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QUE\Dropbox\Luis\INFORMACION ESTRATEGIAS\Materno 2018\"/>
    </mc:Choice>
  </mc:AlternateContent>
  <xr:revisionPtr revIDLastSave="0" documentId="13_ncr:1_{C10D9C9B-D718-40AF-BB5E-11AE3BD6183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datos" sheetId="1" r:id="rId1"/>
    <sheet name="cuadro" sheetId="2" r:id="rId2"/>
  </sheets>
  <externalReferences>
    <externalReference r:id="rId3"/>
  </externalReferences>
  <definedNames>
    <definedName name="_xlnm._FilterDatabase" localSheetId="1" hidden="1">cuadro!$A$3:$AC$186</definedName>
    <definedName name="_xlnm._FilterDatabase" localSheetId="0" hidden="1">datos!$A$1:$S$186</definedName>
  </definedNames>
  <calcPr calcId="191029"/>
</workbook>
</file>

<file path=xl/calcChain.xml><?xml version="1.0" encoding="utf-8"?>
<calcChain xmlns="http://schemas.openxmlformats.org/spreadsheetml/2006/main">
  <c r="AB185" i="2" l="1"/>
  <c r="AB184" i="2"/>
  <c r="AB28" i="2"/>
  <c r="Y185" i="2" l="1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AA184" i="2" l="1"/>
  <c r="M185" i="2" l="1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36" i="2" l="1"/>
  <c r="I33" i="2"/>
  <c r="AB182" i="2" l="1"/>
  <c r="AB178" i="2"/>
  <c r="AB174" i="2"/>
  <c r="AB170" i="2"/>
  <c r="AB166" i="2"/>
  <c r="AB162" i="2"/>
  <c r="AB158" i="2"/>
  <c r="AB154" i="2"/>
  <c r="AB150" i="2"/>
  <c r="AB146" i="2"/>
  <c r="AB142" i="2"/>
  <c r="AB138" i="2"/>
  <c r="AB134" i="2"/>
  <c r="AB130" i="2"/>
  <c r="AB126" i="2"/>
  <c r="AB122" i="2"/>
  <c r="AB118" i="2"/>
  <c r="AB114" i="2"/>
  <c r="AB110" i="2"/>
  <c r="AB106" i="2"/>
  <c r="AB102" i="2"/>
  <c r="AB98" i="2"/>
  <c r="AB94" i="2"/>
  <c r="AB90" i="2"/>
  <c r="AB86" i="2"/>
  <c r="AB82" i="2"/>
  <c r="AB78" i="2"/>
  <c r="AB74" i="2"/>
  <c r="AB70" i="2"/>
  <c r="AB66" i="2"/>
  <c r="AB62" i="2"/>
  <c r="AB58" i="2"/>
  <c r="AB54" i="2"/>
  <c r="AB50" i="2"/>
  <c r="AB46" i="2"/>
  <c r="AB42" i="2"/>
  <c r="AB38" i="2"/>
  <c r="AB37" i="2"/>
  <c r="AB34" i="2"/>
  <c r="AB31" i="2"/>
  <c r="AB30" i="2"/>
  <c r="AB29" i="2"/>
  <c r="AB26" i="2"/>
  <c r="AB25" i="2"/>
  <c r="AB23" i="2"/>
  <c r="AB22" i="2"/>
  <c r="AB19" i="2"/>
  <c r="AB18" i="2"/>
  <c r="AB14" i="2"/>
  <c r="AB13" i="2"/>
  <c r="AB10" i="2"/>
  <c r="AB9" i="2"/>
  <c r="AB7" i="2"/>
  <c r="AB6" i="2"/>
  <c r="AB5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S185" i="2"/>
  <c r="U185" i="2" s="1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U45" i="2" s="1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185" i="2"/>
  <c r="AB183" i="2"/>
  <c r="AB181" i="2"/>
  <c r="AB180" i="2"/>
  <c r="AB179" i="2"/>
  <c r="AB177" i="2"/>
  <c r="AB176" i="2"/>
  <c r="AB175" i="2"/>
  <c r="AB173" i="2"/>
  <c r="AB172" i="2"/>
  <c r="AB171" i="2"/>
  <c r="AB169" i="2"/>
  <c r="AB168" i="2"/>
  <c r="AB167" i="2"/>
  <c r="AB165" i="2"/>
  <c r="AB164" i="2"/>
  <c r="AB163" i="2"/>
  <c r="AB161" i="2"/>
  <c r="AB160" i="2"/>
  <c r="AB159" i="2"/>
  <c r="AB157" i="2"/>
  <c r="AB156" i="2"/>
  <c r="AB155" i="2"/>
  <c r="AB153" i="2"/>
  <c r="AB152" i="2"/>
  <c r="AB151" i="2"/>
  <c r="AB149" i="2"/>
  <c r="AB148" i="2"/>
  <c r="AB147" i="2"/>
  <c r="AB145" i="2"/>
  <c r="AB144" i="2"/>
  <c r="AB143" i="2"/>
  <c r="AB141" i="2"/>
  <c r="AB140" i="2"/>
  <c r="AB139" i="2"/>
  <c r="AB137" i="2"/>
  <c r="AB136" i="2"/>
  <c r="AB135" i="2"/>
  <c r="AB133" i="2"/>
  <c r="AB132" i="2"/>
  <c r="AB131" i="2"/>
  <c r="AB129" i="2"/>
  <c r="AB128" i="2"/>
  <c r="AB127" i="2"/>
  <c r="AB125" i="2"/>
  <c r="AB124" i="2"/>
  <c r="AB123" i="2"/>
  <c r="AB121" i="2"/>
  <c r="AB120" i="2"/>
  <c r="AB119" i="2"/>
  <c r="AB117" i="2"/>
  <c r="AB116" i="2"/>
  <c r="AB115" i="2"/>
  <c r="AB113" i="2"/>
  <c r="AB112" i="2"/>
  <c r="AB111" i="2"/>
  <c r="AB109" i="2"/>
  <c r="AB108" i="2"/>
  <c r="AB107" i="2"/>
  <c r="AB105" i="2"/>
  <c r="AB104" i="2"/>
  <c r="AB103" i="2"/>
  <c r="AB101" i="2"/>
  <c r="AB100" i="2"/>
  <c r="AB99" i="2"/>
  <c r="AB97" i="2"/>
  <c r="AB96" i="2"/>
  <c r="AB95" i="2"/>
  <c r="AB93" i="2"/>
  <c r="AB92" i="2"/>
  <c r="AB91" i="2"/>
  <c r="AB89" i="2"/>
  <c r="AB88" i="2"/>
  <c r="AB87" i="2"/>
  <c r="AB85" i="2"/>
  <c r="AB84" i="2"/>
  <c r="AB83" i="2"/>
  <c r="AB81" i="2"/>
  <c r="AB80" i="2"/>
  <c r="AB79" i="2"/>
  <c r="AB77" i="2"/>
  <c r="AB76" i="2"/>
  <c r="AB75" i="2"/>
  <c r="AB73" i="2"/>
  <c r="AB72" i="2"/>
  <c r="AB71" i="2"/>
  <c r="AB69" i="2"/>
  <c r="AB68" i="2"/>
  <c r="AB67" i="2"/>
  <c r="AB65" i="2"/>
  <c r="AB64" i="2"/>
  <c r="AB63" i="2"/>
  <c r="AB61" i="2"/>
  <c r="AB60" i="2"/>
  <c r="AB59" i="2"/>
  <c r="AB57" i="2"/>
  <c r="AB56" i="2"/>
  <c r="AB55" i="2"/>
  <c r="AB53" i="2"/>
  <c r="AB52" i="2"/>
  <c r="AB51" i="2"/>
  <c r="AB49" i="2"/>
  <c r="AB48" i="2"/>
  <c r="AB47" i="2"/>
  <c r="AB45" i="2"/>
  <c r="AB44" i="2"/>
  <c r="AB43" i="2"/>
  <c r="AB41" i="2"/>
  <c r="AB40" i="2"/>
  <c r="AB39" i="2"/>
  <c r="AB36" i="2"/>
  <c r="AB35" i="2"/>
  <c r="AB33" i="2"/>
  <c r="AB32" i="2"/>
  <c r="AB27" i="2"/>
  <c r="AB24" i="2"/>
  <c r="AB21" i="2"/>
  <c r="AB20" i="2"/>
  <c r="AB17" i="2"/>
  <c r="AB16" i="2"/>
  <c r="AB15" i="2"/>
  <c r="AB12" i="2"/>
  <c r="AB11" i="2"/>
  <c r="AB8" i="2"/>
  <c r="AB4" i="2"/>
  <c r="X185" i="2"/>
  <c r="Z185" i="2" s="1"/>
  <c r="X184" i="2"/>
  <c r="Z184" i="2" s="1"/>
  <c r="X183" i="2"/>
  <c r="X182" i="2"/>
  <c r="X181" i="2"/>
  <c r="X180" i="2"/>
  <c r="X179" i="2"/>
  <c r="X178" i="2"/>
  <c r="X177" i="2"/>
  <c r="X176" i="2"/>
  <c r="X175" i="2"/>
  <c r="X174" i="2"/>
  <c r="X173" i="2"/>
  <c r="X172" i="2"/>
  <c r="Z172" i="2" s="1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Z157" i="2" s="1"/>
  <c r="X156" i="2"/>
  <c r="X155" i="2"/>
  <c r="X154" i="2"/>
  <c r="X153" i="2"/>
  <c r="X152" i="2"/>
  <c r="X151" i="2"/>
  <c r="X150" i="2"/>
  <c r="X149" i="2"/>
  <c r="X148" i="2"/>
  <c r="X147" i="2"/>
  <c r="Z147" i="2" s="1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Z134" i="2" s="1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Z114" i="2" s="1"/>
  <c r="X113" i="2"/>
  <c r="X112" i="2"/>
  <c r="X111" i="2"/>
  <c r="X110" i="2"/>
  <c r="X109" i="2"/>
  <c r="X108" i="2"/>
  <c r="X107" i="2"/>
  <c r="X106" i="2"/>
  <c r="X105" i="2"/>
  <c r="X104" i="2"/>
  <c r="X103" i="2"/>
  <c r="Z103" i="2" s="1"/>
  <c r="X102" i="2"/>
  <c r="X101" i="2"/>
  <c r="X100" i="2"/>
  <c r="X99" i="2"/>
  <c r="X98" i="2"/>
  <c r="Z98" i="2" s="1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Z70" i="2" s="1"/>
  <c r="X69" i="2"/>
  <c r="X68" i="2"/>
  <c r="X67" i="2"/>
  <c r="X66" i="2"/>
  <c r="X65" i="2"/>
  <c r="X64" i="2"/>
  <c r="X63" i="2"/>
  <c r="X62" i="2"/>
  <c r="X61" i="2"/>
  <c r="X60" i="2"/>
  <c r="X59" i="2"/>
  <c r="Z59" i="2" s="1"/>
  <c r="X58" i="2"/>
  <c r="X57" i="2"/>
  <c r="X56" i="2"/>
  <c r="Z56" i="2" s="1"/>
  <c r="X55" i="2"/>
  <c r="X54" i="2"/>
  <c r="X53" i="2"/>
  <c r="X52" i="2"/>
  <c r="X51" i="2"/>
  <c r="X50" i="2"/>
  <c r="X49" i="2"/>
  <c r="X48" i="2"/>
  <c r="Z48" i="2" s="1"/>
  <c r="X47" i="2"/>
  <c r="X46" i="2"/>
  <c r="X45" i="2"/>
  <c r="X44" i="2"/>
  <c r="X43" i="2"/>
  <c r="X42" i="2"/>
  <c r="X41" i="2"/>
  <c r="Z41" i="2" s="1"/>
  <c r="X40" i="2"/>
  <c r="X39" i="2"/>
  <c r="X38" i="2"/>
  <c r="X37" i="2"/>
  <c r="Z37" i="2" s="1"/>
  <c r="X36" i="2"/>
  <c r="X35" i="2"/>
  <c r="X34" i="2"/>
  <c r="X33" i="2"/>
  <c r="Z33" i="2" s="1"/>
  <c r="X32" i="2"/>
  <c r="X31" i="2"/>
  <c r="X30" i="2"/>
  <c r="Z30" i="2" s="1"/>
  <c r="X29" i="2"/>
  <c r="Z29" i="2" s="1"/>
  <c r="X28" i="2"/>
  <c r="X27" i="2"/>
  <c r="X26" i="2"/>
  <c r="X25" i="2"/>
  <c r="X24" i="2"/>
  <c r="X23" i="2"/>
  <c r="X22" i="2"/>
  <c r="Z22" i="2" s="1"/>
  <c r="X21" i="2"/>
  <c r="X20" i="2"/>
  <c r="X19" i="2"/>
  <c r="Z19" i="2" s="1"/>
  <c r="X18" i="2"/>
  <c r="X17" i="2"/>
  <c r="X16" i="2"/>
  <c r="X15" i="2"/>
  <c r="X14" i="2"/>
  <c r="Z14" i="2" s="1"/>
  <c r="X13" i="2"/>
  <c r="Z13" i="2" s="1"/>
  <c r="X12" i="2"/>
  <c r="X11" i="2"/>
  <c r="X10" i="2"/>
  <c r="X9" i="2"/>
  <c r="Z9" i="2" s="1"/>
  <c r="X8" i="2"/>
  <c r="X7" i="2"/>
  <c r="X6" i="2"/>
  <c r="X5" i="2"/>
  <c r="X4" i="2"/>
  <c r="AC184" i="2"/>
  <c r="AA183" i="2"/>
  <c r="AA182" i="2"/>
  <c r="AA181" i="2"/>
  <c r="AA180" i="2"/>
  <c r="AA179" i="2"/>
  <c r="AA178" i="2"/>
  <c r="AC178" i="2" s="1"/>
  <c r="AA177" i="2"/>
  <c r="AA176" i="2"/>
  <c r="AA175" i="2"/>
  <c r="AA174" i="2"/>
  <c r="AC174" i="2" s="1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C162" i="2" s="1"/>
  <c r="AA161" i="2"/>
  <c r="AA160" i="2"/>
  <c r="AA159" i="2"/>
  <c r="AA158" i="2"/>
  <c r="AC158" i="2" s="1"/>
  <c r="AA157" i="2"/>
  <c r="AA156" i="2"/>
  <c r="AA155" i="2"/>
  <c r="AA154" i="2"/>
  <c r="AA153" i="2"/>
  <c r="AA152" i="2"/>
  <c r="AA151" i="2"/>
  <c r="AA150" i="2"/>
  <c r="AA149" i="2"/>
  <c r="AA148" i="2"/>
  <c r="AA147" i="2"/>
  <c r="AA146" i="2"/>
  <c r="AC146" i="2" s="1"/>
  <c r="AA145" i="2"/>
  <c r="AA144" i="2"/>
  <c r="AA143" i="2"/>
  <c r="AA142" i="2"/>
  <c r="AC142" i="2" s="1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C130" i="2" s="1"/>
  <c r="AA129" i="2"/>
  <c r="AA128" i="2"/>
  <c r="AA127" i="2"/>
  <c r="AA126" i="2"/>
  <c r="AC126" i="2" s="1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C24" i="2" s="1"/>
  <c r="AA23" i="2"/>
  <c r="AA22" i="2"/>
  <c r="AA21" i="2"/>
  <c r="AA20" i="2"/>
  <c r="AA19" i="2"/>
  <c r="AA18" i="2"/>
  <c r="AA17" i="2"/>
  <c r="AC17" i="2" s="1"/>
  <c r="AA16" i="2"/>
  <c r="AC16" i="2" s="1"/>
  <c r="AA15" i="2"/>
  <c r="AC15" i="2" s="1"/>
  <c r="AA14" i="2"/>
  <c r="AA13" i="2"/>
  <c r="AA12" i="2"/>
  <c r="AA11" i="2"/>
  <c r="AA10" i="2"/>
  <c r="AA9" i="2"/>
  <c r="AA8" i="2"/>
  <c r="AC8" i="2" s="1"/>
  <c r="AA7" i="2"/>
  <c r="AA185" i="2"/>
  <c r="AA6" i="2"/>
  <c r="AA5" i="2"/>
  <c r="AA4" i="2"/>
  <c r="D184" i="2"/>
  <c r="D183" i="2"/>
  <c r="D180" i="2"/>
  <c r="D179" i="2"/>
  <c r="D176" i="2"/>
  <c r="D175" i="2"/>
  <c r="D173" i="2"/>
  <c r="D172" i="2"/>
  <c r="D171" i="2"/>
  <c r="D168" i="2"/>
  <c r="D167" i="2"/>
  <c r="D164" i="2"/>
  <c r="D163" i="2"/>
  <c r="D160" i="2"/>
  <c r="D159" i="2"/>
  <c r="D157" i="2"/>
  <c r="D156" i="2"/>
  <c r="D155" i="2"/>
  <c r="D152" i="2"/>
  <c r="D151" i="2"/>
  <c r="D148" i="2"/>
  <c r="D147" i="2"/>
  <c r="D145" i="2"/>
  <c r="D144" i="2"/>
  <c r="D140" i="2"/>
  <c r="D139" i="2"/>
  <c r="D137" i="2"/>
  <c r="D136" i="2"/>
  <c r="D135" i="2"/>
  <c r="D133" i="2"/>
  <c r="D132" i="2"/>
  <c r="D131" i="2"/>
  <c r="D129" i="2"/>
  <c r="D128" i="2"/>
  <c r="D125" i="2"/>
  <c r="D124" i="2"/>
  <c r="D123" i="2"/>
  <c r="D121" i="2"/>
  <c r="D120" i="2"/>
  <c r="D119" i="2"/>
  <c r="D117" i="2"/>
  <c r="D116" i="2"/>
  <c r="D115" i="2"/>
  <c r="D113" i="2"/>
  <c r="D112" i="2"/>
  <c r="D109" i="2"/>
  <c r="D108" i="2"/>
  <c r="D107" i="2"/>
  <c r="D105" i="2"/>
  <c r="D104" i="2"/>
  <c r="D103" i="2"/>
  <c r="D100" i="2"/>
  <c r="D99" i="2"/>
  <c r="D97" i="2"/>
  <c r="D96" i="2"/>
  <c r="D92" i="2"/>
  <c r="D91" i="2"/>
  <c r="D89" i="2"/>
  <c r="D88" i="2"/>
  <c r="D87" i="2"/>
  <c r="D84" i="2"/>
  <c r="D83" i="2"/>
  <c r="D81" i="2"/>
  <c r="D80" i="2"/>
  <c r="D76" i="2"/>
  <c r="D75" i="2"/>
  <c r="D73" i="2"/>
  <c r="D72" i="2"/>
  <c r="D71" i="2"/>
  <c r="D69" i="2"/>
  <c r="D68" i="2"/>
  <c r="D67" i="2"/>
  <c r="D65" i="2"/>
  <c r="D64" i="2"/>
  <c r="D63" i="2"/>
  <c r="D61" i="2"/>
  <c r="D60" i="2"/>
  <c r="D59" i="2"/>
  <c r="D57" i="2"/>
  <c r="D56" i="2"/>
  <c r="D55" i="2"/>
  <c r="D53" i="2"/>
  <c r="D52" i="2"/>
  <c r="D51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7" i="2"/>
  <c r="D6" i="2"/>
  <c r="D5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5" i="2"/>
  <c r="I34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185" i="2"/>
  <c r="H185" i="2" s="1"/>
  <c r="D182" i="2"/>
  <c r="D181" i="2"/>
  <c r="D178" i="2"/>
  <c r="H178" i="2" s="1"/>
  <c r="D177" i="2"/>
  <c r="H177" i="2" s="1"/>
  <c r="D174" i="2"/>
  <c r="D170" i="2"/>
  <c r="D169" i="2"/>
  <c r="D166" i="2"/>
  <c r="D165" i="2"/>
  <c r="D162" i="2"/>
  <c r="D161" i="2"/>
  <c r="D158" i="2"/>
  <c r="D154" i="2"/>
  <c r="D153" i="2"/>
  <c r="D150" i="2"/>
  <c r="H150" i="2" s="1"/>
  <c r="D149" i="2"/>
  <c r="H149" i="2" s="1"/>
  <c r="D146" i="2"/>
  <c r="D143" i="2"/>
  <c r="H143" i="2" s="1"/>
  <c r="D142" i="2"/>
  <c r="H142" i="2" s="1"/>
  <c r="D141" i="2"/>
  <c r="H141" i="2" s="1"/>
  <c r="D138" i="2"/>
  <c r="D134" i="2"/>
  <c r="D130" i="2"/>
  <c r="H130" i="2" s="1"/>
  <c r="D127" i="2"/>
  <c r="D126" i="2"/>
  <c r="D122" i="2"/>
  <c r="D118" i="2"/>
  <c r="H118" i="2" s="1"/>
  <c r="D114" i="2"/>
  <c r="D111" i="2"/>
  <c r="D110" i="2"/>
  <c r="D106" i="2"/>
  <c r="H106" i="2" s="1"/>
  <c r="D102" i="2"/>
  <c r="D101" i="2"/>
  <c r="D98" i="2"/>
  <c r="D95" i="2"/>
  <c r="D94" i="2"/>
  <c r="D93" i="2"/>
  <c r="D90" i="2"/>
  <c r="D86" i="2"/>
  <c r="H86" i="2" s="1"/>
  <c r="D85" i="2"/>
  <c r="H85" i="2" s="1"/>
  <c r="D82" i="2"/>
  <c r="D79" i="2"/>
  <c r="H79" i="2" s="1"/>
  <c r="D78" i="2"/>
  <c r="H78" i="2" s="1"/>
  <c r="D77" i="2"/>
  <c r="H77" i="2" s="1"/>
  <c r="D74" i="2"/>
  <c r="D70" i="2"/>
  <c r="D66" i="2"/>
  <c r="H66" i="2" s="1"/>
  <c r="D62" i="2"/>
  <c r="D58" i="2"/>
  <c r="D54" i="2"/>
  <c r="D50" i="2"/>
  <c r="H50" i="2" s="1"/>
  <c r="D17" i="2"/>
  <c r="AC41" i="2" l="1"/>
  <c r="AC57" i="2"/>
  <c r="AC73" i="2"/>
  <c r="AC89" i="2"/>
  <c r="AC105" i="2"/>
  <c r="AC121" i="2"/>
  <c r="AC137" i="2"/>
  <c r="AC153" i="2"/>
  <c r="AC40" i="2"/>
  <c r="AC56" i="2"/>
  <c r="AC72" i="2"/>
  <c r="AC88" i="2"/>
  <c r="AC104" i="2"/>
  <c r="AC120" i="2"/>
  <c r="AC136" i="2"/>
  <c r="AC152" i="2"/>
  <c r="AC168" i="2"/>
  <c r="AC39" i="2"/>
  <c r="AC55" i="2"/>
  <c r="AC71" i="2"/>
  <c r="AC87" i="2"/>
  <c r="AC103" i="2"/>
  <c r="AC119" i="2"/>
  <c r="AC135" i="2"/>
  <c r="AC151" i="2"/>
  <c r="AC167" i="2"/>
  <c r="AC183" i="2"/>
  <c r="H95" i="2"/>
  <c r="H161" i="2"/>
  <c r="H169" i="2"/>
  <c r="U101" i="2"/>
  <c r="U105" i="2"/>
  <c r="U109" i="2"/>
  <c r="U113" i="2"/>
  <c r="U117" i="2"/>
  <c r="U121" i="2"/>
  <c r="U125" i="2"/>
  <c r="U129" i="2"/>
  <c r="U133" i="2"/>
  <c r="U137" i="2"/>
  <c r="U141" i="2"/>
  <c r="U145" i="2"/>
  <c r="U149" i="2"/>
  <c r="U153" i="2"/>
  <c r="U157" i="2"/>
  <c r="U161" i="2"/>
  <c r="U165" i="2"/>
  <c r="U169" i="2"/>
  <c r="U173" i="2"/>
  <c r="U177" i="2"/>
  <c r="U181" i="2"/>
  <c r="U5" i="2"/>
  <c r="U9" i="2"/>
  <c r="U13" i="2"/>
  <c r="U17" i="2"/>
  <c r="U21" i="2"/>
  <c r="U25" i="2"/>
  <c r="U29" i="2"/>
  <c r="U33" i="2"/>
  <c r="U37" i="2"/>
  <c r="U41" i="2"/>
  <c r="U49" i="2"/>
  <c r="U53" i="2"/>
  <c r="U57" i="2"/>
  <c r="U61" i="2"/>
  <c r="U65" i="2"/>
  <c r="U73" i="2"/>
  <c r="U77" i="2"/>
  <c r="U81" i="2"/>
  <c r="U85" i="2"/>
  <c r="U89" i="2"/>
  <c r="U93" i="2"/>
  <c r="U69" i="2"/>
  <c r="U97" i="2"/>
  <c r="Z28" i="2"/>
  <c r="H17" i="2"/>
  <c r="W17" i="2"/>
  <c r="H153" i="2"/>
  <c r="U42" i="2"/>
  <c r="U58" i="2"/>
  <c r="U102" i="2"/>
  <c r="U150" i="2"/>
  <c r="U170" i="2"/>
  <c r="H181" i="2"/>
  <c r="U40" i="2"/>
  <c r="U44" i="2"/>
  <c r="AC13" i="2"/>
  <c r="AC29" i="2"/>
  <c r="AC37" i="2"/>
  <c r="AC169" i="2"/>
  <c r="H20" i="2"/>
  <c r="H24" i="2"/>
  <c r="H28" i="2"/>
  <c r="H32" i="2"/>
  <c r="H36" i="2"/>
  <c r="H40" i="2"/>
  <c r="H44" i="2"/>
  <c r="H48" i="2"/>
  <c r="H64" i="2"/>
  <c r="H104" i="2"/>
  <c r="H116" i="2"/>
  <c r="H128" i="2"/>
  <c r="H160" i="2"/>
  <c r="H168" i="2"/>
  <c r="H8" i="2"/>
  <c r="H12" i="2"/>
  <c r="H16" i="2"/>
  <c r="H60" i="2"/>
  <c r="H76" i="2"/>
  <c r="H84" i="2"/>
  <c r="H112" i="2"/>
  <c r="H140" i="2"/>
  <c r="H148" i="2"/>
  <c r="H156" i="2"/>
  <c r="H176" i="2"/>
  <c r="H184" i="2"/>
  <c r="H127" i="2"/>
  <c r="H7" i="2"/>
  <c r="H11" i="2"/>
  <c r="H15" i="2"/>
  <c r="H53" i="2"/>
  <c r="H59" i="2"/>
  <c r="H69" i="2"/>
  <c r="H75" i="2"/>
  <c r="H83" i="2"/>
  <c r="H89" i="2"/>
  <c r="H97" i="2"/>
  <c r="H109" i="2"/>
  <c r="H121" i="2"/>
  <c r="H133" i="2"/>
  <c r="H139" i="2"/>
  <c r="H147" i="2"/>
  <c r="H155" i="2"/>
  <c r="H175" i="2"/>
  <c r="H183" i="2"/>
  <c r="H54" i="2"/>
  <c r="H70" i="2"/>
  <c r="H90" i="2"/>
  <c r="H110" i="2"/>
  <c r="H134" i="2"/>
  <c r="H21" i="2"/>
  <c r="H25" i="2"/>
  <c r="H29" i="2"/>
  <c r="H33" i="2"/>
  <c r="H37" i="2"/>
  <c r="H41" i="2"/>
  <c r="H45" i="2"/>
  <c r="H49" i="2"/>
  <c r="H55" i="2"/>
  <c r="H65" i="2"/>
  <c r="H71" i="2"/>
  <c r="H91" i="2"/>
  <c r="H99" i="2"/>
  <c r="H105" i="2"/>
  <c r="H117" i="2"/>
  <c r="H123" i="2"/>
  <c r="H129" i="2"/>
  <c r="H135" i="2"/>
  <c r="H163" i="2"/>
  <c r="H171" i="2"/>
  <c r="H98" i="2"/>
  <c r="H122" i="2"/>
  <c r="H162" i="2"/>
  <c r="H170" i="2"/>
  <c r="H58" i="2"/>
  <c r="H74" i="2"/>
  <c r="H82" i="2"/>
  <c r="H93" i="2"/>
  <c r="H101" i="2"/>
  <c r="H111" i="2"/>
  <c r="H126" i="2"/>
  <c r="H138" i="2"/>
  <c r="H146" i="2"/>
  <c r="H154" i="2"/>
  <c r="H165" i="2"/>
  <c r="H174" i="2"/>
  <c r="H182" i="2"/>
  <c r="H5" i="2"/>
  <c r="H9" i="2"/>
  <c r="H13" i="2"/>
  <c r="H18" i="2"/>
  <c r="H22" i="2"/>
  <c r="H26" i="2"/>
  <c r="H30" i="2"/>
  <c r="H34" i="2"/>
  <c r="H38" i="2"/>
  <c r="H42" i="2"/>
  <c r="H46" i="2"/>
  <c r="H51" i="2"/>
  <c r="H56" i="2"/>
  <c r="H61" i="2"/>
  <c r="H67" i="2"/>
  <c r="H72" i="2"/>
  <c r="H80" i="2"/>
  <c r="H87" i="2"/>
  <c r="H92" i="2"/>
  <c r="H100" i="2"/>
  <c r="H107" i="2"/>
  <c r="H113" i="2"/>
  <c r="H119" i="2"/>
  <c r="H124" i="2"/>
  <c r="H131" i="2"/>
  <c r="H136" i="2"/>
  <c r="H144" i="2"/>
  <c r="H151" i="2"/>
  <c r="H157" i="2"/>
  <c r="H164" i="2"/>
  <c r="H172" i="2"/>
  <c r="H179" i="2"/>
  <c r="H62" i="2"/>
  <c r="H94" i="2"/>
  <c r="H102" i="2"/>
  <c r="H114" i="2"/>
  <c r="H158" i="2"/>
  <c r="H166" i="2"/>
  <c r="H6" i="2"/>
  <c r="H10" i="2"/>
  <c r="H14" i="2"/>
  <c r="H19" i="2"/>
  <c r="H23" i="2"/>
  <c r="H27" i="2"/>
  <c r="H31" i="2"/>
  <c r="H35" i="2"/>
  <c r="H39" i="2"/>
  <c r="H43" i="2"/>
  <c r="H47" i="2"/>
  <c r="H52" i="2"/>
  <c r="H57" i="2"/>
  <c r="H63" i="2"/>
  <c r="H68" i="2"/>
  <c r="H73" i="2"/>
  <c r="H81" i="2"/>
  <c r="H88" i="2"/>
  <c r="H96" i="2"/>
  <c r="H103" i="2"/>
  <c r="H108" i="2"/>
  <c r="H115" i="2"/>
  <c r="H120" i="2"/>
  <c r="H125" i="2"/>
  <c r="H132" i="2"/>
  <c r="H137" i="2"/>
  <c r="H145" i="2"/>
  <c r="H152" i="2"/>
  <c r="H159" i="2"/>
  <c r="H167" i="2"/>
  <c r="H173" i="2"/>
  <c r="H180" i="2"/>
  <c r="U26" i="2"/>
  <c r="U46" i="2"/>
  <c r="U90" i="2"/>
  <c r="AC25" i="2"/>
  <c r="AC134" i="2"/>
  <c r="AC150" i="2"/>
  <c r="AC166" i="2"/>
  <c r="AC182" i="2"/>
  <c r="AC7" i="2"/>
  <c r="AC53" i="2"/>
  <c r="AC69" i="2"/>
  <c r="AC85" i="2"/>
  <c r="AC101" i="2"/>
  <c r="AC117" i="2"/>
  <c r="AC133" i="2"/>
  <c r="AC149" i="2"/>
  <c r="AC165" i="2"/>
  <c r="AC181" i="2"/>
  <c r="U124" i="2"/>
  <c r="U164" i="2"/>
  <c r="AC32" i="2"/>
  <c r="AC44" i="2"/>
  <c r="AC60" i="2"/>
  <c r="AC76" i="2"/>
  <c r="AC92" i="2"/>
  <c r="AC108" i="2"/>
  <c r="AC124" i="2"/>
  <c r="AC140" i="2"/>
  <c r="AC156" i="2"/>
  <c r="AC172" i="2"/>
  <c r="U151" i="2"/>
  <c r="G186" i="2"/>
  <c r="M186" i="2"/>
  <c r="U60" i="2"/>
  <c r="U64" i="2"/>
  <c r="O186" i="2"/>
  <c r="AC19" i="2"/>
  <c r="AC43" i="2"/>
  <c r="AC59" i="2"/>
  <c r="AC75" i="2"/>
  <c r="AC91" i="2"/>
  <c r="AC107" i="2"/>
  <c r="AC123" i="2"/>
  <c r="AC139" i="2"/>
  <c r="AC155" i="2"/>
  <c r="AC171" i="2"/>
  <c r="AC5" i="2"/>
  <c r="AC12" i="2"/>
  <c r="AC20" i="2"/>
  <c r="AC28" i="2"/>
  <c r="AC36" i="2"/>
  <c r="AC48" i="2"/>
  <c r="AC64" i="2"/>
  <c r="AC80" i="2"/>
  <c r="AC96" i="2"/>
  <c r="AC112" i="2"/>
  <c r="AC128" i="2"/>
  <c r="AC144" i="2"/>
  <c r="AC160" i="2"/>
  <c r="AC176" i="2"/>
  <c r="U87" i="2"/>
  <c r="U159" i="2"/>
  <c r="U163" i="2"/>
  <c r="U171" i="2"/>
  <c r="U175" i="2"/>
  <c r="AB186" i="2"/>
  <c r="E186" i="2"/>
  <c r="I186" i="2"/>
  <c r="K186" i="2"/>
  <c r="U7" i="2"/>
  <c r="U11" i="2"/>
  <c r="U15" i="2"/>
  <c r="U19" i="2"/>
  <c r="U23" i="2"/>
  <c r="U27" i="2"/>
  <c r="U31" i="2"/>
  <c r="U35" i="2"/>
  <c r="U39" i="2"/>
  <c r="U43" i="2"/>
  <c r="U47" i="2"/>
  <c r="U51" i="2"/>
  <c r="U55" i="2"/>
  <c r="U59" i="2"/>
  <c r="U63" i="2"/>
  <c r="U67" i="2"/>
  <c r="U71" i="2"/>
  <c r="U75" i="2"/>
  <c r="U79" i="2"/>
  <c r="U83" i="2"/>
  <c r="U91" i="2"/>
  <c r="U95" i="2"/>
  <c r="U99" i="2"/>
  <c r="U103" i="2"/>
  <c r="U107" i="2"/>
  <c r="U111" i="2"/>
  <c r="U115" i="2"/>
  <c r="U119" i="2"/>
  <c r="U123" i="2"/>
  <c r="U127" i="2"/>
  <c r="U131" i="2"/>
  <c r="U135" i="2"/>
  <c r="U139" i="2"/>
  <c r="U143" i="2"/>
  <c r="U147" i="2"/>
  <c r="U155" i="2"/>
  <c r="U167" i="2"/>
  <c r="U179" i="2"/>
  <c r="U183" i="2"/>
  <c r="Q186" i="2"/>
  <c r="U4" i="2"/>
  <c r="S186" i="2"/>
  <c r="U8" i="2"/>
  <c r="U12" i="2"/>
  <c r="U16" i="2"/>
  <c r="U20" i="2"/>
  <c r="U24" i="2"/>
  <c r="U28" i="2"/>
  <c r="U32" i="2"/>
  <c r="U36" i="2"/>
  <c r="U48" i="2"/>
  <c r="U52" i="2"/>
  <c r="U56" i="2"/>
  <c r="U68" i="2"/>
  <c r="U72" i="2"/>
  <c r="U76" i="2"/>
  <c r="U80" i="2"/>
  <c r="U84" i="2"/>
  <c r="U88" i="2"/>
  <c r="U92" i="2"/>
  <c r="U96" i="2"/>
  <c r="U100" i="2"/>
  <c r="U104" i="2"/>
  <c r="U108" i="2"/>
  <c r="U112" i="2"/>
  <c r="U116" i="2"/>
  <c r="U120" i="2"/>
  <c r="U128" i="2"/>
  <c r="U132" i="2"/>
  <c r="U136" i="2"/>
  <c r="U140" i="2"/>
  <c r="U144" i="2"/>
  <c r="U148" i="2"/>
  <c r="U152" i="2"/>
  <c r="U156" i="2"/>
  <c r="U160" i="2"/>
  <c r="U168" i="2"/>
  <c r="U172" i="2"/>
  <c r="U176" i="2"/>
  <c r="U180" i="2"/>
  <c r="U184" i="2"/>
  <c r="V186" i="2"/>
  <c r="X186" i="2"/>
  <c r="AC4" i="2"/>
  <c r="AA186" i="2"/>
  <c r="AC138" i="2"/>
  <c r="AC154" i="2"/>
  <c r="AC170" i="2"/>
  <c r="AC11" i="2"/>
  <c r="AC27" i="2"/>
  <c r="AC35" i="2"/>
  <c r="AC47" i="2"/>
  <c r="AC63" i="2"/>
  <c r="AC79" i="2"/>
  <c r="AC95" i="2"/>
  <c r="AC111" i="2"/>
  <c r="AC127" i="2"/>
  <c r="AC143" i="2"/>
  <c r="AC159" i="2"/>
  <c r="AC175" i="2"/>
  <c r="AC52" i="2"/>
  <c r="AC68" i="2"/>
  <c r="AC84" i="2"/>
  <c r="AC100" i="2"/>
  <c r="AC116" i="2"/>
  <c r="AC132" i="2"/>
  <c r="AC148" i="2"/>
  <c r="AC164" i="2"/>
  <c r="AC180" i="2"/>
  <c r="AC6" i="2"/>
  <c r="AC33" i="2"/>
  <c r="AC49" i="2"/>
  <c r="AC65" i="2"/>
  <c r="AC81" i="2"/>
  <c r="AC97" i="2"/>
  <c r="AC113" i="2"/>
  <c r="AC129" i="2"/>
  <c r="AC145" i="2"/>
  <c r="AC173" i="2"/>
  <c r="AC177" i="2"/>
  <c r="AC21" i="2"/>
  <c r="AC45" i="2"/>
  <c r="AC61" i="2"/>
  <c r="AC77" i="2"/>
  <c r="AC93" i="2"/>
  <c r="AC109" i="2"/>
  <c r="AC125" i="2"/>
  <c r="AC141" i="2"/>
  <c r="AC157" i="2"/>
  <c r="AC161" i="2"/>
  <c r="AC185" i="2"/>
  <c r="AC10" i="2"/>
  <c r="AC14" i="2"/>
  <c r="AC18" i="2"/>
  <c r="AC22" i="2"/>
  <c r="AC26" i="2"/>
  <c r="AC30" i="2"/>
  <c r="AC34" i="2"/>
  <c r="AC38" i="2"/>
  <c r="AC42" i="2"/>
  <c r="AC46" i="2"/>
  <c r="AC50" i="2"/>
  <c r="AC54" i="2"/>
  <c r="AC58" i="2"/>
  <c r="AC62" i="2"/>
  <c r="AC66" i="2"/>
  <c r="AC70" i="2"/>
  <c r="AC74" i="2"/>
  <c r="AC78" i="2"/>
  <c r="AC82" i="2"/>
  <c r="AC86" i="2"/>
  <c r="AC90" i="2"/>
  <c r="AC94" i="2"/>
  <c r="AC98" i="2"/>
  <c r="AC102" i="2"/>
  <c r="AC106" i="2"/>
  <c r="AC110" i="2"/>
  <c r="AC114" i="2"/>
  <c r="AC118" i="2"/>
  <c r="AC122" i="2"/>
  <c r="AC51" i="2"/>
  <c r="AC67" i="2"/>
  <c r="AC83" i="2"/>
  <c r="AC99" i="2"/>
  <c r="AC115" i="2"/>
  <c r="AC131" i="2"/>
  <c r="AC147" i="2"/>
  <c r="AC163" i="2"/>
  <c r="AC179" i="2"/>
  <c r="P7" i="2"/>
  <c r="R7" i="2"/>
  <c r="J7" i="2"/>
  <c r="N7" i="2"/>
  <c r="P19" i="2"/>
  <c r="R19" i="2"/>
  <c r="J19" i="2"/>
  <c r="N19" i="2"/>
  <c r="R31" i="2"/>
  <c r="P31" i="2"/>
  <c r="J31" i="2"/>
  <c r="N31" i="2"/>
  <c r="R39" i="2"/>
  <c r="P39" i="2"/>
  <c r="J39" i="2"/>
  <c r="N39" i="2"/>
  <c r="R51" i="2"/>
  <c r="P51" i="2"/>
  <c r="J51" i="2"/>
  <c r="N51" i="2"/>
  <c r="R59" i="2"/>
  <c r="P59" i="2"/>
  <c r="J59" i="2"/>
  <c r="N59" i="2"/>
  <c r="R71" i="2"/>
  <c r="P71" i="2"/>
  <c r="J71" i="2"/>
  <c r="N71" i="2"/>
  <c r="R79" i="2"/>
  <c r="P79" i="2"/>
  <c r="J79" i="2"/>
  <c r="N79" i="2"/>
  <c r="R91" i="2"/>
  <c r="P91" i="2"/>
  <c r="J91" i="2"/>
  <c r="N91" i="2"/>
  <c r="R99" i="2"/>
  <c r="P99" i="2"/>
  <c r="J99" i="2"/>
  <c r="N99" i="2"/>
  <c r="R107" i="2"/>
  <c r="P107" i="2"/>
  <c r="J107" i="2"/>
  <c r="N107" i="2"/>
  <c r="R123" i="2"/>
  <c r="P123" i="2"/>
  <c r="J123" i="2"/>
  <c r="N123" i="2"/>
  <c r="R135" i="2"/>
  <c r="P135" i="2"/>
  <c r="N135" i="2"/>
  <c r="J135" i="2"/>
  <c r="R143" i="2"/>
  <c r="P143" i="2"/>
  <c r="N143" i="2"/>
  <c r="J143" i="2"/>
  <c r="R155" i="2"/>
  <c r="P155" i="2"/>
  <c r="N155" i="2"/>
  <c r="J155" i="2"/>
  <c r="R167" i="2"/>
  <c r="P167" i="2"/>
  <c r="N167" i="2"/>
  <c r="J167" i="2"/>
  <c r="R175" i="2"/>
  <c r="P175" i="2"/>
  <c r="N175" i="2"/>
  <c r="J175" i="2"/>
  <c r="R4" i="2"/>
  <c r="N4" i="2"/>
  <c r="P4" i="2"/>
  <c r="J4" i="2"/>
  <c r="R8" i="2"/>
  <c r="P8" i="2"/>
  <c r="N8" i="2"/>
  <c r="J8" i="2"/>
  <c r="R12" i="2"/>
  <c r="N12" i="2"/>
  <c r="P12" i="2"/>
  <c r="J12" i="2"/>
  <c r="R16" i="2"/>
  <c r="P16" i="2"/>
  <c r="N16" i="2"/>
  <c r="J16" i="2"/>
  <c r="R20" i="2"/>
  <c r="N20" i="2"/>
  <c r="P20" i="2"/>
  <c r="J20" i="2"/>
  <c r="R24" i="2"/>
  <c r="P24" i="2"/>
  <c r="N24" i="2"/>
  <c r="J24" i="2"/>
  <c r="R28" i="2"/>
  <c r="N28" i="2"/>
  <c r="P28" i="2"/>
  <c r="J28" i="2"/>
  <c r="R32" i="2"/>
  <c r="P32" i="2"/>
  <c r="N32" i="2"/>
  <c r="J32" i="2"/>
  <c r="R36" i="2"/>
  <c r="N36" i="2"/>
  <c r="P36" i="2"/>
  <c r="J36" i="2"/>
  <c r="R40" i="2"/>
  <c r="P40" i="2"/>
  <c r="N40" i="2"/>
  <c r="J40" i="2"/>
  <c r="R44" i="2"/>
  <c r="N44" i="2"/>
  <c r="P44" i="2"/>
  <c r="J44" i="2"/>
  <c r="R48" i="2"/>
  <c r="P48" i="2"/>
  <c r="N48" i="2"/>
  <c r="J48" i="2"/>
  <c r="R52" i="2"/>
  <c r="N52" i="2"/>
  <c r="P52" i="2"/>
  <c r="J52" i="2"/>
  <c r="R56" i="2"/>
  <c r="P56" i="2"/>
  <c r="N56" i="2"/>
  <c r="J56" i="2"/>
  <c r="R60" i="2"/>
  <c r="P60" i="2"/>
  <c r="N60" i="2"/>
  <c r="J60" i="2"/>
  <c r="R64" i="2"/>
  <c r="P64" i="2"/>
  <c r="N64" i="2"/>
  <c r="J64" i="2"/>
  <c r="R68" i="2"/>
  <c r="P68" i="2"/>
  <c r="N68" i="2"/>
  <c r="J68" i="2"/>
  <c r="R72" i="2"/>
  <c r="P72" i="2"/>
  <c r="N72" i="2"/>
  <c r="J72" i="2"/>
  <c r="R76" i="2"/>
  <c r="P76" i="2"/>
  <c r="N76" i="2"/>
  <c r="J76" i="2"/>
  <c r="R80" i="2"/>
  <c r="P80" i="2"/>
  <c r="N80" i="2"/>
  <c r="J80" i="2"/>
  <c r="R84" i="2"/>
  <c r="P84" i="2"/>
  <c r="N84" i="2"/>
  <c r="J84" i="2"/>
  <c r="R88" i="2"/>
  <c r="P88" i="2"/>
  <c r="J88" i="2"/>
  <c r="N88" i="2"/>
  <c r="R92" i="2"/>
  <c r="P92" i="2"/>
  <c r="J92" i="2"/>
  <c r="N92" i="2"/>
  <c r="R96" i="2"/>
  <c r="P96" i="2"/>
  <c r="J96" i="2"/>
  <c r="N96" i="2"/>
  <c r="R100" i="2"/>
  <c r="P100" i="2"/>
  <c r="J100" i="2"/>
  <c r="N100" i="2"/>
  <c r="R104" i="2"/>
  <c r="P104" i="2"/>
  <c r="J104" i="2"/>
  <c r="N104" i="2"/>
  <c r="R108" i="2"/>
  <c r="P108" i="2"/>
  <c r="J108" i="2"/>
  <c r="N108" i="2"/>
  <c r="R112" i="2"/>
  <c r="P112" i="2"/>
  <c r="J112" i="2"/>
  <c r="N112" i="2"/>
  <c r="R116" i="2"/>
  <c r="P116" i="2"/>
  <c r="J116" i="2"/>
  <c r="N116" i="2"/>
  <c r="R120" i="2"/>
  <c r="P120" i="2"/>
  <c r="J120" i="2"/>
  <c r="N120" i="2"/>
  <c r="R124" i="2"/>
  <c r="P124" i="2"/>
  <c r="J124" i="2"/>
  <c r="N124" i="2"/>
  <c r="R128" i="2"/>
  <c r="P128" i="2"/>
  <c r="J128" i="2"/>
  <c r="N128" i="2"/>
  <c r="R132" i="2"/>
  <c r="P132" i="2"/>
  <c r="J132" i="2"/>
  <c r="N132" i="2"/>
  <c r="R136" i="2"/>
  <c r="P136" i="2"/>
  <c r="J136" i="2"/>
  <c r="N136" i="2"/>
  <c r="R140" i="2"/>
  <c r="P140" i="2"/>
  <c r="J140" i="2"/>
  <c r="N140" i="2"/>
  <c r="R144" i="2"/>
  <c r="P144" i="2"/>
  <c r="J144" i="2"/>
  <c r="N144" i="2"/>
  <c r="R148" i="2"/>
  <c r="P148" i="2"/>
  <c r="J148" i="2"/>
  <c r="N148" i="2"/>
  <c r="R152" i="2"/>
  <c r="P152" i="2"/>
  <c r="J152" i="2"/>
  <c r="N152" i="2"/>
  <c r="R156" i="2"/>
  <c r="P156" i="2"/>
  <c r="J156" i="2"/>
  <c r="N156" i="2"/>
  <c r="R160" i="2"/>
  <c r="P160" i="2"/>
  <c r="J160" i="2"/>
  <c r="N160" i="2"/>
  <c r="R164" i="2"/>
  <c r="P164" i="2"/>
  <c r="J164" i="2"/>
  <c r="N164" i="2"/>
  <c r="R168" i="2"/>
  <c r="P168" i="2"/>
  <c r="J168" i="2"/>
  <c r="N168" i="2"/>
  <c r="R172" i="2"/>
  <c r="P172" i="2"/>
  <c r="J172" i="2"/>
  <c r="N172" i="2"/>
  <c r="R176" i="2"/>
  <c r="P176" i="2"/>
  <c r="J176" i="2"/>
  <c r="N176" i="2"/>
  <c r="R180" i="2"/>
  <c r="P180" i="2"/>
  <c r="J180" i="2"/>
  <c r="N180" i="2"/>
  <c r="R184" i="2"/>
  <c r="P184" i="2"/>
  <c r="J184" i="2"/>
  <c r="N184" i="2"/>
  <c r="P11" i="2"/>
  <c r="R11" i="2"/>
  <c r="J11" i="2"/>
  <c r="N11" i="2"/>
  <c r="P23" i="2"/>
  <c r="R23" i="2"/>
  <c r="J23" i="2"/>
  <c r="N23" i="2"/>
  <c r="R43" i="2"/>
  <c r="P43" i="2"/>
  <c r="J43" i="2"/>
  <c r="N43" i="2"/>
  <c r="R63" i="2"/>
  <c r="P63" i="2"/>
  <c r="J63" i="2"/>
  <c r="N63" i="2"/>
  <c r="R83" i="2"/>
  <c r="P83" i="2"/>
  <c r="J83" i="2"/>
  <c r="N83" i="2"/>
  <c r="R103" i="2"/>
  <c r="P103" i="2"/>
  <c r="J103" i="2"/>
  <c r="N103" i="2"/>
  <c r="R115" i="2"/>
  <c r="P115" i="2"/>
  <c r="J115" i="2"/>
  <c r="N115" i="2"/>
  <c r="R127" i="2"/>
  <c r="P127" i="2"/>
  <c r="J127" i="2"/>
  <c r="N127" i="2"/>
  <c r="R147" i="2"/>
  <c r="P147" i="2"/>
  <c r="N147" i="2"/>
  <c r="J147" i="2"/>
  <c r="R159" i="2"/>
  <c r="P159" i="2"/>
  <c r="N159" i="2"/>
  <c r="J159" i="2"/>
  <c r="R179" i="2"/>
  <c r="P179" i="2"/>
  <c r="N179" i="2"/>
  <c r="J179" i="2"/>
  <c r="R5" i="2"/>
  <c r="N5" i="2"/>
  <c r="P5" i="2"/>
  <c r="J5" i="2"/>
  <c r="R17" i="2"/>
  <c r="P17" i="2"/>
  <c r="N17" i="2"/>
  <c r="J17" i="2"/>
  <c r="R25" i="2"/>
  <c r="P25" i="2"/>
  <c r="N25" i="2"/>
  <c r="J25" i="2"/>
  <c r="R37" i="2"/>
  <c r="N37" i="2"/>
  <c r="P37" i="2"/>
  <c r="J37" i="2"/>
  <c r="R45" i="2"/>
  <c r="N45" i="2"/>
  <c r="P45" i="2"/>
  <c r="J45" i="2"/>
  <c r="R57" i="2"/>
  <c r="P57" i="2"/>
  <c r="N57" i="2"/>
  <c r="J57" i="2"/>
  <c r="R69" i="2"/>
  <c r="N69" i="2"/>
  <c r="P69" i="2"/>
  <c r="J69" i="2"/>
  <c r="R77" i="2"/>
  <c r="P77" i="2"/>
  <c r="N77" i="2"/>
  <c r="J77" i="2"/>
  <c r="R89" i="2"/>
  <c r="P89" i="2"/>
  <c r="N89" i="2"/>
  <c r="J89" i="2"/>
  <c r="R97" i="2"/>
  <c r="N97" i="2"/>
  <c r="P97" i="2"/>
  <c r="J97" i="2"/>
  <c r="R105" i="2"/>
  <c r="P105" i="2"/>
  <c r="N105" i="2"/>
  <c r="J105" i="2"/>
  <c r="N113" i="2"/>
  <c r="P113" i="2"/>
  <c r="J113" i="2"/>
  <c r="R113" i="2"/>
  <c r="R125" i="2"/>
  <c r="P125" i="2"/>
  <c r="N125" i="2"/>
  <c r="J125" i="2"/>
  <c r="R137" i="2"/>
  <c r="P137" i="2"/>
  <c r="N137" i="2"/>
  <c r="J137" i="2"/>
  <c r="R149" i="2"/>
  <c r="N149" i="2"/>
  <c r="P149" i="2"/>
  <c r="J149" i="2"/>
  <c r="R161" i="2"/>
  <c r="N161" i="2"/>
  <c r="P161" i="2"/>
  <c r="J161" i="2"/>
  <c r="R173" i="2"/>
  <c r="P173" i="2"/>
  <c r="N173" i="2"/>
  <c r="J173" i="2"/>
  <c r="R185" i="2"/>
  <c r="P185" i="2"/>
  <c r="N185" i="2"/>
  <c r="J185" i="2"/>
  <c r="U6" i="2"/>
  <c r="U10" i="2"/>
  <c r="U14" i="2"/>
  <c r="U18" i="2"/>
  <c r="U22" i="2"/>
  <c r="U30" i="2"/>
  <c r="U34" i="2"/>
  <c r="U38" i="2"/>
  <c r="U50" i="2"/>
  <c r="U54" i="2"/>
  <c r="U62" i="2"/>
  <c r="U66" i="2"/>
  <c r="U70" i="2"/>
  <c r="U74" i="2"/>
  <c r="U78" i="2"/>
  <c r="U82" i="2"/>
  <c r="U86" i="2"/>
  <c r="U94" i="2"/>
  <c r="U98" i="2"/>
  <c r="U106" i="2"/>
  <c r="U110" i="2"/>
  <c r="U114" i="2"/>
  <c r="U118" i="2"/>
  <c r="U122" i="2"/>
  <c r="U126" i="2"/>
  <c r="U130" i="2"/>
  <c r="U134" i="2"/>
  <c r="U138" i="2"/>
  <c r="U142" i="2"/>
  <c r="U146" i="2"/>
  <c r="U154" i="2"/>
  <c r="U158" i="2"/>
  <c r="U162" i="2"/>
  <c r="U166" i="2"/>
  <c r="U174" i="2"/>
  <c r="U178" i="2"/>
  <c r="U182" i="2"/>
  <c r="P15" i="2"/>
  <c r="R15" i="2"/>
  <c r="J15" i="2"/>
  <c r="N15" i="2"/>
  <c r="P27" i="2"/>
  <c r="R27" i="2"/>
  <c r="J27" i="2"/>
  <c r="N27" i="2"/>
  <c r="R35" i="2"/>
  <c r="P35" i="2"/>
  <c r="J35" i="2"/>
  <c r="N35" i="2"/>
  <c r="R47" i="2"/>
  <c r="P47" i="2"/>
  <c r="J47" i="2"/>
  <c r="N47" i="2"/>
  <c r="R55" i="2"/>
  <c r="P55" i="2"/>
  <c r="J55" i="2"/>
  <c r="N55" i="2"/>
  <c r="R67" i="2"/>
  <c r="P67" i="2"/>
  <c r="J67" i="2"/>
  <c r="N67" i="2"/>
  <c r="R75" i="2"/>
  <c r="P75" i="2"/>
  <c r="J75" i="2"/>
  <c r="N75" i="2"/>
  <c r="R87" i="2"/>
  <c r="P87" i="2"/>
  <c r="J87" i="2"/>
  <c r="N87" i="2"/>
  <c r="R95" i="2"/>
  <c r="P95" i="2"/>
  <c r="J95" i="2"/>
  <c r="N95" i="2"/>
  <c r="R111" i="2"/>
  <c r="P111" i="2"/>
  <c r="J111" i="2"/>
  <c r="N111" i="2"/>
  <c r="R119" i="2"/>
  <c r="P119" i="2"/>
  <c r="J119" i="2"/>
  <c r="N119" i="2"/>
  <c r="R131" i="2"/>
  <c r="P131" i="2"/>
  <c r="J131" i="2"/>
  <c r="N131" i="2"/>
  <c r="R139" i="2"/>
  <c r="P139" i="2"/>
  <c r="N139" i="2"/>
  <c r="J139" i="2"/>
  <c r="R151" i="2"/>
  <c r="P151" i="2"/>
  <c r="N151" i="2"/>
  <c r="J151" i="2"/>
  <c r="R163" i="2"/>
  <c r="P163" i="2"/>
  <c r="N163" i="2"/>
  <c r="J163" i="2"/>
  <c r="R171" i="2"/>
  <c r="P171" i="2"/>
  <c r="N171" i="2"/>
  <c r="J171" i="2"/>
  <c r="R183" i="2"/>
  <c r="P183" i="2"/>
  <c r="N183" i="2"/>
  <c r="J183" i="2"/>
  <c r="R9" i="2"/>
  <c r="P9" i="2"/>
  <c r="N9" i="2"/>
  <c r="J9" i="2"/>
  <c r="R13" i="2"/>
  <c r="N13" i="2"/>
  <c r="P13" i="2"/>
  <c r="J13" i="2"/>
  <c r="R21" i="2"/>
  <c r="N21" i="2"/>
  <c r="P21" i="2"/>
  <c r="J21" i="2"/>
  <c r="R29" i="2"/>
  <c r="N29" i="2"/>
  <c r="P29" i="2"/>
  <c r="J29" i="2"/>
  <c r="R33" i="2"/>
  <c r="P33" i="2"/>
  <c r="N33" i="2"/>
  <c r="J33" i="2"/>
  <c r="R41" i="2"/>
  <c r="P41" i="2"/>
  <c r="N41" i="2"/>
  <c r="J41" i="2"/>
  <c r="P49" i="2"/>
  <c r="N49" i="2"/>
  <c r="R49" i="2"/>
  <c r="J49" i="2"/>
  <c r="R53" i="2"/>
  <c r="N53" i="2"/>
  <c r="P53" i="2"/>
  <c r="J53" i="2"/>
  <c r="R61" i="2"/>
  <c r="P61" i="2"/>
  <c r="N61" i="2"/>
  <c r="J61" i="2"/>
  <c r="N65" i="2"/>
  <c r="R65" i="2"/>
  <c r="P65" i="2"/>
  <c r="J65" i="2"/>
  <c r="R73" i="2"/>
  <c r="P73" i="2"/>
  <c r="N73" i="2"/>
  <c r="J73" i="2"/>
  <c r="R81" i="2"/>
  <c r="N81" i="2"/>
  <c r="P81" i="2"/>
  <c r="J81" i="2"/>
  <c r="R85" i="2"/>
  <c r="N85" i="2"/>
  <c r="P85" i="2"/>
  <c r="J85" i="2"/>
  <c r="R93" i="2"/>
  <c r="P93" i="2"/>
  <c r="N93" i="2"/>
  <c r="J93" i="2"/>
  <c r="R101" i="2"/>
  <c r="N101" i="2"/>
  <c r="P101" i="2"/>
  <c r="J101" i="2"/>
  <c r="R109" i="2"/>
  <c r="P109" i="2"/>
  <c r="N109" i="2"/>
  <c r="J109" i="2"/>
  <c r="R117" i="2"/>
  <c r="N117" i="2"/>
  <c r="P117" i="2"/>
  <c r="J117" i="2"/>
  <c r="R121" i="2"/>
  <c r="P121" i="2"/>
  <c r="N121" i="2"/>
  <c r="J121" i="2"/>
  <c r="N129" i="2"/>
  <c r="R129" i="2"/>
  <c r="P129" i="2"/>
  <c r="J129" i="2"/>
  <c r="R133" i="2"/>
  <c r="N133" i="2"/>
  <c r="P133" i="2"/>
  <c r="J133" i="2"/>
  <c r="R141" i="2"/>
  <c r="P141" i="2"/>
  <c r="N141" i="2"/>
  <c r="J141" i="2"/>
  <c r="R145" i="2"/>
  <c r="N145" i="2"/>
  <c r="P145" i="2"/>
  <c r="J145" i="2"/>
  <c r="R153" i="2"/>
  <c r="P153" i="2"/>
  <c r="N153" i="2"/>
  <c r="J153" i="2"/>
  <c r="R157" i="2"/>
  <c r="P157" i="2"/>
  <c r="N157" i="2"/>
  <c r="J157" i="2"/>
  <c r="R165" i="2"/>
  <c r="N165" i="2"/>
  <c r="P165" i="2"/>
  <c r="J165" i="2"/>
  <c r="R169" i="2"/>
  <c r="P169" i="2"/>
  <c r="N169" i="2"/>
  <c r="J169" i="2"/>
  <c r="N177" i="2"/>
  <c r="P177" i="2"/>
  <c r="R177" i="2"/>
  <c r="J177" i="2"/>
  <c r="R181" i="2"/>
  <c r="N181" i="2"/>
  <c r="P181" i="2"/>
  <c r="J181" i="2"/>
  <c r="P6" i="2"/>
  <c r="N6" i="2"/>
  <c r="J6" i="2"/>
  <c r="R6" i="2"/>
  <c r="P10" i="2"/>
  <c r="N10" i="2"/>
  <c r="R10" i="2"/>
  <c r="J10" i="2"/>
  <c r="P14" i="2"/>
  <c r="N14" i="2"/>
  <c r="R14" i="2"/>
  <c r="J14" i="2"/>
  <c r="P18" i="2"/>
  <c r="R18" i="2"/>
  <c r="N18" i="2"/>
  <c r="J18" i="2"/>
  <c r="P22" i="2"/>
  <c r="N22" i="2"/>
  <c r="J22" i="2"/>
  <c r="R22" i="2"/>
  <c r="P26" i="2"/>
  <c r="N26" i="2"/>
  <c r="R26" i="2"/>
  <c r="J26" i="2"/>
  <c r="R30" i="2"/>
  <c r="P30" i="2"/>
  <c r="N30" i="2"/>
  <c r="J30" i="2"/>
  <c r="R34" i="2"/>
  <c r="P34" i="2"/>
  <c r="N34" i="2"/>
  <c r="J34" i="2"/>
  <c r="R38" i="2"/>
  <c r="P38" i="2"/>
  <c r="N38" i="2"/>
  <c r="J38" i="2"/>
  <c r="R42" i="2"/>
  <c r="P42" i="2"/>
  <c r="N42" i="2"/>
  <c r="J42" i="2"/>
  <c r="R46" i="2"/>
  <c r="P46" i="2"/>
  <c r="N46" i="2"/>
  <c r="J46" i="2"/>
  <c r="R50" i="2"/>
  <c r="P50" i="2"/>
  <c r="N50" i="2"/>
  <c r="J50" i="2"/>
  <c r="R54" i="2"/>
  <c r="P54" i="2"/>
  <c r="N54" i="2"/>
  <c r="J54" i="2"/>
  <c r="R58" i="2"/>
  <c r="P58" i="2"/>
  <c r="N58" i="2"/>
  <c r="J58" i="2"/>
  <c r="R62" i="2"/>
  <c r="P62" i="2"/>
  <c r="N62" i="2"/>
  <c r="J62" i="2"/>
  <c r="R66" i="2"/>
  <c r="P66" i="2"/>
  <c r="N66" i="2"/>
  <c r="J66" i="2"/>
  <c r="R70" i="2"/>
  <c r="P70" i="2"/>
  <c r="N70" i="2"/>
  <c r="J70" i="2"/>
  <c r="R74" i="2"/>
  <c r="P74" i="2"/>
  <c r="N74" i="2"/>
  <c r="J74" i="2"/>
  <c r="R78" i="2"/>
  <c r="P78" i="2"/>
  <c r="N78" i="2"/>
  <c r="J78" i="2"/>
  <c r="R82" i="2"/>
  <c r="P82" i="2"/>
  <c r="N82" i="2"/>
  <c r="J82" i="2"/>
  <c r="R86" i="2"/>
  <c r="P86" i="2"/>
  <c r="N86" i="2"/>
  <c r="J86" i="2"/>
  <c r="R90" i="2"/>
  <c r="P90" i="2"/>
  <c r="N90" i="2"/>
  <c r="J90" i="2"/>
  <c r="R94" i="2"/>
  <c r="P94" i="2"/>
  <c r="N94" i="2"/>
  <c r="J94" i="2"/>
  <c r="R98" i="2"/>
  <c r="P98" i="2"/>
  <c r="N98" i="2"/>
  <c r="J98" i="2"/>
  <c r="R102" i="2"/>
  <c r="P102" i="2"/>
  <c r="N102" i="2"/>
  <c r="J102" i="2"/>
  <c r="R106" i="2"/>
  <c r="P106" i="2"/>
  <c r="N106" i="2"/>
  <c r="J106" i="2"/>
  <c r="R110" i="2"/>
  <c r="P110" i="2"/>
  <c r="N110" i="2"/>
  <c r="J110" i="2"/>
  <c r="R114" i="2"/>
  <c r="P114" i="2"/>
  <c r="N114" i="2"/>
  <c r="J114" i="2"/>
  <c r="R118" i="2"/>
  <c r="P118" i="2"/>
  <c r="N118" i="2"/>
  <c r="J118" i="2"/>
  <c r="R122" i="2"/>
  <c r="P122" i="2"/>
  <c r="N122" i="2"/>
  <c r="J122" i="2"/>
  <c r="R126" i="2"/>
  <c r="P126" i="2"/>
  <c r="N126" i="2"/>
  <c r="J126" i="2"/>
  <c r="R130" i="2"/>
  <c r="P130" i="2"/>
  <c r="N130" i="2"/>
  <c r="J130" i="2"/>
  <c r="R134" i="2"/>
  <c r="P134" i="2"/>
  <c r="N134" i="2"/>
  <c r="J134" i="2"/>
  <c r="R138" i="2"/>
  <c r="P138" i="2"/>
  <c r="N138" i="2"/>
  <c r="J138" i="2"/>
  <c r="R142" i="2"/>
  <c r="P142" i="2"/>
  <c r="N142" i="2"/>
  <c r="J142" i="2"/>
  <c r="R146" i="2"/>
  <c r="P146" i="2"/>
  <c r="N146" i="2"/>
  <c r="J146" i="2"/>
  <c r="R150" i="2"/>
  <c r="P150" i="2"/>
  <c r="N150" i="2"/>
  <c r="J150" i="2"/>
  <c r="R154" i="2"/>
  <c r="P154" i="2"/>
  <c r="N154" i="2"/>
  <c r="J154" i="2"/>
  <c r="R158" i="2"/>
  <c r="P158" i="2"/>
  <c r="N158" i="2"/>
  <c r="J158" i="2"/>
  <c r="R162" i="2"/>
  <c r="P162" i="2"/>
  <c r="N162" i="2"/>
  <c r="J162" i="2"/>
  <c r="R166" i="2"/>
  <c r="P166" i="2"/>
  <c r="N166" i="2"/>
  <c r="J166" i="2"/>
  <c r="R170" i="2"/>
  <c r="P170" i="2"/>
  <c r="N170" i="2"/>
  <c r="J170" i="2"/>
  <c r="R174" i="2"/>
  <c r="P174" i="2"/>
  <c r="N174" i="2"/>
  <c r="J174" i="2"/>
  <c r="R178" i="2"/>
  <c r="P178" i="2"/>
  <c r="N178" i="2"/>
  <c r="J178" i="2"/>
  <c r="R182" i="2"/>
  <c r="P182" i="2"/>
  <c r="N182" i="2"/>
  <c r="J182" i="2"/>
  <c r="W156" i="2"/>
  <c r="F156" i="2"/>
  <c r="L156" i="2"/>
  <c r="W164" i="2"/>
  <c r="F164" i="2"/>
  <c r="L164" i="2"/>
  <c r="W168" i="2"/>
  <c r="L168" i="2"/>
  <c r="F168" i="2"/>
  <c r="W172" i="2"/>
  <c r="F172" i="2"/>
  <c r="L172" i="2"/>
  <c r="W180" i="2"/>
  <c r="F180" i="2"/>
  <c r="L180" i="2"/>
  <c r="W184" i="2"/>
  <c r="L184" i="2"/>
  <c r="F184" i="2"/>
  <c r="L109" i="2"/>
  <c r="F109" i="2"/>
  <c r="W109" i="2"/>
  <c r="L117" i="2"/>
  <c r="F117" i="2"/>
  <c r="W117" i="2"/>
  <c r="L125" i="2"/>
  <c r="F125" i="2"/>
  <c r="W125" i="2"/>
  <c r="L133" i="2"/>
  <c r="F133" i="2"/>
  <c r="W133" i="2"/>
  <c r="L157" i="2"/>
  <c r="F157" i="2"/>
  <c r="W157" i="2"/>
  <c r="L173" i="2"/>
  <c r="F173" i="2"/>
  <c r="W173" i="2"/>
  <c r="W20" i="2"/>
  <c r="L20" i="2"/>
  <c r="F20" i="2"/>
  <c r="W44" i="2"/>
  <c r="L44" i="2"/>
  <c r="F44" i="2"/>
  <c r="W72" i="2"/>
  <c r="L72" i="2"/>
  <c r="F72" i="2"/>
  <c r="W80" i="2"/>
  <c r="L80" i="2"/>
  <c r="F80" i="2"/>
  <c r="W92" i="2"/>
  <c r="F92" i="2"/>
  <c r="L92" i="2"/>
  <c r="W100" i="2"/>
  <c r="F100" i="2"/>
  <c r="L100" i="2"/>
  <c r="W120" i="2"/>
  <c r="L120" i="2"/>
  <c r="F120" i="2"/>
  <c r="W132" i="2"/>
  <c r="F132" i="2"/>
  <c r="L132" i="2"/>
  <c r="W148" i="2"/>
  <c r="F148" i="2"/>
  <c r="L148" i="2"/>
  <c r="AC9" i="2"/>
  <c r="L85" i="2"/>
  <c r="F85" i="2"/>
  <c r="W85" i="2"/>
  <c r="L130" i="2"/>
  <c r="W130" i="2"/>
  <c r="F130" i="2"/>
  <c r="F41" i="2"/>
  <c r="L41" i="2"/>
  <c r="W41" i="2"/>
  <c r="L53" i="2"/>
  <c r="F53" i="2"/>
  <c r="W53" i="2"/>
  <c r="L73" i="2"/>
  <c r="F73" i="2"/>
  <c r="W73" i="2"/>
  <c r="L105" i="2"/>
  <c r="F105" i="2"/>
  <c r="W105" i="2"/>
  <c r="L121" i="2"/>
  <c r="F121" i="2"/>
  <c r="W121" i="2"/>
  <c r="L137" i="2"/>
  <c r="F137" i="2"/>
  <c r="W137" i="2"/>
  <c r="W50" i="2"/>
  <c r="L50" i="2"/>
  <c r="F50" i="2"/>
  <c r="L66" i="2"/>
  <c r="W66" i="2"/>
  <c r="F66" i="2"/>
  <c r="L78" i="2"/>
  <c r="W78" i="2"/>
  <c r="F78" i="2"/>
  <c r="L86" i="2"/>
  <c r="W86" i="2"/>
  <c r="F86" i="2"/>
  <c r="W95" i="2"/>
  <c r="L95" i="2"/>
  <c r="F95" i="2"/>
  <c r="L106" i="2"/>
  <c r="W106" i="2"/>
  <c r="F106" i="2"/>
  <c r="L114" i="2"/>
  <c r="W114" i="2"/>
  <c r="F114" i="2"/>
  <c r="L142" i="2"/>
  <c r="W142" i="2"/>
  <c r="F142" i="2"/>
  <c r="L150" i="2"/>
  <c r="W150" i="2"/>
  <c r="F150" i="2"/>
  <c r="L162" i="2"/>
  <c r="W162" i="2"/>
  <c r="F162" i="2"/>
  <c r="L178" i="2"/>
  <c r="W178" i="2"/>
  <c r="F178" i="2"/>
  <c r="W6" i="2"/>
  <c r="L6" i="2"/>
  <c r="F6" i="2"/>
  <c r="W10" i="2"/>
  <c r="L10" i="2"/>
  <c r="F10" i="2"/>
  <c r="W14" i="2"/>
  <c r="L14" i="2"/>
  <c r="F14" i="2"/>
  <c r="W18" i="2"/>
  <c r="L18" i="2"/>
  <c r="F18" i="2"/>
  <c r="W22" i="2"/>
  <c r="L22" i="2"/>
  <c r="F22" i="2"/>
  <c r="W26" i="2"/>
  <c r="L26" i="2"/>
  <c r="F26" i="2"/>
  <c r="W30" i="2"/>
  <c r="L30" i="2"/>
  <c r="F30" i="2"/>
  <c r="W34" i="2"/>
  <c r="L34" i="2"/>
  <c r="F34" i="2"/>
  <c r="W38" i="2"/>
  <c r="L38" i="2"/>
  <c r="F38" i="2"/>
  <c r="W42" i="2"/>
  <c r="L42" i="2"/>
  <c r="F42" i="2"/>
  <c r="W46" i="2"/>
  <c r="L46" i="2"/>
  <c r="F46" i="2"/>
  <c r="AC23" i="2"/>
  <c r="AC31" i="2"/>
  <c r="L58" i="2"/>
  <c r="W58" i="2"/>
  <c r="F58" i="2"/>
  <c r="L82" i="2"/>
  <c r="W82" i="2"/>
  <c r="F82" i="2"/>
  <c r="L93" i="2"/>
  <c r="F93" i="2"/>
  <c r="W93" i="2"/>
  <c r="L101" i="2"/>
  <c r="F101" i="2"/>
  <c r="W101" i="2"/>
  <c r="L110" i="2"/>
  <c r="W110" i="2"/>
  <c r="F110" i="2"/>
  <c r="L118" i="2"/>
  <c r="W118" i="2"/>
  <c r="F118" i="2"/>
  <c r="W127" i="2"/>
  <c r="L127" i="2"/>
  <c r="F127" i="2"/>
  <c r="L138" i="2"/>
  <c r="W138" i="2"/>
  <c r="F138" i="2"/>
  <c r="L146" i="2"/>
  <c r="W146" i="2"/>
  <c r="F146" i="2"/>
  <c r="L154" i="2"/>
  <c r="W154" i="2"/>
  <c r="F154" i="2"/>
  <c r="W160" i="2"/>
  <c r="L160" i="2"/>
  <c r="F160" i="2"/>
  <c r="L165" i="2"/>
  <c r="F165" i="2"/>
  <c r="W165" i="2"/>
  <c r="L170" i="2"/>
  <c r="W170" i="2"/>
  <c r="F170" i="2"/>
  <c r="W176" i="2"/>
  <c r="L176" i="2"/>
  <c r="F176" i="2"/>
  <c r="L181" i="2"/>
  <c r="F181" i="2"/>
  <c r="W181" i="2"/>
  <c r="W8" i="2"/>
  <c r="L8" i="2"/>
  <c r="F8" i="2"/>
  <c r="W12" i="2"/>
  <c r="L12" i="2"/>
  <c r="F12" i="2"/>
  <c r="W16" i="2"/>
  <c r="L16" i="2"/>
  <c r="F16" i="2"/>
  <c r="W24" i="2"/>
  <c r="L24" i="2"/>
  <c r="F24" i="2"/>
  <c r="W40" i="2"/>
  <c r="L40" i="2"/>
  <c r="F40" i="2"/>
  <c r="W48" i="2"/>
  <c r="F48" i="2"/>
  <c r="L48" i="2"/>
  <c r="W60" i="2"/>
  <c r="F60" i="2"/>
  <c r="L60" i="2"/>
  <c r="W64" i="2"/>
  <c r="L64" i="2"/>
  <c r="F64" i="2"/>
  <c r="W68" i="2"/>
  <c r="F68" i="2"/>
  <c r="L68" i="2"/>
  <c r="W88" i="2"/>
  <c r="L88" i="2"/>
  <c r="F88" i="2"/>
  <c r="W104" i="2"/>
  <c r="L104" i="2"/>
  <c r="F104" i="2"/>
  <c r="W112" i="2"/>
  <c r="L112" i="2"/>
  <c r="F112" i="2"/>
  <c r="W128" i="2"/>
  <c r="L128" i="2"/>
  <c r="F128" i="2"/>
  <c r="W140" i="2"/>
  <c r="F140" i="2"/>
  <c r="L140" i="2"/>
  <c r="W152" i="2"/>
  <c r="L152" i="2"/>
  <c r="F152" i="2"/>
  <c r="F17" i="2"/>
  <c r="L17" i="2"/>
  <c r="L77" i="2"/>
  <c r="F77" i="2"/>
  <c r="W77" i="2"/>
  <c r="L94" i="2"/>
  <c r="W94" i="2"/>
  <c r="F94" i="2"/>
  <c r="W111" i="2"/>
  <c r="L111" i="2"/>
  <c r="F111" i="2"/>
  <c r="L141" i="2"/>
  <c r="F141" i="2"/>
  <c r="W141" i="2"/>
  <c r="L166" i="2"/>
  <c r="W166" i="2"/>
  <c r="F166" i="2"/>
  <c r="L182" i="2"/>
  <c r="W182" i="2"/>
  <c r="F182" i="2"/>
  <c r="L5" i="2"/>
  <c r="W5" i="2"/>
  <c r="F5" i="2"/>
  <c r="F13" i="2"/>
  <c r="W13" i="2"/>
  <c r="L13" i="2"/>
  <c r="F21" i="2"/>
  <c r="L21" i="2"/>
  <c r="W21" i="2"/>
  <c r="F29" i="2"/>
  <c r="W29" i="2"/>
  <c r="L29" i="2"/>
  <c r="W33" i="2"/>
  <c r="F33" i="2"/>
  <c r="L33" i="2"/>
  <c r="F37" i="2"/>
  <c r="L37" i="2"/>
  <c r="W37" i="2"/>
  <c r="L69" i="2"/>
  <c r="F69" i="2"/>
  <c r="W69" i="2"/>
  <c r="L89" i="2"/>
  <c r="F89" i="2"/>
  <c r="W89" i="2"/>
  <c r="L97" i="2"/>
  <c r="W97" i="2"/>
  <c r="F97" i="2"/>
  <c r="L129" i="2"/>
  <c r="W129" i="2"/>
  <c r="F129" i="2"/>
  <c r="L54" i="2"/>
  <c r="W54" i="2"/>
  <c r="F54" i="2"/>
  <c r="L70" i="2"/>
  <c r="W70" i="2"/>
  <c r="F70" i="2"/>
  <c r="W79" i="2"/>
  <c r="L79" i="2"/>
  <c r="F79" i="2"/>
  <c r="L90" i="2"/>
  <c r="W90" i="2"/>
  <c r="F90" i="2"/>
  <c r="L98" i="2"/>
  <c r="W98" i="2"/>
  <c r="F98" i="2"/>
  <c r="L126" i="2"/>
  <c r="W126" i="2"/>
  <c r="F126" i="2"/>
  <c r="L134" i="2"/>
  <c r="W134" i="2"/>
  <c r="F134" i="2"/>
  <c r="W143" i="2"/>
  <c r="L143" i="2"/>
  <c r="F143" i="2"/>
  <c r="L153" i="2"/>
  <c r="F153" i="2"/>
  <c r="W153" i="2"/>
  <c r="L158" i="2"/>
  <c r="W158" i="2"/>
  <c r="F158" i="2"/>
  <c r="L169" i="2"/>
  <c r="F169" i="2"/>
  <c r="W169" i="2"/>
  <c r="L174" i="2"/>
  <c r="W174" i="2"/>
  <c r="F174" i="2"/>
  <c r="L185" i="2"/>
  <c r="W185" i="2"/>
  <c r="F185" i="2"/>
  <c r="W7" i="2"/>
  <c r="L7" i="2"/>
  <c r="F7" i="2"/>
  <c r="W11" i="2"/>
  <c r="F11" i="2"/>
  <c r="L11" i="2"/>
  <c r="W15" i="2"/>
  <c r="F15" i="2"/>
  <c r="L15" i="2"/>
  <c r="W19" i="2"/>
  <c r="F19" i="2"/>
  <c r="L19" i="2"/>
  <c r="W23" i="2"/>
  <c r="F23" i="2"/>
  <c r="L23" i="2"/>
  <c r="W27" i="2"/>
  <c r="F27" i="2"/>
  <c r="L27" i="2"/>
  <c r="W31" i="2"/>
  <c r="F31" i="2"/>
  <c r="L31" i="2"/>
  <c r="W35" i="2"/>
  <c r="F35" i="2"/>
  <c r="L35" i="2"/>
  <c r="W39" i="2"/>
  <c r="F39" i="2"/>
  <c r="L39" i="2"/>
  <c r="W43" i="2"/>
  <c r="F43" i="2"/>
  <c r="L43" i="2"/>
  <c r="W47" i="2"/>
  <c r="F47" i="2"/>
  <c r="L47" i="2"/>
  <c r="W51" i="2"/>
  <c r="F51" i="2"/>
  <c r="L51" i="2"/>
  <c r="W55" i="2"/>
  <c r="L55" i="2"/>
  <c r="F55" i="2"/>
  <c r="W59" i="2"/>
  <c r="F59" i="2"/>
  <c r="L59" i="2"/>
  <c r="W63" i="2"/>
  <c r="L63" i="2"/>
  <c r="F63" i="2"/>
  <c r="W67" i="2"/>
  <c r="F67" i="2"/>
  <c r="L67" i="2"/>
  <c r="W71" i="2"/>
  <c r="L71" i="2"/>
  <c r="F71" i="2"/>
  <c r="W75" i="2"/>
  <c r="F75" i="2"/>
  <c r="L75" i="2"/>
  <c r="W83" i="2"/>
  <c r="F83" i="2"/>
  <c r="L83" i="2"/>
  <c r="W87" i="2"/>
  <c r="L87" i="2"/>
  <c r="F87" i="2"/>
  <c r="W91" i="2"/>
  <c r="F91" i="2"/>
  <c r="L91" i="2"/>
  <c r="W99" i="2"/>
  <c r="F99" i="2"/>
  <c r="L99" i="2"/>
  <c r="W103" i="2"/>
  <c r="L103" i="2"/>
  <c r="F103" i="2"/>
  <c r="W107" i="2"/>
  <c r="F107" i="2"/>
  <c r="L107" i="2"/>
  <c r="W115" i="2"/>
  <c r="F115" i="2"/>
  <c r="L115" i="2"/>
  <c r="W119" i="2"/>
  <c r="L119" i="2"/>
  <c r="F119" i="2"/>
  <c r="W123" i="2"/>
  <c r="F123" i="2"/>
  <c r="L123" i="2"/>
  <c r="W131" i="2"/>
  <c r="F131" i="2"/>
  <c r="L131" i="2"/>
  <c r="W135" i="2"/>
  <c r="L135" i="2"/>
  <c r="F135" i="2"/>
  <c r="W139" i="2"/>
  <c r="F139" i="2"/>
  <c r="L139" i="2"/>
  <c r="W147" i="2"/>
  <c r="F147" i="2"/>
  <c r="L147" i="2"/>
  <c r="W151" i="2"/>
  <c r="L151" i="2"/>
  <c r="F151" i="2"/>
  <c r="W155" i="2"/>
  <c r="F155" i="2"/>
  <c r="L155" i="2"/>
  <c r="W159" i="2"/>
  <c r="L159" i="2"/>
  <c r="F159" i="2"/>
  <c r="W163" i="2"/>
  <c r="F163" i="2"/>
  <c r="L163" i="2"/>
  <c r="W167" i="2"/>
  <c r="L167" i="2"/>
  <c r="F167" i="2"/>
  <c r="W171" i="2"/>
  <c r="F171" i="2"/>
  <c r="L171" i="2"/>
  <c r="W175" i="2"/>
  <c r="L175" i="2"/>
  <c r="F175" i="2"/>
  <c r="W179" i="2"/>
  <c r="F179" i="2"/>
  <c r="L179" i="2"/>
  <c r="W183" i="2"/>
  <c r="L183" i="2"/>
  <c r="F183" i="2"/>
  <c r="L74" i="2"/>
  <c r="W74" i="2"/>
  <c r="F74" i="2"/>
  <c r="W28" i="2"/>
  <c r="L28" i="2"/>
  <c r="F28" i="2"/>
  <c r="W32" i="2"/>
  <c r="L32" i="2"/>
  <c r="F32" i="2"/>
  <c r="W36" i="2"/>
  <c r="L36" i="2"/>
  <c r="F36" i="2"/>
  <c r="W52" i="2"/>
  <c r="F52" i="2"/>
  <c r="L52" i="2"/>
  <c r="W56" i="2"/>
  <c r="L56" i="2"/>
  <c r="F56" i="2"/>
  <c r="W76" i="2"/>
  <c r="F76" i="2"/>
  <c r="L76" i="2"/>
  <c r="W84" i="2"/>
  <c r="F84" i="2"/>
  <c r="L84" i="2"/>
  <c r="W96" i="2"/>
  <c r="L96" i="2"/>
  <c r="F96" i="2"/>
  <c r="W108" i="2"/>
  <c r="F108" i="2"/>
  <c r="L108" i="2"/>
  <c r="W116" i="2"/>
  <c r="F116" i="2"/>
  <c r="L116" i="2"/>
  <c r="W124" i="2"/>
  <c r="F124" i="2"/>
  <c r="L124" i="2"/>
  <c r="W136" i="2"/>
  <c r="L136" i="2"/>
  <c r="F136" i="2"/>
  <c r="W144" i="2"/>
  <c r="L144" i="2"/>
  <c r="F144" i="2"/>
  <c r="L62" i="2"/>
  <c r="W62" i="2"/>
  <c r="F62" i="2"/>
  <c r="L102" i="2"/>
  <c r="W102" i="2"/>
  <c r="F102" i="2"/>
  <c r="L122" i="2"/>
  <c r="W122" i="2"/>
  <c r="F122" i="2"/>
  <c r="L149" i="2"/>
  <c r="F149" i="2"/>
  <c r="W149" i="2"/>
  <c r="L161" i="2"/>
  <c r="W161" i="2"/>
  <c r="F161" i="2"/>
  <c r="L177" i="2"/>
  <c r="W177" i="2"/>
  <c r="F177" i="2"/>
  <c r="L9" i="2"/>
  <c r="W9" i="2"/>
  <c r="F9" i="2"/>
  <c r="F25" i="2"/>
  <c r="L25" i="2"/>
  <c r="W25" i="2"/>
  <c r="F45" i="2"/>
  <c r="W45" i="2"/>
  <c r="L45" i="2"/>
  <c r="W49" i="2"/>
  <c r="F49" i="2"/>
  <c r="L49" i="2"/>
  <c r="L57" i="2"/>
  <c r="F57" i="2"/>
  <c r="W57" i="2"/>
  <c r="L61" i="2"/>
  <c r="F61" i="2"/>
  <c r="W61" i="2"/>
  <c r="L65" i="2"/>
  <c r="W65" i="2"/>
  <c r="F65" i="2"/>
  <c r="L81" i="2"/>
  <c r="W81" i="2"/>
  <c r="F81" i="2"/>
  <c r="L113" i="2"/>
  <c r="W113" i="2"/>
  <c r="F113" i="2"/>
  <c r="L145" i="2"/>
  <c r="W145" i="2"/>
  <c r="F145" i="2"/>
  <c r="D4" i="2"/>
  <c r="H4" i="2" s="1"/>
  <c r="Y186" i="2"/>
  <c r="AC186" i="2" l="1"/>
  <c r="Z186" i="2"/>
  <c r="N186" i="2"/>
  <c r="R186" i="2"/>
  <c r="P186" i="2"/>
  <c r="W4" i="2"/>
  <c r="L4" i="2"/>
  <c r="F4" i="2"/>
  <c r="D186" i="2"/>
  <c r="J186" i="2"/>
  <c r="T186" i="2"/>
  <c r="L186" i="2" l="1"/>
  <c r="F186" i="2"/>
  <c r="H186" i="2"/>
  <c r="U186" i="2"/>
  <c r="W186" i="2"/>
</calcChain>
</file>

<file path=xl/sharedStrings.xml><?xml version="1.0" encoding="utf-8"?>
<sst xmlns="http://schemas.openxmlformats.org/spreadsheetml/2006/main" count="1159" uniqueCount="237">
  <si>
    <t>desc_red</t>
  </si>
  <si>
    <t>desc_micro</t>
  </si>
  <si>
    <t>desc_estab</t>
  </si>
  <si>
    <t>cod_estab</t>
  </si>
  <si>
    <t>mfgestreenf</t>
  </si>
  <si>
    <t>ngaitrim</t>
  </si>
  <si>
    <t>nga</t>
  </si>
  <si>
    <t>ngadolesc</t>
  </si>
  <si>
    <t>ngctrlda</t>
  </si>
  <si>
    <t>ngsuplsfe</t>
  </si>
  <si>
    <t>ngtamvih</t>
  </si>
  <si>
    <t>ngtamsif</t>
  </si>
  <si>
    <t>npuerpatd</t>
  </si>
  <si>
    <t>npuerpctrl</t>
  </si>
  <si>
    <t>ngestapnreenf</t>
  </si>
  <si>
    <t>CHICLAYO</t>
  </si>
  <si>
    <t>CAYALTI-ZA¥A</t>
  </si>
  <si>
    <t>GUAYAQUIL</t>
  </si>
  <si>
    <t>COLLIQUE</t>
  </si>
  <si>
    <t>ZA¥A</t>
  </si>
  <si>
    <t>SALTUR</t>
  </si>
  <si>
    <t>VIRGEN DE LAS MERCEDES LA OTRA BANDA</t>
  </si>
  <si>
    <t>CAYALTI</t>
  </si>
  <si>
    <t>SIPAN</t>
  </si>
  <si>
    <t>SAN ANTONIO</t>
  </si>
  <si>
    <t>JORGE CHAVEZ</t>
  </si>
  <si>
    <t>CERROPON</t>
  </si>
  <si>
    <t>JOSE OLAYA</t>
  </si>
  <si>
    <t>TUPAC AMARU</t>
  </si>
  <si>
    <t>JOSE QUI¥ONEZ</t>
  </si>
  <si>
    <t>CRUZ DE LA ESPERANZA</t>
  </si>
  <si>
    <t>CHONGOYAPE</t>
  </si>
  <si>
    <t>LAS COLMENAS</t>
  </si>
  <si>
    <t>VICTOR ENRIQUE TIRADO BONILLA</t>
  </si>
  <si>
    <t>PAMPA GRANDE</t>
  </si>
  <si>
    <t>CIRCUITO DE PLAYA</t>
  </si>
  <si>
    <t>POMAPE</t>
  </si>
  <si>
    <t>MONSEFU</t>
  </si>
  <si>
    <t>CALLANCA</t>
  </si>
  <si>
    <t>VALLE HERMOSO</t>
  </si>
  <si>
    <t>PUERTO ETEN</t>
  </si>
  <si>
    <t>SANTA ROSA</t>
  </si>
  <si>
    <t>CIUDAD ETEN</t>
  </si>
  <si>
    <t>ESTABLECIMIENTO QUE NO PERTENECE A NINGU</t>
  </si>
  <si>
    <t>HOSPITAL REGIONAL DOCENTE LAS MERCEDES</t>
  </si>
  <si>
    <t>JOSE LEONARDO ORTIZ</t>
  </si>
  <si>
    <t>PEDRO PABLO ATUSPARIAS</t>
  </si>
  <si>
    <t>PAUL HARRIS</t>
  </si>
  <si>
    <t>CULPON</t>
  </si>
  <si>
    <t>SANTA ANA</t>
  </si>
  <si>
    <t>VILLA HERMOSA</t>
  </si>
  <si>
    <t>LA VICTORIA</t>
  </si>
  <si>
    <t>CHOSICA DEL NORTE</t>
  </si>
  <si>
    <t>LA VICTORIA SECTOR I</t>
  </si>
  <si>
    <t>FERNANDO CARBAJAL SEGURA - EL BOSQUE</t>
  </si>
  <si>
    <t>LA VICTORIA SECTOR II - MARIA JESUS</t>
  </si>
  <si>
    <t>ANTONIO RAYMONDI</t>
  </si>
  <si>
    <t>OYOTUN</t>
  </si>
  <si>
    <t>LA COMPUERTA</t>
  </si>
  <si>
    <t>PAN DE AZUCAR</t>
  </si>
  <si>
    <t>NUEVA ARICA</t>
  </si>
  <si>
    <t>LA VI¥A DE NUEVA ARICA</t>
  </si>
  <si>
    <t>EL ESPINAL</t>
  </si>
  <si>
    <t>PICSI</t>
  </si>
  <si>
    <t>CAPOTE</t>
  </si>
  <si>
    <t>PIMENTEL</t>
  </si>
  <si>
    <t>LAS FLORES DE LA PRADERA</t>
  </si>
  <si>
    <t>POMALCA</t>
  </si>
  <si>
    <t>SAN LUIS</t>
  </si>
  <si>
    <t>SAN ANTONIO (POMALCA)</t>
  </si>
  <si>
    <t>POSOPE ALTO</t>
  </si>
  <si>
    <t>PUCALA</t>
  </si>
  <si>
    <t>PAMPA LA VICTORIA</t>
  </si>
  <si>
    <t>TUMAN</t>
  </si>
  <si>
    <t>REQUE-LAGUNAS</t>
  </si>
  <si>
    <t>PUEBLO LIBRE</t>
  </si>
  <si>
    <t>REQUE</t>
  </si>
  <si>
    <t>MOCUPE NUEVO</t>
  </si>
  <si>
    <t>LAGUNAS</t>
  </si>
  <si>
    <t>MOCUPE TRADICIONAL</t>
  </si>
  <si>
    <t>MONTEGRANDE</t>
  </si>
  <si>
    <t>LAS DELICIAS - JUAN AITA VALLE</t>
  </si>
  <si>
    <t>SAN JOSE</t>
  </si>
  <si>
    <t>CIUDAD DE DIOS - JUAN TOMIS STACK</t>
  </si>
  <si>
    <t>SAN CARLOS</t>
  </si>
  <si>
    <t>BODEGONES</t>
  </si>
  <si>
    <t>FERREÑAFE</t>
  </si>
  <si>
    <t>FERRE¥AFE</t>
  </si>
  <si>
    <t>LAS LOMAS</t>
  </si>
  <si>
    <t>HOSPITAL REFERENCIAL FERRE¥AFE</t>
  </si>
  <si>
    <t>MESONES MURO</t>
  </si>
  <si>
    <t>FRANCISCO MURO PACHECO-PUEBLO NUEVO</t>
  </si>
  <si>
    <t>SE¥OR DE LA JUSTICIA</t>
  </si>
  <si>
    <t>INKAWASI</t>
  </si>
  <si>
    <t>MOYAN</t>
  </si>
  <si>
    <t>UYURPAMPA</t>
  </si>
  <si>
    <t>LANCHIPAMPA</t>
  </si>
  <si>
    <t>CANCHACHALA</t>
  </si>
  <si>
    <t>LA TRANCA</t>
  </si>
  <si>
    <t>KONGACHA</t>
  </si>
  <si>
    <t>TOTORAS</t>
  </si>
  <si>
    <t>PUCHACA</t>
  </si>
  <si>
    <t>MARAYHUACA</t>
  </si>
  <si>
    <t>LAQUIPAMPA</t>
  </si>
  <si>
    <t>CRUZ LOMA</t>
  </si>
  <si>
    <t>HUAYRUL</t>
  </si>
  <si>
    <t>PITIPO</t>
  </si>
  <si>
    <t>LA TRAPOSA</t>
  </si>
  <si>
    <t>BATANGRANDE</t>
  </si>
  <si>
    <t>MOCHUMI VIEJO</t>
  </si>
  <si>
    <t>SIME</t>
  </si>
  <si>
    <t>MOTUPILLO</t>
  </si>
  <si>
    <t>CACHINCHE</t>
  </si>
  <si>
    <t>LA ZARANDA</t>
  </si>
  <si>
    <t>PATIVILCA</t>
  </si>
  <si>
    <t>SANTA CLARA</t>
  </si>
  <si>
    <t>LAMBAYEQUE</t>
  </si>
  <si>
    <t>ILLIMO</t>
  </si>
  <si>
    <t>CHIRIMOYO</t>
  </si>
  <si>
    <t>PACORA</t>
  </si>
  <si>
    <t>SAN PEDRO SASAPE</t>
  </si>
  <si>
    <t>HUACA RIVERA</t>
  </si>
  <si>
    <t>JAYANCA</t>
  </si>
  <si>
    <t>LA VI¥A (JAYANCA)</t>
  </si>
  <si>
    <t>KA¥ARIS</t>
  </si>
  <si>
    <t>HUACAPAMPA</t>
  </si>
  <si>
    <t>PANDACHI</t>
  </si>
  <si>
    <t>CHILASQUE</t>
  </si>
  <si>
    <t>HUAYABAMBA</t>
  </si>
  <si>
    <t>LA SUCCHA</t>
  </si>
  <si>
    <t>MAMAGPAMPA</t>
  </si>
  <si>
    <t>CHI¥AMA</t>
  </si>
  <si>
    <t>HIERBA BUENA</t>
  </si>
  <si>
    <t>QUIRICHIMA</t>
  </si>
  <si>
    <t>TORIBIA CASTRO</t>
  </si>
  <si>
    <t>SIALUPE HUAMANTANGA</t>
  </si>
  <si>
    <t>MUYFINCA-PUNTO 09</t>
  </si>
  <si>
    <t>SAN MARTIN</t>
  </si>
  <si>
    <t>MOCHUMI</t>
  </si>
  <si>
    <t>MARAVILLAS</t>
  </si>
  <si>
    <t>PAREDONES MUY FINCA</t>
  </si>
  <si>
    <t>PUNTO CUATRO</t>
  </si>
  <si>
    <t>MORROPE</t>
  </si>
  <si>
    <t>LAS PAMPAS</t>
  </si>
  <si>
    <t>SANTA ISABEL</t>
  </si>
  <si>
    <t>SEQUION</t>
  </si>
  <si>
    <t>ANNAPE</t>
  </si>
  <si>
    <t>POSITOS</t>
  </si>
  <si>
    <t>HUACA TRAPICHE DE BRONCE</t>
  </si>
  <si>
    <t>HUACA DE BARRO</t>
  </si>
  <si>
    <t>MONTE HERMOZO</t>
  </si>
  <si>
    <t>CARACUCHO</t>
  </si>
  <si>
    <t>FANUPE BARRIO NUEVO</t>
  </si>
  <si>
    <t>QUEMAZON</t>
  </si>
  <si>
    <t>CRUZ DEL MEDANO</t>
  </si>
  <si>
    <t>LA COLORADA</t>
  </si>
  <si>
    <t>TRANCA FANUPE</t>
  </si>
  <si>
    <t>EL ROMERO</t>
  </si>
  <si>
    <t>LAGUNAS (MORROPE)</t>
  </si>
  <si>
    <t>LA  GARTERA</t>
  </si>
  <si>
    <t>CHEPITO</t>
  </si>
  <si>
    <t>CRUZ DE PAREDONES</t>
  </si>
  <si>
    <t>ARBOLSOL</t>
  </si>
  <si>
    <t>MOTUPE</t>
  </si>
  <si>
    <t>EL ARROZAL</t>
  </si>
  <si>
    <t>ANCHOVIRA</t>
  </si>
  <si>
    <t>MARRIPON</t>
  </si>
  <si>
    <t>TONGORRAPE</t>
  </si>
  <si>
    <t>CHOCHOPE</t>
  </si>
  <si>
    <t>OLMOS</t>
  </si>
  <si>
    <t>MOCAPE</t>
  </si>
  <si>
    <t>CORRAL DE ARENA</t>
  </si>
  <si>
    <t>PASABAR ASERRADERO</t>
  </si>
  <si>
    <t>LAS NORIAS</t>
  </si>
  <si>
    <t>EL PUEBLITO</t>
  </si>
  <si>
    <t>CASERIO PLAYA DE CASCAJAL</t>
  </si>
  <si>
    <t>ANCOL CHICO</t>
  </si>
  <si>
    <t>CALERA SANTA ROSA</t>
  </si>
  <si>
    <t>QUERPON</t>
  </si>
  <si>
    <t>CAPILLA CENTRAL</t>
  </si>
  <si>
    <t>INSCULAS</t>
  </si>
  <si>
    <t>¥AUPE</t>
  </si>
  <si>
    <t>LA ESTANCIA</t>
  </si>
  <si>
    <t>TRES BATANES</t>
  </si>
  <si>
    <t>ELVIRREY</t>
  </si>
  <si>
    <t>SANTA ROSA (OLMOS)</t>
  </si>
  <si>
    <t>FICUAR</t>
  </si>
  <si>
    <t>EL PUENTE</t>
  </si>
  <si>
    <t>SALAS</t>
  </si>
  <si>
    <t>COLAYA</t>
  </si>
  <si>
    <t>KERGUER</t>
  </si>
  <si>
    <t>LA RAMADA</t>
  </si>
  <si>
    <t>LAGUNA HUANAMA</t>
  </si>
  <si>
    <t>CORRAL DE PIEDRA</t>
  </si>
  <si>
    <t>HUMEDADES</t>
  </si>
  <si>
    <t>PENACHI</t>
  </si>
  <si>
    <t>EL SAUCE</t>
  </si>
  <si>
    <t>TALLAPAMPA</t>
  </si>
  <si>
    <t>TUCUME</t>
  </si>
  <si>
    <t>LA RAYA</t>
  </si>
  <si>
    <t>GRANJA SASAPE</t>
  </si>
  <si>
    <t>TUCUME VIEJO</t>
  </si>
  <si>
    <t>LOS BANCES</t>
  </si>
  <si>
    <t>LOS SANCHEZ</t>
  </si>
  <si>
    <t>NO TIENE ASIGNADO NINGUNA RED</t>
  </si>
  <si>
    <t>HOSPITAL PROVINCIAL DOCENTE BELEN-LAMBAYEQUE</t>
  </si>
  <si>
    <t>HOSPITAL REGIONAL 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</si>
  <si>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</si>
  <si>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</si>
  <si>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</si>
  <si>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</si>
  <si>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</si>
  <si>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</si>
  <si>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</si>
  <si>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</si>
  <si>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</si>
  <si>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</si>
  <si>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</si>
  <si>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</si>
  <si>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</si>
  <si>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</si>
  <si>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</si>
  <si>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</si>
  <si>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</si>
  <si>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npuersuplsfe</t>
  </si>
  <si>
    <t>ngcbatcom</t>
  </si>
  <si>
    <t>mfparProt</t>
  </si>
  <si>
    <t>mfPartos</t>
  </si>
  <si>
    <t>nNroParProt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</si>
  <si>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</si>
  <si>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</si>
  <si>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</si>
  <si>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</si>
  <si>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HOSPITALES</t>
  </si>
  <si>
    <t>NroPartosAtendidos</t>
  </si>
  <si>
    <t>CAPILLA SANTA ROSA</t>
  </si>
  <si>
    <t>Ene-Dic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</si>
</sst>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_-* #,##0.000_-;\-* #,##0.000_-;_-* &quot;-&quot;??_-;_-@_-"/>
    <numFmt numFmtId="168" formatCode="_-* #,##0.0000_-;\-* #,##0.00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9" fontId="0" fillId="0" borderId="0" xfId="0" applyNumberFormat="1"/>
    <xf numFmtId="10" fontId="3" fillId="0" borderId="1" xfId="1" applyNumberFormat="1" applyFont="1" applyBorder="1"/>
    <xf numFmtId="0" fontId="4" fillId="0" borderId="0" xfId="0" applyFont="1"/>
    <xf numFmtId="0" fontId="0" fillId="0" borderId="2" xfId="0" applyBorder="1"/>
    <xf numFmtId="164" fontId="0" fillId="0" borderId="2" xfId="0" applyNumberFormat="1" applyBorder="1"/>
    <xf numFmtId="10" fontId="3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4" xfId="0" applyNumberFormat="1" applyBorder="1"/>
    <xf numFmtId="0" fontId="3" fillId="5" borderId="4" xfId="0" applyFont="1" applyFill="1" applyBorder="1" applyAlignment="1">
      <alignment horizontal="center" vertical="center" wrapText="1"/>
    </xf>
    <xf numFmtId="10" fontId="1" fillId="0" borderId="2" xfId="1" applyNumberFormat="1" applyBorder="1"/>
    <xf numFmtId="10" fontId="1" fillId="0" borderId="6" xfId="1" applyNumberFormat="1" applyBorder="1"/>
    <xf numFmtId="10" fontId="1" fillId="0" borderId="4" xfId="1" applyNumberFormat="1" applyBorder="1"/>
    <xf numFmtId="1" fontId="0" fillId="0" borderId="0" xfId="0" applyNumberFormat="1"/>
    <xf numFmtId="164" fontId="0" fillId="0" borderId="6" xfId="0" applyNumberFormat="1" applyBorder="1"/>
    <xf numFmtId="10" fontId="1" fillId="0" borderId="5" xfId="1" applyNumberFormat="1" applyBorder="1"/>
    <xf numFmtId="165" fontId="0" fillId="0" borderId="0" xfId="0" applyNumberFormat="1"/>
    <xf numFmtId="166" fontId="3" fillId="0" borderId="4" xfId="1" applyNumberFormat="1" applyFont="1" applyBorder="1"/>
    <xf numFmtId="43" fontId="1" fillId="0" borderId="0" xfId="1" applyNumberFormat="1"/>
    <xf numFmtId="167" fontId="1" fillId="0" borderId="0" xfId="1" applyNumberFormat="1"/>
    <xf numFmtId="168" fontId="1" fillId="0" borderId="0" xfId="1" applyNumberFormat="1"/>
    <xf numFmtId="0" fontId="1" fillId="0" borderId="0" xfId="0" quotePrefix="1" applyFont="1"/>
    <xf numFmtId="0" fontId="2" fillId="4" borderId="7" xfId="0" applyFont="1" applyFill="1" applyBorder="1" applyAlignment="1">
      <alignment horizontal="center" vertical="center" wrapText="1"/>
    </xf>
    <xf numFmtId="10" fontId="1" fillId="0" borderId="1" xfId="1" applyNumberFormat="1" applyBorder="1"/>
    <xf numFmtId="0" fontId="0" fillId="0" borderId="0" xfId="0" applyFill="1"/>
    <xf numFmtId="0" fontId="0" fillId="0" borderId="0" xfId="0" applyNumberFormat="1"/>
    <xf numFmtId="0" fontId="0" fillId="0" borderId="0" xfId="0" quotePrefix="1" applyNumberFormat="1"/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Estad/mpn/2019/adicionales/partosAdicionales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"/>
      <sheetName val="Abr"/>
      <sheetName val="May"/>
      <sheetName val="Jun"/>
      <sheetName val="II Trim"/>
      <sheetName val="I Sem"/>
      <sheetName val="Jul"/>
      <sheetName val="Ago"/>
      <sheetName val="Set"/>
      <sheetName val="III Trim"/>
      <sheetName val="Oct"/>
      <sheetName val="Nov"/>
      <sheetName val="Dic"/>
      <sheetName val="IV Trim"/>
      <sheetName val="II Sem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6">
          <cell r="A16" t="str">
            <v>000004318</v>
          </cell>
          <cell r="B16" t="str">
            <v>C.S. JOSE OLAYA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407</v>
          </cell>
          <cell r="V16">
            <v>0</v>
          </cell>
          <cell r="W16">
            <v>0</v>
          </cell>
          <cell r="X16">
            <v>407</v>
          </cell>
          <cell r="Y16">
            <v>407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407</v>
          </cell>
          <cell r="AZ16">
            <v>5</v>
          </cell>
          <cell r="BA16">
            <v>0</v>
          </cell>
          <cell r="BB16">
            <v>293</v>
          </cell>
          <cell r="BC16">
            <v>0</v>
          </cell>
          <cell r="BD16">
            <v>0</v>
          </cell>
          <cell r="BE16">
            <v>7</v>
          </cell>
          <cell r="BF16">
            <v>0</v>
          </cell>
          <cell r="BG16">
            <v>0</v>
          </cell>
          <cell r="BH16">
            <v>397</v>
          </cell>
          <cell r="BI16">
            <v>0</v>
          </cell>
          <cell r="BJ16">
            <v>41</v>
          </cell>
          <cell r="BK16">
            <v>405</v>
          </cell>
          <cell r="BL16">
            <v>3</v>
          </cell>
          <cell r="BM16">
            <v>0</v>
          </cell>
          <cell r="BN16">
            <v>1</v>
          </cell>
          <cell r="BO16">
            <v>0</v>
          </cell>
          <cell r="BP16">
            <v>0</v>
          </cell>
          <cell r="BQ16">
            <v>4</v>
          </cell>
          <cell r="BR16">
            <v>168</v>
          </cell>
          <cell r="BS16">
            <v>36</v>
          </cell>
          <cell r="BT16">
            <v>0</v>
          </cell>
          <cell r="BU16">
            <v>13</v>
          </cell>
          <cell r="BV16">
            <v>0</v>
          </cell>
          <cell r="BW16">
            <v>103</v>
          </cell>
          <cell r="BX16">
            <v>2</v>
          </cell>
          <cell r="BY16">
            <v>0</v>
          </cell>
          <cell r="BZ16">
            <v>0</v>
          </cell>
          <cell r="CA16">
            <v>2</v>
          </cell>
          <cell r="CB16">
            <v>7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P16">
            <v>407</v>
          </cell>
        </row>
        <row r="17">
          <cell r="A17" t="str">
            <v>000004321</v>
          </cell>
          <cell r="B17" t="str">
            <v>C.S. TUPAC AMARU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P17">
            <v>0</v>
          </cell>
        </row>
        <row r="18">
          <cell r="A18" t="str">
            <v>000004320</v>
          </cell>
          <cell r="B18" t="str">
            <v>C.S. JORGE CHÁVEZ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P18">
            <v>0</v>
          </cell>
        </row>
        <row r="19">
          <cell r="A19" t="str">
            <v>000004319</v>
          </cell>
          <cell r="B19" t="str">
            <v>C.S. SAN ANTONIO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P19">
            <v>0</v>
          </cell>
        </row>
        <row r="20">
          <cell r="A20" t="str">
            <v>000004324</v>
          </cell>
          <cell r="B20" t="str">
            <v>C.S. CERROPÓN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141</v>
          </cell>
          <cell r="V20">
            <v>0</v>
          </cell>
          <cell r="W20">
            <v>0</v>
          </cell>
          <cell r="X20">
            <v>141</v>
          </cell>
          <cell r="Y20">
            <v>141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141</v>
          </cell>
          <cell r="AZ20">
            <v>0</v>
          </cell>
          <cell r="BA20">
            <v>0</v>
          </cell>
          <cell r="BB20">
            <v>107</v>
          </cell>
          <cell r="BC20">
            <v>0</v>
          </cell>
          <cell r="BD20">
            <v>0</v>
          </cell>
          <cell r="BE20">
            <v>3</v>
          </cell>
          <cell r="BF20">
            <v>0</v>
          </cell>
          <cell r="BG20">
            <v>0</v>
          </cell>
          <cell r="BH20">
            <v>141</v>
          </cell>
          <cell r="BI20">
            <v>0</v>
          </cell>
          <cell r="BJ20">
            <v>0</v>
          </cell>
          <cell r="BK20">
            <v>130</v>
          </cell>
          <cell r="BL20">
            <v>0</v>
          </cell>
          <cell r="BM20">
            <v>0</v>
          </cell>
          <cell r="BN20">
            <v>23</v>
          </cell>
          <cell r="BO20">
            <v>16</v>
          </cell>
          <cell r="BP20">
            <v>2</v>
          </cell>
          <cell r="BQ20">
            <v>34</v>
          </cell>
          <cell r="BR20">
            <v>106</v>
          </cell>
          <cell r="BS20">
            <v>50</v>
          </cell>
          <cell r="BT20">
            <v>1</v>
          </cell>
          <cell r="BU20">
            <v>4</v>
          </cell>
          <cell r="BV20">
            <v>2</v>
          </cell>
          <cell r="BW20">
            <v>49</v>
          </cell>
          <cell r="BX20">
            <v>11</v>
          </cell>
          <cell r="BY20">
            <v>1</v>
          </cell>
          <cell r="BZ20">
            <v>0</v>
          </cell>
          <cell r="CA20">
            <v>1</v>
          </cell>
          <cell r="CB20">
            <v>1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P20">
            <v>141</v>
          </cell>
        </row>
        <row r="21">
          <cell r="A21" t="str">
            <v>000004322</v>
          </cell>
          <cell r="B21" t="str">
            <v>C.S. JOSÉ QUIÑÓNEZ GONZALES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P21">
            <v>0</v>
          </cell>
        </row>
        <row r="22">
          <cell r="A22" t="str">
            <v>000004323</v>
          </cell>
          <cell r="B22" t="str">
            <v>P.S. CRUZ DE LA ESPERANZA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P22">
            <v>0</v>
          </cell>
        </row>
        <row r="23">
          <cell r="A23"/>
          <cell r="B23" t="str">
            <v>MICRORED  JOSE L. ORTÍZ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807</v>
          </cell>
          <cell r="V23">
            <v>0</v>
          </cell>
          <cell r="W23">
            <v>0</v>
          </cell>
          <cell r="X23">
            <v>807</v>
          </cell>
          <cell r="Y23">
            <v>807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805</v>
          </cell>
          <cell r="AZ23">
            <v>0</v>
          </cell>
          <cell r="BA23">
            <v>0</v>
          </cell>
          <cell r="BB23">
            <v>560</v>
          </cell>
          <cell r="BC23">
            <v>0</v>
          </cell>
          <cell r="BD23">
            <v>0</v>
          </cell>
          <cell r="BE23">
            <v>22</v>
          </cell>
          <cell r="BF23">
            <v>0</v>
          </cell>
          <cell r="BG23">
            <v>0</v>
          </cell>
          <cell r="BH23">
            <v>797</v>
          </cell>
          <cell r="BI23">
            <v>0</v>
          </cell>
          <cell r="BJ23">
            <v>0</v>
          </cell>
          <cell r="BK23">
            <v>809</v>
          </cell>
          <cell r="BL23">
            <v>2</v>
          </cell>
          <cell r="BM23">
            <v>0</v>
          </cell>
          <cell r="BN23">
            <v>39</v>
          </cell>
          <cell r="BO23">
            <v>55</v>
          </cell>
          <cell r="BP23">
            <v>2</v>
          </cell>
          <cell r="BQ23">
            <v>62</v>
          </cell>
          <cell r="BR23">
            <v>381</v>
          </cell>
          <cell r="BS23">
            <v>55</v>
          </cell>
          <cell r="BT23">
            <v>1</v>
          </cell>
          <cell r="BU23">
            <v>58</v>
          </cell>
          <cell r="BV23">
            <v>7</v>
          </cell>
          <cell r="BW23">
            <v>158</v>
          </cell>
          <cell r="BX23">
            <v>5</v>
          </cell>
          <cell r="BY23">
            <v>0</v>
          </cell>
          <cell r="BZ23">
            <v>0</v>
          </cell>
          <cell r="CA23">
            <v>0</v>
          </cell>
          <cell r="CB23">
            <v>4</v>
          </cell>
          <cell r="CC23">
            <v>1</v>
          </cell>
          <cell r="CD23">
            <v>1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P23">
            <v>807</v>
          </cell>
        </row>
        <row r="24">
          <cell r="A24" t="str">
            <v>000004331</v>
          </cell>
          <cell r="B24" t="str">
            <v>C.S. JOSÉ LEONARDO ORTÍZ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250</v>
          </cell>
          <cell r="V24">
            <v>0</v>
          </cell>
          <cell r="W24">
            <v>0</v>
          </cell>
          <cell r="X24">
            <v>250</v>
          </cell>
          <cell r="Y24">
            <v>250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248</v>
          </cell>
          <cell r="AZ24">
            <v>0</v>
          </cell>
          <cell r="BA24">
            <v>0</v>
          </cell>
          <cell r="BB24">
            <v>167</v>
          </cell>
          <cell r="BC24">
            <v>0</v>
          </cell>
          <cell r="BD24">
            <v>0</v>
          </cell>
          <cell r="BE24">
            <v>4</v>
          </cell>
          <cell r="BF24">
            <v>0</v>
          </cell>
          <cell r="BG24">
            <v>0</v>
          </cell>
          <cell r="BH24">
            <v>252</v>
          </cell>
          <cell r="BI24">
            <v>0</v>
          </cell>
          <cell r="BJ24">
            <v>0</v>
          </cell>
          <cell r="BK24">
            <v>254</v>
          </cell>
          <cell r="BL24">
            <v>0</v>
          </cell>
          <cell r="BM24">
            <v>0</v>
          </cell>
          <cell r="BN24">
            <v>13</v>
          </cell>
          <cell r="BO24">
            <v>25</v>
          </cell>
          <cell r="BP24">
            <v>2</v>
          </cell>
          <cell r="BQ24">
            <v>10</v>
          </cell>
          <cell r="BR24">
            <v>129</v>
          </cell>
          <cell r="BS24">
            <v>13</v>
          </cell>
          <cell r="BT24">
            <v>1</v>
          </cell>
          <cell r="BU24">
            <v>11</v>
          </cell>
          <cell r="BV24">
            <v>0</v>
          </cell>
          <cell r="BW24">
            <v>18</v>
          </cell>
          <cell r="BX24">
            <v>5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1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P24">
            <v>250</v>
          </cell>
        </row>
        <row r="25">
          <cell r="A25" t="str">
            <v>000004332</v>
          </cell>
          <cell r="B25" t="str">
            <v>C.S. PEDRO PABLO  ATUSPARIAS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365</v>
          </cell>
          <cell r="V25">
            <v>0</v>
          </cell>
          <cell r="W25">
            <v>0</v>
          </cell>
          <cell r="X25">
            <v>365</v>
          </cell>
          <cell r="Y25">
            <v>365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365</v>
          </cell>
          <cell r="AZ25">
            <v>0</v>
          </cell>
          <cell r="BA25">
            <v>0</v>
          </cell>
          <cell r="BB25">
            <v>270</v>
          </cell>
          <cell r="BC25">
            <v>0</v>
          </cell>
          <cell r="BD25">
            <v>0</v>
          </cell>
          <cell r="BE25">
            <v>12</v>
          </cell>
          <cell r="BF25">
            <v>0</v>
          </cell>
          <cell r="BG25">
            <v>0</v>
          </cell>
          <cell r="BH25">
            <v>353</v>
          </cell>
          <cell r="BI25">
            <v>0</v>
          </cell>
          <cell r="BJ25">
            <v>0</v>
          </cell>
          <cell r="BK25">
            <v>364</v>
          </cell>
          <cell r="BL25">
            <v>1</v>
          </cell>
          <cell r="BM25">
            <v>0</v>
          </cell>
          <cell r="BN25">
            <v>25</v>
          </cell>
          <cell r="BO25">
            <v>30</v>
          </cell>
          <cell r="BP25">
            <v>0</v>
          </cell>
          <cell r="BQ25">
            <v>51</v>
          </cell>
          <cell r="BR25">
            <v>207</v>
          </cell>
          <cell r="BS25">
            <v>38</v>
          </cell>
          <cell r="BT25">
            <v>0</v>
          </cell>
          <cell r="BU25">
            <v>46</v>
          </cell>
          <cell r="BV25">
            <v>7</v>
          </cell>
          <cell r="BW25">
            <v>113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P25">
            <v>365</v>
          </cell>
        </row>
        <row r="26">
          <cell r="A26" t="str">
            <v>000004333</v>
          </cell>
          <cell r="B26" t="str">
            <v>C.S. PAUL HARRIS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192</v>
          </cell>
          <cell r="V26">
            <v>0</v>
          </cell>
          <cell r="W26">
            <v>0</v>
          </cell>
          <cell r="X26">
            <v>192</v>
          </cell>
          <cell r="Y26">
            <v>192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192</v>
          </cell>
          <cell r="AZ26">
            <v>0</v>
          </cell>
          <cell r="BA26">
            <v>0</v>
          </cell>
          <cell r="BB26">
            <v>123</v>
          </cell>
          <cell r="BC26">
            <v>0</v>
          </cell>
          <cell r="BD26">
            <v>0</v>
          </cell>
          <cell r="BE26">
            <v>6</v>
          </cell>
          <cell r="BF26">
            <v>0</v>
          </cell>
          <cell r="BG26">
            <v>0</v>
          </cell>
          <cell r="BH26">
            <v>192</v>
          </cell>
          <cell r="BI26">
            <v>0</v>
          </cell>
          <cell r="BJ26">
            <v>0</v>
          </cell>
          <cell r="BK26">
            <v>191</v>
          </cell>
          <cell r="BL26">
            <v>1</v>
          </cell>
          <cell r="BM26">
            <v>0</v>
          </cell>
          <cell r="BN26">
            <v>1</v>
          </cell>
          <cell r="BO26">
            <v>0</v>
          </cell>
          <cell r="BP26">
            <v>0</v>
          </cell>
          <cell r="BQ26">
            <v>1</v>
          </cell>
          <cell r="BR26">
            <v>45</v>
          </cell>
          <cell r="BS26">
            <v>4</v>
          </cell>
          <cell r="BT26">
            <v>0</v>
          </cell>
          <cell r="BU26">
            <v>1</v>
          </cell>
          <cell r="BV26">
            <v>0</v>
          </cell>
          <cell r="BW26">
            <v>27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4</v>
          </cell>
          <cell r="CC26">
            <v>0</v>
          </cell>
          <cell r="CD26">
            <v>1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P26">
            <v>192</v>
          </cell>
        </row>
        <row r="27">
          <cell r="A27" t="str">
            <v>000004334</v>
          </cell>
          <cell r="B27" t="str">
            <v>P.S. CULPÓN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P27">
            <v>0</v>
          </cell>
        </row>
        <row r="28">
          <cell r="A28" t="str">
            <v>000004335</v>
          </cell>
          <cell r="B28" t="str">
            <v>P.S. SANTA ANA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P28">
            <v>0</v>
          </cell>
        </row>
        <row r="29">
          <cell r="A29" t="str">
            <v>000007183</v>
          </cell>
          <cell r="B29" t="str">
            <v>C.S. VILLA HERMOSA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P29">
            <v>0</v>
          </cell>
        </row>
        <row r="30">
          <cell r="A30"/>
          <cell r="B30" t="str">
            <v>MICRORED PIMENTEL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78</v>
          </cell>
          <cell r="V30">
            <v>0</v>
          </cell>
          <cell r="W30">
            <v>0</v>
          </cell>
          <cell r="X30">
            <v>78</v>
          </cell>
          <cell r="Y30">
            <v>78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78</v>
          </cell>
          <cell r="AZ30">
            <v>0</v>
          </cell>
          <cell r="BA30">
            <v>0</v>
          </cell>
          <cell r="BB30">
            <v>78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78</v>
          </cell>
          <cell r="BI30">
            <v>0</v>
          </cell>
          <cell r="BJ30">
            <v>0</v>
          </cell>
          <cell r="BK30">
            <v>78</v>
          </cell>
          <cell r="BL30">
            <v>0</v>
          </cell>
          <cell r="BM30">
            <v>0</v>
          </cell>
          <cell r="BN30">
            <v>4</v>
          </cell>
          <cell r="BO30">
            <v>23</v>
          </cell>
          <cell r="BP30">
            <v>2</v>
          </cell>
          <cell r="BQ30">
            <v>48</v>
          </cell>
          <cell r="BR30">
            <v>124</v>
          </cell>
          <cell r="BS30">
            <v>10</v>
          </cell>
          <cell r="BT30">
            <v>1</v>
          </cell>
          <cell r="BU30">
            <v>6</v>
          </cell>
          <cell r="BV30">
            <v>4</v>
          </cell>
          <cell r="BW30">
            <v>13</v>
          </cell>
          <cell r="BX30">
            <v>13</v>
          </cell>
          <cell r="BY30">
            <v>0</v>
          </cell>
          <cell r="BZ30">
            <v>0</v>
          </cell>
          <cell r="CA30">
            <v>0</v>
          </cell>
          <cell r="CB30">
            <v>2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P30">
            <v>78</v>
          </cell>
        </row>
        <row r="31">
          <cell r="A31" t="str">
            <v>000004338</v>
          </cell>
          <cell r="B31" t="str">
            <v>C.S. PIMENTEL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78</v>
          </cell>
          <cell r="V31">
            <v>0</v>
          </cell>
          <cell r="W31">
            <v>0</v>
          </cell>
          <cell r="X31">
            <v>78</v>
          </cell>
          <cell r="Y31">
            <v>78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78</v>
          </cell>
          <cell r="AZ31">
            <v>0</v>
          </cell>
          <cell r="BA31">
            <v>0</v>
          </cell>
          <cell r="BB31">
            <v>78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78</v>
          </cell>
          <cell r="BI31">
            <v>0</v>
          </cell>
          <cell r="BJ31">
            <v>0</v>
          </cell>
          <cell r="BK31">
            <v>78</v>
          </cell>
          <cell r="BL31">
            <v>0</v>
          </cell>
          <cell r="BM31">
            <v>0</v>
          </cell>
          <cell r="BN31">
            <v>4</v>
          </cell>
          <cell r="BO31">
            <v>23</v>
          </cell>
          <cell r="BP31">
            <v>2</v>
          </cell>
          <cell r="BQ31">
            <v>48</v>
          </cell>
          <cell r="BR31">
            <v>124</v>
          </cell>
          <cell r="BS31">
            <v>10</v>
          </cell>
          <cell r="BT31">
            <v>1</v>
          </cell>
          <cell r="BU31">
            <v>6</v>
          </cell>
          <cell r="BV31">
            <v>4</v>
          </cell>
          <cell r="BW31">
            <v>13</v>
          </cell>
          <cell r="BX31">
            <v>13</v>
          </cell>
          <cell r="BY31">
            <v>0</v>
          </cell>
          <cell r="BZ31">
            <v>0</v>
          </cell>
          <cell r="CA31">
            <v>0</v>
          </cell>
          <cell r="CB31">
            <v>2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P31">
            <v>78</v>
          </cell>
        </row>
        <row r="32">
          <cell r="A32" t="str">
            <v>000007306</v>
          </cell>
          <cell r="B32" t="str">
            <v>P.S. LAS FLORES DE LA PRADERA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P32">
            <v>0</v>
          </cell>
        </row>
        <row r="33">
          <cell r="A33"/>
          <cell r="B33" t="str">
            <v>MICRORED SAN JOSE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P33">
            <v>0</v>
          </cell>
        </row>
        <row r="34">
          <cell r="A34" t="str">
            <v>000004345</v>
          </cell>
          <cell r="B34" t="str">
            <v>C.S. SAN JOSÉ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P34">
            <v>0</v>
          </cell>
        </row>
        <row r="35">
          <cell r="A35" t="str">
            <v>000004346</v>
          </cell>
          <cell r="B35" t="str">
            <v>P.S. SAN CARLOS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P35">
            <v>0</v>
          </cell>
        </row>
        <row r="36">
          <cell r="A36" t="str">
            <v>000004347</v>
          </cell>
          <cell r="B36" t="str">
            <v>P.S. BODEGONES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P36">
            <v>0</v>
          </cell>
        </row>
        <row r="37">
          <cell r="A37" t="str">
            <v>000004348</v>
          </cell>
          <cell r="B37" t="str">
            <v>P.S. CIUDAD DE DIOS - JUAN TOMIS S.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P37">
            <v>0</v>
          </cell>
        </row>
        <row r="38">
          <cell r="A38"/>
          <cell r="B38" t="str">
            <v>MICRORED   LA VICTORIA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216</v>
          </cell>
          <cell r="V38">
            <v>0</v>
          </cell>
          <cell r="W38">
            <v>0</v>
          </cell>
          <cell r="X38">
            <v>216</v>
          </cell>
          <cell r="Y38">
            <v>216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216</v>
          </cell>
          <cell r="AZ38">
            <v>0</v>
          </cell>
          <cell r="BA38">
            <v>0</v>
          </cell>
          <cell r="BB38">
            <v>150</v>
          </cell>
          <cell r="BC38">
            <v>0</v>
          </cell>
          <cell r="BD38">
            <v>0</v>
          </cell>
          <cell r="BE38">
            <v>3</v>
          </cell>
          <cell r="BF38">
            <v>0</v>
          </cell>
          <cell r="BG38">
            <v>0</v>
          </cell>
          <cell r="BH38">
            <v>216</v>
          </cell>
          <cell r="BI38">
            <v>0</v>
          </cell>
          <cell r="BJ38">
            <v>0</v>
          </cell>
          <cell r="BK38">
            <v>216</v>
          </cell>
          <cell r="BL38">
            <v>0</v>
          </cell>
          <cell r="BM38">
            <v>0</v>
          </cell>
          <cell r="BN38">
            <v>17</v>
          </cell>
          <cell r="BO38">
            <v>59</v>
          </cell>
          <cell r="BP38">
            <v>2</v>
          </cell>
          <cell r="BQ38">
            <v>10</v>
          </cell>
          <cell r="BR38">
            <v>144</v>
          </cell>
          <cell r="BS38">
            <v>34</v>
          </cell>
          <cell r="BT38">
            <v>0</v>
          </cell>
          <cell r="BU38">
            <v>7</v>
          </cell>
          <cell r="BV38">
            <v>0</v>
          </cell>
          <cell r="BW38">
            <v>78</v>
          </cell>
          <cell r="BX38">
            <v>114</v>
          </cell>
          <cell r="BY38">
            <v>0</v>
          </cell>
          <cell r="BZ38">
            <v>0</v>
          </cell>
          <cell r="CA38">
            <v>4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P38">
            <v>216</v>
          </cell>
        </row>
        <row r="39">
          <cell r="A39" t="str">
            <v>000004327</v>
          </cell>
          <cell r="B39" t="str">
            <v>C.S. LA VICTORIA SECTOR 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P39">
            <v>0</v>
          </cell>
        </row>
        <row r="40">
          <cell r="A40" t="str">
            <v>000004328</v>
          </cell>
          <cell r="B40" t="str">
            <v xml:space="preserve">C.S. LA VICTORIA SECTOR II -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P40">
            <v>0</v>
          </cell>
        </row>
        <row r="41">
          <cell r="A41" t="str">
            <v>000004329</v>
          </cell>
          <cell r="B41" t="str">
            <v xml:space="preserve">C.S. FERNANDO CARBAJAL - EL BOSQUE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216</v>
          </cell>
          <cell r="V41">
            <v>0</v>
          </cell>
          <cell r="W41">
            <v>0</v>
          </cell>
          <cell r="X41">
            <v>216</v>
          </cell>
          <cell r="Y41">
            <v>216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216</v>
          </cell>
          <cell r="AZ41">
            <v>0</v>
          </cell>
          <cell r="BA41">
            <v>0</v>
          </cell>
          <cell r="BB41">
            <v>150</v>
          </cell>
          <cell r="BC41">
            <v>0</v>
          </cell>
          <cell r="BD41">
            <v>0</v>
          </cell>
          <cell r="BE41">
            <v>3</v>
          </cell>
          <cell r="BF41">
            <v>0</v>
          </cell>
          <cell r="BG41">
            <v>0</v>
          </cell>
          <cell r="BH41">
            <v>216</v>
          </cell>
          <cell r="BI41">
            <v>0</v>
          </cell>
          <cell r="BJ41">
            <v>0</v>
          </cell>
          <cell r="BK41">
            <v>216</v>
          </cell>
          <cell r="BL41">
            <v>0</v>
          </cell>
          <cell r="BM41">
            <v>0</v>
          </cell>
          <cell r="BN41">
            <v>17</v>
          </cell>
          <cell r="BO41">
            <v>59</v>
          </cell>
          <cell r="BP41">
            <v>2</v>
          </cell>
          <cell r="BQ41">
            <v>10</v>
          </cell>
          <cell r="BR41">
            <v>144</v>
          </cell>
          <cell r="BS41">
            <v>34</v>
          </cell>
          <cell r="BT41">
            <v>0</v>
          </cell>
          <cell r="BU41">
            <v>7</v>
          </cell>
          <cell r="BV41">
            <v>0</v>
          </cell>
          <cell r="BW41">
            <v>78</v>
          </cell>
          <cell r="BX41">
            <v>114</v>
          </cell>
          <cell r="BY41">
            <v>0</v>
          </cell>
          <cell r="BZ41">
            <v>0</v>
          </cell>
          <cell r="CA41">
            <v>4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P41">
            <v>216</v>
          </cell>
        </row>
        <row r="42">
          <cell r="A42" t="str">
            <v>000004330</v>
          </cell>
          <cell r="B42" t="str">
            <v>P.S. CHOSICA DEL NORTE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P42">
            <v>0</v>
          </cell>
        </row>
        <row r="43">
          <cell r="A43" t="str">
            <v>000007410</v>
          </cell>
          <cell r="B43" t="str">
            <v>P.S. ANTONIO RAYMONDI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P43">
            <v>0</v>
          </cell>
        </row>
        <row r="44">
          <cell r="A44"/>
          <cell r="B44" t="str">
            <v>MICRORED  CAYALTI- ZAÑA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17</v>
          </cell>
          <cell r="V44">
            <v>0</v>
          </cell>
          <cell r="W44">
            <v>0</v>
          </cell>
          <cell r="X44">
            <v>17</v>
          </cell>
          <cell r="Y44">
            <v>17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16</v>
          </cell>
          <cell r="AZ44">
            <v>0</v>
          </cell>
          <cell r="BA44">
            <v>0</v>
          </cell>
          <cell r="BB44">
            <v>1</v>
          </cell>
          <cell r="BC44">
            <v>0</v>
          </cell>
          <cell r="BD44">
            <v>0</v>
          </cell>
          <cell r="BE44">
            <v>1</v>
          </cell>
          <cell r="BF44">
            <v>0</v>
          </cell>
          <cell r="BG44">
            <v>0</v>
          </cell>
          <cell r="BH44">
            <v>16</v>
          </cell>
          <cell r="BI44">
            <v>0</v>
          </cell>
          <cell r="BJ44">
            <v>0</v>
          </cell>
          <cell r="BK44">
            <v>16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18</v>
          </cell>
          <cell r="BR44">
            <v>115</v>
          </cell>
          <cell r="BS44">
            <v>9</v>
          </cell>
          <cell r="BT44">
            <v>0</v>
          </cell>
          <cell r="BU44">
            <v>10</v>
          </cell>
          <cell r="BV44">
            <v>0</v>
          </cell>
          <cell r="BW44">
            <v>21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P44">
            <v>17</v>
          </cell>
        </row>
        <row r="45">
          <cell r="A45" t="str">
            <v>000004356</v>
          </cell>
          <cell r="B45" t="str">
            <v>C.S. ZAÑA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P45">
            <v>0</v>
          </cell>
        </row>
        <row r="46">
          <cell r="A46" t="str">
            <v>000006722</v>
          </cell>
          <cell r="B46" t="str">
            <v>C.S. CAYALTÍ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17</v>
          </cell>
          <cell r="V46">
            <v>0</v>
          </cell>
          <cell r="W46">
            <v>0</v>
          </cell>
          <cell r="X46">
            <v>17</v>
          </cell>
          <cell r="Y46">
            <v>17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16</v>
          </cell>
          <cell r="AZ46">
            <v>0</v>
          </cell>
          <cell r="BA46">
            <v>0</v>
          </cell>
          <cell r="BB46">
            <v>1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0</v>
          </cell>
          <cell r="BH46">
            <v>16</v>
          </cell>
          <cell r="BI46">
            <v>0</v>
          </cell>
          <cell r="BJ46">
            <v>0</v>
          </cell>
          <cell r="BK46">
            <v>16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18</v>
          </cell>
          <cell r="BR46">
            <v>115</v>
          </cell>
          <cell r="BS46">
            <v>9</v>
          </cell>
          <cell r="BT46">
            <v>0</v>
          </cell>
          <cell r="BU46">
            <v>10</v>
          </cell>
          <cell r="BV46">
            <v>0</v>
          </cell>
          <cell r="BW46">
            <v>21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P46">
            <v>17</v>
          </cell>
        </row>
        <row r="47">
          <cell r="A47" t="str">
            <v>000004357</v>
          </cell>
          <cell r="B47" t="str">
            <v>P.S. COLLIQUE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P47">
            <v>0</v>
          </cell>
        </row>
        <row r="48">
          <cell r="A48" t="str">
            <v>000004358</v>
          </cell>
          <cell r="B48" t="str">
            <v>P.S. GUAYAQUIL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P48">
            <v>0</v>
          </cell>
        </row>
        <row r="49">
          <cell r="A49" t="str">
            <v>000004369</v>
          </cell>
          <cell r="B49" t="str">
            <v>P.S. LA OTRA BANDA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P49">
            <v>0</v>
          </cell>
        </row>
        <row r="50">
          <cell r="A50"/>
          <cell r="B50" t="str">
            <v>MICRORED POSOPE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190</v>
          </cell>
          <cell r="V50">
            <v>0</v>
          </cell>
          <cell r="W50">
            <v>0</v>
          </cell>
          <cell r="X50">
            <v>190</v>
          </cell>
          <cell r="Y50">
            <v>190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188</v>
          </cell>
          <cell r="AZ50">
            <v>0</v>
          </cell>
          <cell r="BA50">
            <v>0</v>
          </cell>
          <cell r="BB50">
            <v>134</v>
          </cell>
          <cell r="BC50">
            <v>0</v>
          </cell>
          <cell r="BD50">
            <v>0</v>
          </cell>
          <cell r="BE50">
            <v>6</v>
          </cell>
          <cell r="BF50">
            <v>0</v>
          </cell>
          <cell r="BG50">
            <v>0</v>
          </cell>
          <cell r="BH50">
            <v>189</v>
          </cell>
          <cell r="BI50">
            <v>0</v>
          </cell>
          <cell r="BJ50">
            <v>0</v>
          </cell>
          <cell r="BK50">
            <v>187</v>
          </cell>
          <cell r="BL50">
            <v>4</v>
          </cell>
          <cell r="BM50">
            <v>0</v>
          </cell>
          <cell r="BN50">
            <v>2</v>
          </cell>
          <cell r="BO50">
            <v>10</v>
          </cell>
          <cell r="BP50">
            <v>0</v>
          </cell>
          <cell r="BQ50">
            <v>8</v>
          </cell>
          <cell r="BR50">
            <v>106</v>
          </cell>
          <cell r="BS50">
            <v>2</v>
          </cell>
          <cell r="BT50">
            <v>0</v>
          </cell>
          <cell r="BU50">
            <v>6</v>
          </cell>
          <cell r="BV50">
            <v>6</v>
          </cell>
          <cell r="BW50">
            <v>16</v>
          </cell>
          <cell r="BX50">
            <v>4</v>
          </cell>
          <cell r="BY50">
            <v>1</v>
          </cell>
          <cell r="BZ50">
            <v>0</v>
          </cell>
          <cell r="CA50">
            <v>1</v>
          </cell>
          <cell r="CB50">
            <v>0</v>
          </cell>
          <cell r="CC50">
            <v>0</v>
          </cell>
          <cell r="CD50">
            <v>0</v>
          </cell>
          <cell r="CE50">
            <v>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P50">
            <v>190</v>
          </cell>
        </row>
        <row r="51">
          <cell r="A51" t="str">
            <v>000004336</v>
          </cell>
          <cell r="B51" t="str">
            <v>C.S. PÓSOPE ALTO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190</v>
          </cell>
          <cell r="V51">
            <v>0</v>
          </cell>
          <cell r="W51">
            <v>0</v>
          </cell>
          <cell r="X51">
            <v>190</v>
          </cell>
          <cell r="Y51">
            <v>190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188</v>
          </cell>
          <cell r="AZ51">
            <v>0</v>
          </cell>
          <cell r="BA51">
            <v>0</v>
          </cell>
          <cell r="BB51">
            <v>134</v>
          </cell>
          <cell r="BC51">
            <v>0</v>
          </cell>
          <cell r="BD51">
            <v>0</v>
          </cell>
          <cell r="BE51">
            <v>6</v>
          </cell>
          <cell r="BF51">
            <v>0</v>
          </cell>
          <cell r="BG51">
            <v>0</v>
          </cell>
          <cell r="BH51">
            <v>189</v>
          </cell>
          <cell r="BI51">
            <v>0</v>
          </cell>
          <cell r="BJ51">
            <v>0</v>
          </cell>
          <cell r="BK51">
            <v>187</v>
          </cell>
          <cell r="BL51">
            <v>4</v>
          </cell>
          <cell r="BM51">
            <v>0</v>
          </cell>
          <cell r="BN51">
            <v>2</v>
          </cell>
          <cell r="BO51">
            <v>10</v>
          </cell>
          <cell r="BP51">
            <v>0</v>
          </cell>
          <cell r="BQ51">
            <v>8</v>
          </cell>
          <cell r="BR51">
            <v>106</v>
          </cell>
          <cell r="BS51">
            <v>2</v>
          </cell>
          <cell r="BT51">
            <v>0</v>
          </cell>
          <cell r="BU51">
            <v>6</v>
          </cell>
          <cell r="BV51">
            <v>6</v>
          </cell>
          <cell r="BW51">
            <v>16</v>
          </cell>
          <cell r="BX51">
            <v>4</v>
          </cell>
          <cell r="BY51">
            <v>1</v>
          </cell>
          <cell r="BZ51">
            <v>0</v>
          </cell>
          <cell r="CA51">
            <v>1</v>
          </cell>
          <cell r="CB51">
            <v>0</v>
          </cell>
          <cell r="CC51">
            <v>0</v>
          </cell>
          <cell r="CD51">
            <v>0</v>
          </cell>
          <cell r="CE51">
            <v>1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P51">
            <v>190</v>
          </cell>
        </row>
        <row r="52">
          <cell r="A52" t="str">
            <v>000006723</v>
          </cell>
          <cell r="B52" t="str">
            <v>C.S. TUMAN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P52">
            <v>0</v>
          </cell>
        </row>
        <row r="53">
          <cell r="A53" t="str">
            <v>000004337</v>
          </cell>
          <cell r="B53" t="str">
            <v>P.S. PAMPA LA VICTORIA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P53">
            <v>0</v>
          </cell>
        </row>
        <row r="54">
          <cell r="A54" t="str">
            <v>000006997</v>
          </cell>
          <cell r="B54" t="str">
            <v>P.S. PUCALÁ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P54">
            <v>0</v>
          </cell>
        </row>
        <row r="55">
          <cell r="A55"/>
          <cell r="B55" t="str">
            <v>MICRORED POMALCA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P55">
            <v>0</v>
          </cell>
        </row>
        <row r="56">
          <cell r="A56" t="str">
            <v>000004340</v>
          </cell>
          <cell r="B56" t="str">
            <v>P.S. SAN ANTONIO (POMALCA)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P56">
            <v>0</v>
          </cell>
        </row>
        <row r="57">
          <cell r="A57" t="str">
            <v>000004341</v>
          </cell>
          <cell r="B57" t="str">
            <v>P.S. SIPAN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P57">
            <v>0</v>
          </cell>
        </row>
        <row r="58">
          <cell r="A58" t="str">
            <v>000004339</v>
          </cell>
          <cell r="B58" t="str">
            <v>P.S. SAN LUIS (POMALCA)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P58">
            <v>0</v>
          </cell>
        </row>
        <row r="59">
          <cell r="A59" t="str">
            <v>000007107</v>
          </cell>
          <cell r="B59" t="str">
            <v>P.S. POMALCA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P59">
            <v>0</v>
          </cell>
        </row>
        <row r="60">
          <cell r="A60" t="str">
            <v>000017874</v>
          </cell>
          <cell r="B60" t="str">
            <v>P.S. SALTUR</v>
          </cell>
          <cell r="C60">
            <v>0</v>
          </cell>
          <cell r="D60">
            <v>0</v>
          </cell>
          <cell r="E60"/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/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/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/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</row>
        <row r="61">
          <cell r="A61"/>
          <cell r="B61" t="str">
            <v>MICRORED  REQUE-LAGUNAS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133</v>
          </cell>
          <cell r="V61">
            <v>0</v>
          </cell>
          <cell r="W61">
            <v>0</v>
          </cell>
          <cell r="X61">
            <v>133</v>
          </cell>
          <cell r="Y61">
            <v>133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133</v>
          </cell>
          <cell r="AZ61">
            <v>0</v>
          </cell>
          <cell r="BA61">
            <v>0</v>
          </cell>
          <cell r="BB61">
            <v>133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125</v>
          </cell>
          <cell r="BI61">
            <v>0</v>
          </cell>
          <cell r="BJ61">
            <v>0</v>
          </cell>
          <cell r="BK61">
            <v>125</v>
          </cell>
          <cell r="BL61">
            <v>0</v>
          </cell>
          <cell r="BM61">
            <v>0</v>
          </cell>
          <cell r="BN61">
            <v>8</v>
          </cell>
          <cell r="BO61">
            <v>5</v>
          </cell>
          <cell r="BP61">
            <v>0</v>
          </cell>
          <cell r="BQ61">
            <v>2</v>
          </cell>
          <cell r="BR61">
            <v>76</v>
          </cell>
          <cell r="BS61">
            <v>4</v>
          </cell>
          <cell r="BT61">
            <v>0</v>
          </cell>
          <cell r="BU61">
            <v>12</v>
          </cell>
          <cell r="BV61">
            <v>0</v>
          </cell>
          <cell r="BW61">
            <v>52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P61">
            <v>133</v>
          </cell>
        </row>
        <row r="62">
          <cell r="A62" t="str">
            <v>000004342</v>
          </cell>
          <cell r="B62" t="str">
            <v>C.S. REQUE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133</v>
          </cell>
          <cell r="V62">
            <v>0</v>
          </cell>
          <cell r="W62">
            <v>0</v>
          </cell>
          <cell r="X62">
            <v>133</v>
          </cell>
          <cell r="Y62">
            <v>133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133</v>
          </cell>
          <cell r="AZ62">
            <v>0</v>
          </cell>
          <cell r="BA62">
            <v>0</v>
          </cell>
          <cell r="BB62">
            <v>133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125</v>
          </cell>
          <cell r="BI62">
            <v>0</v>
          </cell>
          <cell r="BJ62">
            <v>0</v>
          </cell>
          <cell r="BK62">
            <v>125</v>
          </cell>
          <cell r="BL62">
            <v>0</v>
          </cell>
          <cell r="BM62">
            <v>0</v>
          </cell>
          <cell r="BN62">
            <v>8</v>
          </cell>
          <cell r="BO62">
            <v>5</v>
          </cell>
          <cell r="BP62">
            <v>0</v>
          </cell>
          <cell r="BQ62">
            <v>2</v>
          </cell>
          <cell r="BR62">
            <v>76</v>
          </cell>
          <cell r="BS62">
            <v>4</v>
          </cell>
          <cell r="BT62">
            <v>0</v>
          </cell>
          <cell r="BU62">
            <v>12</v>
          </cell>
          <cell r="BV62">
            <v>0</v>
          </cell>
          <cell r="BW62">
            <v>52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P62">
            <v>133</v>
          </cell>
        </row>
        <row r="63">
          <cell r="A63" t="str">
            <v>000004343</v>
          </cell>
          <cell r="B63" t="str">
            <v>P.S. MONTEGRANDE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P63">
            <v>0</v>
          </cell>
        </row>
        <row r="64">
          <cell r="A64" t="str">
            <v>000004344</v>
          </cell>
          <cell r="B64" t="str">
            <v>P.S. JUAN AITA VALLE - LAS DELICIAS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P64">
            <v>0</v>
          </cell>
        </row>
        <row r="65">
          <cell r="A65" t="str">
            <v>000004359</v>
          </cell>
          <cell r="B65" t="str">
            <v>C.S. MOCUPE TRADICIONAL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P65">
            <v>0</v>
          </cell>
        </row>
        <row r="66">
          <cell r="A66" t="str">
            <v>000004360</v>
          </cell>
          <cell r="B66" t="str">
            <v>P.S. MOCUPE NUEVO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P66">
            <v>0</v>
          </cell>
        </row>
        <row r="67">
          <cell r="A67" t="str">
            <v>000004361</v>
          </cell>
          <cell r="B67" t="str">
            <v>P.S. LAGUNAS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P67">
            <v>0</v>
          </cell>
        </row>
        <row r="68">
          <cell r="A68" t="str">
            <v>000004362</v>
          </cell>
          <cell r="B68" t="str">
            <v>P.S. TÚPAC AMARU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P68">
            <v>0</v>
          </cell>
        </row>
        <row r="69">
          <cell r="A69" t="str">
            <v>000004363</v>
          </cell>
          <cell r="B69" t="str">
            <v>P.S. PUEBLO LIBRE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P69">
            <v>0</v>
          </cell>
        </row>
        <row r="70">
          <cell r="A70"/>
          <cell r="B70" t="str">
            <v>MICRORED CIRCUITO DE PLAYA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311</v>
          </cell>
          <cell r="V70">
            <v>0</v>
          </cell>
          <cell r="W70">
            <v>0</v>
          </cell>
          <cell r="X70">
            <v>311</v>
          </cell>
          <cell r="Y70">
            <v>311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320</v>
          </cell>
          <cell r="AZ70">
            <v>2</v>
          </cell>
          <cell r="BA70">
            <v>0</v>
          </cell>
          <cell r="BB70">
            <v>66</v>
          </cell>
          <cell r="BC70">
            <v>0</v>
          </cell>
          <cell r="BD70">
            <v>0</v>
          </cell>
          <cell r="BE70">
            <v>43</v>
          </cell>
          <cell r="BF70">
            <v>0</v>
          </cell>
          <cell r="BG70">
            <v>0</v>
          </cell>
          <cell r="BH70">
            <v>321</v>
          </cell>
          <cell r="BI70">
            <v>0</v>
          </cell>
          <cell r="BJ70">
            <v>0</v>
          </cell>
          <cell r="BK70">
            <v>320</v>
          </cell>
          <cell r="BL70">
            <v>1</v>
          </cell>
          <cell r="BM70">
            <v>0</v>
          </cell>
          <cell r="BN70">
            <v>34</v>
          </cell>
          <cell r="BO70">
            <v>33</v>
          </cell>
          <cell r="BP70">
            <v>9</v>
          </cell>
          <cell r="BQ70">
            <v>61</v>
          </cell>
          <cell r="BR70">
            <v>427</v>
          </cell>
          <cell r="BS70">
            <v>53</v>
          </cell>
          <cell r="BT70">
            <v>0</v>
          </cell>
          <cell r="BU70">
            <v>37</v>
          </cell>
          <cell r="BV70">
            <v>0</v>
          </cell>
          <cell r="BW70">
            <v>128</v>
          </cell>
          <cell r="BX70">
            <v>0</v>
          </cell>
          <cell r="BY70">
            <v>0</v>
          </cell>
          <cell r="BZ70">
            <v>0</v>
          </cell>
          <cell r="CA70">
            <v>1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P70">
            <v>311</v>
          </cell>
        </row>
        <row r="71">
          <cell r="A71" t="str">
            <v>000004349</v>
          </cell>
          <cell r="B71" t="str">
            <v>C.S. MONSEFÚ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311</v>
          </cell>
          <cell r="V71">
            <v>0</v>
          </cell>
          <cell r="W71">
            <v>0</v>
          </cell>
          <cell r="X71">
            <v>311</v>
          </cell>
          <cell r="Y71">
            <v>311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320</v>
          </cell>
          <cell r="AZ71">
            <v>2</v>
          </cell>
          <cell r="BA71">
            <v>0</v>
          </cell>
          <cell r="BB71">
            <v>66</v>
          </cell>
          <cell r="BC71">
            <v>0</v>
          </cell>
          <cell r="BD71">
            <v>0</v>
          </cell>
          <cell r="BE71">
            <v>43</v>
          </cell>
          <cell r="BF71">
            <v>0</v>
          </cell>
          <cell r="BG71">
            <v>0</v>
          </cell>
          <cell r="BH71">
            <v>321</v>
          </cell>
          <cell r="BI71">
            <v>0</v>
          </cell>
          <cell r="BJ71">
            <v>0</v>
          </cell>
          <cell r="BK71">
            <v>320</v>
          </cell>
          <cell r="BL71">
            <v>1</v>
          </cell>
          <cell r="BM71">
            <v>0</v>
          </cell>
          <cell r="BN71">
            <v>34</v>
          </cell>
          <cell r="BO71">
            <v>33</v>
          </cell>
          <cell r="BP71">
            <v>9</v>
          </cell>
          <cell r="BQ71">
            <v>61</v>
          </cell>
          <cell r="BR71">
            <v>427</v>
          </cell>
          <cell r="BS71">
            <v>53</v>
          </cell>
          <cell r="BT71">
            <v>0</v>
          </cell>
          <cell r="BU71">
            <v>37</v>
          </cell>
          <cell r="BV71">
            <v>0</v>
          </cell>
          <cell r="BW71">
            <v>128</v>
          </cell>
          <cell r="BX71">
            <v>0</v>
          </cell>
          <cell r="BY71">
            <v>0</v>
          </cell>
          <cell r="BZ71">
            <v>0</v>
          </cell>
          <cell r="CA71">
            <v>1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P71">
            <v>311</v>
          </cell>
        </row>
        <row r="72">
          <cell r="A72" t="str">
            <v>000004350</v>
          </cell>
          <cell r="B72" t="str">
            <v>P.S. CALLANCA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P72">
            <v>0</v>
          </cell>
        </row>
        <row r="73">
          <cell r="A73" t="str">
            <v>000004351</v>
          </cell>
          <cell r="B73" t="str">
            <v xml:space="preserve">P.S. PÓMAPE               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P73">
            <v>0</v>
          </cell>
        </row>
        <row r="74">
          <cell r="A74" t="str">
            <v>000004352</v>
          </cell>
          <cell r="B74" t="str">
            <v xml:space="preserve">P.S. VALLE HERMOSO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P74">
            <v>0</v>
          </cell>
        </row>
        <row r="75">
          <cell r="A75" t="str">
            <v>000004353</v>
          </cell>
          <cell r="B75" t="str">
            <v>C.S. CIUDAD ETEN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P75">
            <v>0</v>
          </cell>
        </row>
        <row r="76">
          <cell r="A76" t="str">
            <v>000004354</v>
          </cell>
          <cell r="B76" t="str">
            <v>C.S. PUERTO ETEN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P76">
            <v>0</v>
          </cell>
        </row>
        <row r="77">
          <cell r="A77" t="str">
            <v>000004355</v>
          </cell>
          <cell r="B77" t="str">
            <v>C.S. SANTA ROSA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P77">
            <v>0</v>
          </cell>
        </row>
        <row r="78">
          <cell r="A78"/>
          <cell r="B78" t="str">
            <v>MICRORED  OYOTUN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44</v>
          </cell>
          <cell r="V78">
            <v>0</v>
          </cell>
          <cell r="W78">
            <v>0</v>
          </cell>
          <cell r="X78">
            <v>44</v>
          </cell>
          <cell r="Y78">
            <v>44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44</v>
          </cell>
          <cell r="AZ78">
            <v>0</v>
          </cell>
          <cell r="BA78">
            <v>0</v>
          </cell>
          <cell r="BB78">
            <v>40</v>
          </cell>
          <cell r="BC78">
            <v>0</v>
          </cell>
          <cell r="BD78">
            <v>0</v>
          </cell>
          <cell r="BE78">
            <v>2</v>
          </cell>
          <cell r="BF78">
            <v>0</v>
          </cell>
          <cell r="BG78">
            <v>0</v>
          </cell>
          <cell r="BH78">
            <v>44</v>
          </cell>
          <cell r="BI78">
            <v>0</v>
          </cell>
          <cell r="BJ78">
            <v>1</v>
          </cell>
          <cell r="BK78">
            <v>44</v>
          </cell>
          <cell r="BL78">
            <v>0</v>
          </cell>
          <cell r="BM78">
            <v>0</v>
          </cell>
          <cell r="BN78">
            <v>1</v>
          </cell>
          <cell r="BO78">
            <v>8</v>
          </cell>
          <cell r="BP78">
            <v>0</v>
          </cell>
          <cell r="BQ78">
            <v>18</v>
          </cell>
          <cell r="BR78">
            <v>69</v>
          </cell>
          <cell r="BS78">
            <v>2</v>
          </cell>
          <cell r="BT78">
            <v>0</v>
          </cell>
          <cell r="BU78">
            <v>1</v>
          </cell>
          <cell r="BV78">
            <v>0</v>
          </cell>
          <cell r="BW78">
            <v>27</v>
          </cell>
          <cell r="BX78">
            <v>1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P78">
            <v>44</v>
          </cell>
        </row>
        <row r="79">
          <cell r="A79" t="str">
            <v>000004366</v>
          </cell>
          <cell r="B79" t="str">
            <v>C.S. OYOTÚN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44</v>
          </cell>
          <cell r="V79">
            <v>0</v>
          </cell>
          <cell r="W79">
            <v>0</v>
          </cell>
          <cell r="X79">
            <v>44</v>
          </cell>
          <cell r="Y79">
            <v>44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44</v>
          </cell>
          <cell r="AZ79">
            <v>0</v>
          </cell>
          <cell r="BA79">
            <v>0</v>
          </cell>
          <cell r="BB79">
            <v>40</v>
          </cell>
          <cell r="BC79">
            <v>0</v>
          </cell>
          <cell r="BD79">
            <v>0</v>
          </cell>
          <cell r="BE79">
            <v>2</v>
          </cell>
          <cell r="BF79">
            <v>0</v>
          </cell>
          <cell r="BG79">
            <v>0</v>
          </cell>
          <cell r="BH79">
            <v>44</v>
          </cell>
          <cell r="BI79">
            <v>0</v>
          </cell>
          <cell r="BJ79">
            <v>1</v>
          </cell>
          <cell r="BK79">
            <v>44</v>
          </cell>
          <cell r="BL79">
            <v>0</v>
          </cell>
          <cell r="BM79">
            <v>0</v>
          </cell>
          <cell r="BN79">
            <v>1</v>
          </cell>
          <cell r="BO79">
            <v>8</v>
          </cell>
          <cell r="BP79">
            <v>0</v>
          </cell>
          <cell r="BQ79">
            <v>18</v>
          </cell>
          <cell r="BR79">
            <v>69</v>
          </cell>
          <cell r="BS79">
            <v>2</v>
          </cell>
          <cell r="BT79">
            <v>0</v>
          </cell>
          <cell r="BU79">
            <v>1</v>
          </cell>
          <cell r="BV79">
            <v>0</v>
          </cell>
          <cell r="BW79">
            <v>27</v>
          </cell>
          <cell r="BX79">
            <v>1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1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P79">
            <v>44</v>
          </cell>
        </row>
        <row r="80">
          <cell r="A80" t="str">
            <v>000004367</v>
          </cell>
          <cell r="B80" t="str">
            <v>P.S. EL ESPINAL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P80">
            <v>0</v>
          </cell>
        </row>
        <row r="81">
          <cell r="A81" t="str">
            <v>000004368</v>
          </cell>
          <cell r="B81" t="str">
            <v>P.S. PAN DE AZÚCAR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P81">
            <v>0</v>
          </cell>
        </row>
        <row r="82">
          <cell r="A82" t="str">
            <v>000004364</v>
          </cell>
          <cell r="B82" t="str">
            <v>P.S. NUEVA ARICA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P82">
            <v>0</v>
          </cell>
        </row>
        <row r="83">
          <cell r="A83" t="str">
            <v>000004365</v>
          </cell>
          <cell r="B83" t="str">
            <v>P.S. LA VIÑA (NUEVA ARICA)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P83">
            <v>0</v>
          </cell>
        </row>
        <row r="84">
          <cell r="A84" t="str">
            <v>000017875</v>
          </cell>
          <cell r="B84" t="str">
            <v>P.S. LA COMPUERTA</v>
          </cell>
          <cell r="C84">
            <v>0</v>
          </cell>
          <cell r="D84">
            <v>0</v>
          </cell>
          <cell r="E84"/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/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/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/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P84">
            <v>0</v>
          </cell>
        </row>
        <row r="85">
          <cell r="A85"/>
          <cell r="B85" t="str">
            <v>MICRORED  CHONGOYAPE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79</v>
          </cell>
          <cell r="V85">
            <v>0</v>
          </cell>
          <cell r="W85">
            <v>0</v>
          </cell>
          <cell r="X85">
            <v>79</v>
          </cell>
          <cell r="Y85">
            <v>79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77</v>
          </cell>
          <cell r="AZ85">
            <v>2</v>
          </cell>
          <cell r="BA85">
            <v>0</v>
          </cell>
          <cell r="BB85">
            <v>52</v>
          </cell>
          <cell r="BC85">
            <v>0</v>
          </cell>
          <cell r="BD85">
            <v>0</v>
          </cell>
          <cell r="BE85">
            <v>5</v>
          </cell>
          <cell r="BF85">
            <v>0</v>
          </cell>
          <cell r="BG85">
            <v>0</v>
          </cell>
          <cell r="BH85">
            <v>79</v>
          </cell>
          <cell r="BI85">
            <v>1</v>
          </cell>
          <cell r="BJ85">
            <v>1</v>
          </cell>
          <cell r="BK85">
            <v>75</v>
          </cell>
          <cell r="BL85">
            <v>0</v>
          </cell>
          <cell r="BM85">
            <v>0</v>
          </cell>
          <cell r="BN85">
            <v>13</v>
          </cell>
          <cell r="BO85">
            <v>29</v>
          </cell>
          <cell r="BP85">
            <v>6</v>
          </cell>
          <cell r="BQ85">
            <v>12</v>
          </cell>
          <cell r="BR85">
            <v>149</v>
          </cell>
          <cell r="BS85">
            <v>17</v>
          </cell>
          <cell r="BT85">
            <v>0</v>
          </cell>
          <cell r="BU85">
            <v>12</v>
          </cell>
          <cell r="BV85">
            <v>1</v>
          </cell>
          <cell r="BW85">
            <v>10</v>
          </cell>
          <cell r="BX85">
            <v>17</v>
          </cell>
          <cell r="BY85">
            <v>0</v>
          </cell>
          <cell r="BZ85">
            <v>0</v>
          </cell>
          <cell r="CA85">
            <v>1</v>
          </cell>
          <cell r="CB85">
            <v>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P85">
            <v>79</v>
          </cell>
        </row>
        <row r="86">
          <cell r="A86" t="str">
            <v>000004325</v>
          </cell>
          <cell r="B86" t="str">
            <v>C.S. VICTOR TIRADO - CHONGOYAPE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79</v>
          </cell>
          <cell r="V86">
            <v>0</v>
          </cell>
          <cell r="W86">
            <v>0</v>
          </cell>
          <cell r="X86">
            <v>79</v>
          </cell>
          <cell r="Y86">
            <v>79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77</v>
          </cell>
          <cell r="AZ86">
            <v>2</v>
          </cell>
          <cell r="BA86">
            <v>0</v>
          </cell>
          <cell r="BB86">
            <v>52</v>
          </cell>
          <cell r="BC86">
            <v>0</v>
          </cell>
          <cell r="BD86">
            <v>0</v>
          </cell>
          <cell r="BE86">
            <v>5</v>
          </cell>
          <cell r="BF86">
            <v>0</v>
          </cell>
          <cell r="BG86">
            <v>0</v>
          </cell>
          <cell r="BH86">
            <v>79</v>
          </cell>
          <cell r="BI86">
            <v>1</v>
          </cell>
          <cell r="BJ86">
            <v>1</v>
          </cell>
          <cell r="BK86">
            <v>75</v>
          </cell>
          <cell r="BL86">
            <v>0</v>
          </cell>
          <cell r="BM86">
            <v>0</v>
          </cell>
          <cell r="BN86">
            <v>13</v>
          </cell>
          <cell r="BO86">
            <v>29</v>
          </cell>
          <cell r="BP86">
            <v>6</v>
          </cell>
          <cell r="BQ86">
            <v>12</v>
          </cell>
          <cell r="BR86">
            <v>149</v>
          </cell>
          <cell r="BS86">
            <v>17</v>
          </cell>
          <cell r="BT86">
            <v>0</v>
          </cell>
          <cell r="BU86">
            <v>12</v>
          </cell>
          <cell r="BV86">
            <v>1</v>
          </cell>
          <cell r="BW86">
            <v>10</v>
          </cell>
          <cell r="BX86">
            <v>17</v>
          </cell>
          <cell r="BY86">
            <v>0</v>
          </cell>
          <cell r="BZ86">
            <v>0</v>
          </cell>
          <cell r="CA86">
            <v>1</v>
          </cell>
          <cell r="CB86">
            <v>1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P86">
            <v>79</v>
          </cell>
        </row>
        <row r="87">
          <cell r="A87" t="str">
            <v>000004326</v>
          </cell>
          <cell r="B87" t="str">
            <v>P.S. PAMPAGRANDE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P87">
            <v>0</v>
          </cell>
        </row>
        <row r="88">
          <cell r="A88" t="str">
            <v>000007023</v>
          </cell>
          <cell r="B88" t="str">
            <v>P.S. LAS COLMENAS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P88">
            <v>0</v>
          </cell>
        </row>
        <row r="89">
          <cell r="A89"/>
          <cell r="B89" t="str">
            <v>MICRORED  PICSI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P89">
            <v>0</v>
          </cell>
        </row>
        <row r="90">
          <cell r="A90" t="str">
            <v>000004439</v>
          </cell>
          <cell r="B90" t="str">
            <v>C.S. PICSI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P90">
            <v>0</v>
          </cell>
        </row>
        <row r="91">
          <cell r="A91" t="str">
            <v>000006954</v>
          </cell>
          <cell r="B91" t="str">
            <v>P.S. CAPOTE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P91">
            <v>0</v>
          </cell>
        </row>
        <row r="92">
          <cell r="A92"/>
          <cell r="B92" t="str">
            <v>RED LAMBAYEQUE MINSA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387</v>
          </cell>
          <cell r="Q92">
            <v>387</v>
          </cell>
          <cell r="R92">
            <v>387</v>
          </cell>
          <cell r="S92">
            <v>0</v>
          </cell>
          <cell r="T92">
            <v>0</v>
          </cell>
          <cell r="U92">
            <v>1253</v>
          </cell>
          <cell r="V92">
            <v>0</v>
          </cell>
          <cell r="W92">
            <v>0</v>
          </cell>
          <cell r="X92">
            <v>1253</v>
          </cell>
          <cell r="Y92">
            <v>1252</v>
          </cell>
          <cell r="Z92">
            <v>1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1635</v>
          </cell>
          <cell r="AZ92">
            <v>1</v>
          </cell>
          <cell r="BA92">
            <v>0</v>
          </cell>
          <cell r="BB92">
            <v>1217</v>
          </cell>
          <cell r="BC92">
            <v>0</v>
          </cell>
          <cell r="BD92">
            <v>0</v>
          </cell>
          <cell r="BE92">
            <v>57</v>
          </cell>
          <cell r="BF92">
            <v>1</v>
          </cell>
          <cell r="BG92">
            <v>0</v>
          </cell>
          <cell r="BH92">
            <v>1640</v>
          </cell>
          <cell r="BI92">
            <v>1</v>
          </cell>
          <cell r="BJ92">
            <v>41</v>
          </cell>
          <cell r="BK92">
            <v>1638</v>
          </cell>
          <cell r="BL92">
            <v>0</v>
          </cell>
          <cell r="BM92">
            <v>0</v>
          </cell>
          <cell r="BN92">
            <v>78</v>
          </cell>
          <cell r="BO92">
            <v>168</v>
          </cell>
          <cell r="BP92">
            <v>38</v>
          </cell>
          <cell r="BQ92">
            <v>140</v>
          </cell>
          <cell r="BR92">
            <v>1348</v>
          </cell>
          <cell r="BS92">
            <v>94</v>
          </cell>
          <cell r="BT92">
            <v>2</v>
          </cell>
          <cell r="BU92">
            <v>143</v>
          </cell>
          <cell r="BV92">
            <v>17</v>
          </cell>
          <cell r="BW92">
            <v>556</v>
          </cell>
          <cell r="BX92">
            <v>199</v>
          </cell>
          <cell r="BY92">
            <v>1</v>
          </cell>
          <cell r="BZ92">
            <v>0</v>
          </cell>
          <cell r="CA92">
            <v>8</v>
          </cell>
          <cell r="CB92">
            <v>24</v>
          </cell>
          <cell r="CC92">
            <v>8</v>
          </cell>
          <cell r="CD92">
            <v>0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3</v>
          </cell>
          <cell r="CK92">
            <v>5</v>
          </cell>
          <cell r="CL92">
            <v>144</v>
          </cell>
          <cell r="CM92">
            <v>0</v>
          </cell>
          <cell r="CN92">
            <v>0</v>
          </cell>
          <cell r="CP92">
            <v>1640</v>
          </cell>
        </row>
        <row r="93">
          <cell r="A93"/>
          <cell r="B93" t="str">
            <v>RED LAMBAYEQUE DISA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387</v>
          </cell>
          <cell r="Q93">
            <v>387</v>
          </cell>
          <cell r="R93">
            <v>387</v>
          </cell>
          <cell r="S93">
            <v>0</v>
          </cell>
          <cell r="T93">
            <v>0</v>
          </cell>
          <cell r="U93">
            <v>1253</v>
          </cell>
          <cell r="V93">
            <v>0</v>
          </cell>
          <cell r="W93">
            <v>0</v>
          </cell>
          <cell r="X93">
            <v>1253</v>
          </cell>
          <cell r="Y93">
            <v>1252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1635</v>
          </cell>
          <cell r="AZ93">
            <v>1</v>
          </cell>
          <cell r="BA93">
            <v>0</v>
          </cell>
          <cell r="BB93">
            <v>1217</v>
          </cell>
          <cell r="BC93">
            <v>0</v>
          </cell>
          <cell r="BD93">
            <v>0</v>
          </cell>
          <cell r="BE93">
            <v>57</v>
          </cell>
          <cell r="BF93">
            <v>1</v>
          </cell>
          <cell r="BG93">
            <v>0</v>
          </cell>
          <cell r="BH93">
            <v>1640</v>
          </cell>
          <cell r="BI93">
            <v>1</v>
          </cell>
          <cell r="BJ93">
            <v>41</v>
          </cell>
          <cell r="BK93">
            <v>1638</v>
          </cell>
          <cell r="BL93">
            <v>0</v>
          </cell>
          <cell r="BM93">
            <v>0</v>
          </cell>
          <cell r="BN93">
            <v>78</v>
          </cell>
          <cell r="BO93">
            <v>168</v>
          </cell>
          <cell r="BP93">
            <v>38</v>
          </cell>
          <cell r="BQ93">
            <v>140</v>
          </cell>
          <cell r="BR93">
            <v>1348</v>
          </cell>
          <cell r="BS93">
            <v>94</v>
          </cell>
          <cell r="BT93">
            <v>2</v>
          </cell>
          <cell r="BU93">
            <v>143</v>
          </cell>
          <cell r="BV93">
            <v>17</v>
          </cell>
          <cell r="BW93">
            <v>556</v>
          </cell>
          <cell r="BX93">
            <v>199</v>
          </cell>
          <cell r="BY93">
            <v>1</v>
          </cell>
          <cell r="BZ93">
            <v>0</v>
          </cell>
          <cell r="CA93">
            <v>8</v>
          </cell>
          <cell r="CB93">
            <v>24</v>
          </cell>
          <cell r="CC93">
            <v>8</v>
          </cell>
          <cell r="CD93">
            <v>0</v>
          </cell>
          <cell r="CE93">
            <v>0</v>
          </cell>
          <cell r="CF93">
            <v>1</v>
          </cell>
          <cell r="CG93">
            <v>0</v>
          </cell>
          <cell r="CH93">
            <v>0</v>
          </cell>
          <cell r="CI93">
            <v>0</v>
          </cell>
          <cell r="CJ93">
            <v>3</v>
          </cell>
          <cell r="CK93">
            <v>5</v>
          </cell>
          <cell r="CL93">
            <v>144</v>
          </cell>
          <cell r="CM93">
            <v>0</v>
          </cell>
          <cell r="CN93">
            <v>0</v>
          </cell>
          <cell r="CP93">
            <v>1640</v>
          </cell>
        </row>
        <row r="94">
          <cell r="A94"/>
          <cell r="B94" t="str">
            <v>MICRORED LAMBAYEQUE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367</v>
          </cell>
          <cell r="Q94">
            <v>367</v>
          </cell>
          <cell r="R94">
            <v>367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367</v>
          </cell>
          <cell r="AZ94">
            <v>0</v>
          </cell>
          <cell r="BA94">
            <v>0</v>
          </cell>
          <cell r="BB94">
            <v>325</v>
          </cell>
          <cell r="BC94">
            <v>0</v>
          </cell>
          <cell r="BD94">
            <v>0</v>
          </cell>
          <cell r="BE94">
            <v>8</v>
          </cell>
          <cell r="BF94">
            <v>0</v>
          </cell>
          <cell r="BG94">
            <v>0</v>
          </cell>
          <cell r="BH94">
            <v>367</v>
          </cell>
          <cell r="BI94">
            <v>0</v>
          </cell>
          <cell r="BJ94">
            <v>1</v>
          </cell>
          <cell r="BK94">
            <v>367</v>
          </cell>
          <cell r="BL94">
            <v>0</v>
          </cell>
          <cell r="BM94">
            <v>0</v>
          </cell>
          <cell r="BN94">
            <v>14</v>
          </cell>
          <cell r="BO94">
            <v>69</v>
          </cell>
          <cell r="BP94">
            <v>25</v>
          </cell>
          <cell r="BQ94">
            <v>58</v>
          </cell>
          <cell r="BR94">
            <v>279</v>
          </cell>
          <cell r="BS94">
            <v>36</v>
          </cell>
          <cell r="BT94">
            <v>1</v>
          </cell>
          <cell r="BU94">
            <v>30</v>
          </cell>
          <cell r="BV94">
            <v>12</v>
          </cell>
          <cell r="BW94">
            <v>216</v>
          </cell>
          <cell r="BX94">
            <v>15</v>
          </cell>
          <cell r="BY94">
            <v>1</v>
          </cell>
          <cell r="BZ94">
            <v>0</v>
          </cell>
          <cell r="CA94">
            <v>5</v>
          </cell>
          <cell r="CB94">
            <v>5</v>
          </cell>
          <cell r="CC94">
            <v>0</v>
          </cell>
          <cell r="CD94">
            <v>0</v>
          </cell>
          <cell r="CE94">
            <v>0</v>
          </cell>
          <cell r="CF94">
            <v>1</v>
          </cell>
          <cell r="CG94">
            <v>0</v>
          </cell>
          <cell r="CH94">
            <v>0</v>
          </cell>
          <cell r="CI94">
            <v>0</v>
          </cell>
          <cell r="CJ94">
            <v>1</v>
          </cell>
          <cell r="CK94">
            <v>1</v>
          </cell>
          <cell r="CL94">
            <v>64</v>
          </cell>
          <cell r="CM94">
            <v>0</v>
          </cell>
          <cell r="CN94">
            <v>0</v>
          </cell>
          <cell r="CP94">
            <v>367</v>
          </cell>
        </row>
        <row r="95">
          <cell r="A95" t="str">
            <v>000004373</v>
          </cell>
          <cell r="B95" t="str">
            <v>C.S. TORIBIA CASTRO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367</v>
          </cell>
          <cell r="Q95">
            <v>367</v>
          </cell>
          <cell r="R95">
            <v>367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367</v>
          </cell>
          <cell r="AZ95">
            <v>0</v>
          </cell>
          <cell r="BA95">
            <v>0</v>
          </cell>
          <cell r="BB95">
            <v>325</v>
          </cell>
          <cell r="BC95">
            <v>0</v>
          </cell>
          <cell r="BD95">
            <v>0</v>
          </cell>
          <cell r="BE95">
            <v>8</v>
          </cell>
          <cell r="BF95">
            <v>0</v>
          </cell>
          <cell r="BG95">
            <v>0</v>
          </cell>
          <cell r="BH95">
            <v>367</v>
          </cell>
          <cell r="BI95">
            <v>0</v>
          </cell>
          <cell r="BJ95">
            <v>1</v>
          </cell>
          <cell r="BK95">
            <v>367</v>
          </cell>
          <cell r="BL95">
            <v>0</v>
          </cell>
          <cell r="BM95">
            <v>0</v>
          </cell>
          <cell r="BN95">
            <v>14</v>
          </cell>
          <cell r="BO95">
            <v>69</v>
          </cell>
          <cell r="BP95">
            <v>25</v>
          </cell>
          <cell r="BQ95">
            <v>58</v>
          </cell>
          <cell r="BR95">
            <v>279</v>
          </cell>
          <cell r="BS95">
            <v>36</v>
          </cell>
          <cell r="BT95">
            <v>1</v>
          </cell>
          <cell r="BU95">
            <v>30</v>
          </cell>
          <cell r="BV95">
            <v>12</v>
          </cell>
          <cell r="BW95">
            <v>216</v>
          </cell>
          <cell r="BX95">
            <v>15</v>
          </cell>
          <cell r="BY95">
            <v>1</v>
          </cell>
          <cell r="BZ95">
            <v>0</v>
          </cell>
          <cell r="CA95">
            <v>5</v>
          </cell>
          <cell r="CB95">
            <v>5</v>
          </cell>
          <cell r="CC95">
            <v>0</v>
          </cell>
          <cell r="CD95">
            <v>0</v>
          </cell>
          <cell r="CE95">
            <v>0</v>
          </cell>
          <cell r="CF95">
            <v>1</v>
          </cell>
          <cell r="CG95">
            <v>0</v>
          </cell>
          <cell r="CH95">
            <v>0</v>
          </cell>
          <cell r="CI95">
            <v>0</v>
          </cell>
          <cell r="CJ95">
            <v>1</v>
          </cell>
          <cell r="CK95">
            <v>1</v>
          </cell>
          <cell r="CL95">
            <v>64</v>
          </cell>
          <cell r="CM95">
            <v>0</v>
          </cell>
          <cell r="CN95">
            <v>0</v>
          </cell>
          <cell r="CP95">
            <v>367</v>
          </cell>
        </row>
        <row r="96">
          <cell r="A96" t="str">
            <v>000004372</v>
          </cell>
          <cell r="B96" t="str">
            <v>C.S. SAN MARTÍN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P96">
            <v>0</v>
          </cell>
        </row>
        <row r="97">
          <cell r="A97" t="str">
            <v>000004375</v>
          </cell>
          <cell r="B97" t="str">
            <v xml:space="preserve">P.S. MUY FINCA PUNTO 09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P97">
            <v>0</v>
          </cell>
        </row>
        <row r="98">
          <cell r="A98" t="str">
            <v>000004374</v>
          </cell>
          <cell r="B98" t="str">
            <v>P.S. SIALUPE HUAMANTANGA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P98">
            <v>0</v>
          </cell>
        </row>
        <row r="99">
          <cell r="A99"/>
          <cell r="B99" t="str">
            <v>MICRORED   MOCHUMÍ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P99">
            <v>0</v>
          </cell>
        </row>
        <row r="100">
          <cell r="A100" t="str">
            <v>000004380</v>
          </cell>
          <cell r="B100" t="str">
            <v>C.S. MOCHUMÍ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P100">
            <v>0</v>
          </cell>
        </row>
        <row r="101">
          <cell r="A101" t="str">
            <v>000004381</v>
          </cell>
          <cell r="B101" t="str">
            <v>P.S. MARAVILLAS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P101">
            <v>0</v>
          </cell>
        </row>
        <row r="102">
          <cell r="A102" t="str">
            <v>000004382</v>
          </cell>
          <cell r="B102" t="str">
            <v>P.S. PUNTO CUATRO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P102">
            <v>0</v>
          </cell>
        </row>
        <row r="103">
          <cell r="A103" t="str">
            <v>000004383</v>
          </cell>
          <cell r="B103" t="str">
            <v xml:space="preserve">P.S. PAREDONES MUY FINCA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P103">
            <v>0</v>
          </cell>
        </row>
        <row r="104">
          <cell r="A104"/>
          <cell r="B104" t="str">
            <v>MICRORED   TUCUME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P104">
            <v>0</v>
          </cell>
        </row>
        <row r="105">
          <cell r="A105" t="str">
            <v>000004389</v>
          </cell>
          <cell r="B105" t="str">
            <v>P.S. TÚCUME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P105">
            <v>0</v>
          </cell>
        </row>
        <row r="106">
          <cell r="A106" t="str">
            <v>000004390</v>
          </cell>
          <cell r="B106" t="str">
            <v xml:space="preserve">P.S. TÚCUME VIEJO        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P106">
            <v>0</v>
          </cell>
        </row>
        <row r="107">
          <cell r="A107" t="str">
            <v>000004391</v>
          </cell>
          <cell r="B107" t="str">
            <v>P.S. GRANJA SASAPE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P107">
            <v>0</v>
          </cell>
        </row>
        <row r="108">
          <cell r="A108" t="str">
            <v>000004392</v>
          </cell>
          <cell r="B108" t="str">
            <v>P.S. LOS BANCES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P108">
            <v>0</v>
          </cell>
        </row>
        <row r="109">
          <cell r="A109" t="str">
            <v>000004393</v>
          </cell>
          <cell r="B109" t="str">
            <v>P.S. LA RAYA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P109">
            <v>0</v>
          </cell>
        </row>
        <row r="110">
          <cell r="A110" t="str">
            <v>000004394</v>
          </cell>
          <cell r="B110" t="str">
            <v>P.S. LOS SANCHEZ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P110">
            <v>0</v>
          </cell>
        </row>
        <row r="111">
          <cell r="A111"/>
          <cell r="B111" t="str">
            <v>MICRORED ILLIMO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20</v>
          </cell>
          <cell r="Q111">
            <v>20</v>
          </cell>
          <cell r="R111">
            <v>20</v>
          </cell>
          <cell r="S111">
            <v>0</v>
          </cell>
          <cell r="T111">
            <v>0</v>
          </cell>
          <cell r="U111">
            <v>163</v>
          </cell>
          <cell r="V111">
            <v>0</v>
          </cell>
          <cell r="W111">
            <v>0</v>
          </cell>
          <cell r="X111">
            <v>163</v>
          </cell>
          <cell r="Y111">
            <v>163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179</v>
          </cell>
          <cell r="AZ111">
            <v>0</v>
          </cell>
          <cell r="BA111">
            <v>0</v>
          </cell>
          <cell r="BB111">
            <v>136</v>
          </cell>
          <cell r="BC111">
            <v>0</v>
          </cell>
          <cell r="BD111">
            <v>0</v>
          </cell>
          <cell r="BE111">
            <v>1</v>
          </cell>
          <cell r="BF111">
            <v>0</v>
          </cell>
          <cell r="BG111">
            <v>0</v>
          </cell>
          <cell r="BH111">
            <v>183</v>
          </cell>
          <cell r="BI111">
            <v>0</v>
          </cell>
          <cell r="BJ111">
            <v>0</v>
          </cell>
          <cell r="BK111">
            <v>183</v>
          </cell>
          <cell r="BL111">
            <v>0</v>
          </cell>
          <cell r="BM111">
            <v>0</v>
          </cell>
          <cell r="BN111">
            <v>12</v>
          </cell>
          <cell r="BO111">
            <v>18</v>
          </cell>
          <cell r="BP111">
            <v>7</v>
          </cell>
          <cell r="BQ111">
            <v>6</v>
          </cell>
          <cell r="BR111">
            <v>60</v>
          </cell>
          <cell r="BS111">
            <v>11</v>
          </cell>
          <cell r="BT111">
            <v>0</v>
          </cell>
          <cell r="BU111">
            <v>19</v>
          </cell>
          <cell r="BV111">
            <v>2</v>
          </cell>
          <cell r="BW111">
            <v>25</v>
          </cell>
          <cell r="BX111">
            <v>2</v>
          </cell>
          <cell r="BY111">
            <v>0</v>
          </cell>
          <cell r="BZ111">
            <v>0</v>
          </cell>
          <cell r="CA111">
            <v>1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1</v>
          </cell>
          <cell r="CK111">
            <v>1</v>
          </cell>
          <cell r="CL111">
            <v>49</v>
          </cell>
          <cell r="CM111">
            <v>0</v>
          </cell>
          <cell r="CN111">
            <v>0</v>
          </cell>
          <cell r="CP111">
            <v>183</v>
          </cell>
        </row>
        <row r="112">
          <cell r="A112" t="str">
            <v>000004376</v>
          </cell>
          <cell r="B112" t="str">
            <v>C.S. ILLIMO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20</v>
          </cell>
          <cell r="Q112">
            <v>20</v>
          </cell>
          <cell r="R112">
            <v>20</v>
          </cell>
          <cell r="S112">
            <v>0</v>
          </cell>
          <cell r="T112">
            <v>0</v>
          </cell>
          <cell r="U112">
            <v>163</v>
          </cell>
          <cell r="V112">
            <v>0</v>
          </cell>
          <cell r="W112">
            <v>0</v>
          </cell>
          <cell r="X112">
            <v>163</v>
          </cell>
          <cell r="Y112">
            <v>163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179</v>
          </cell>
          <cell r="AZ112">
            <v>0</v>
          </cell>
          <cell r="BA112">
            <v>0</v>
          </cell>
          <cell r="BB112">
            <v>136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183</v>
          </cell>
          <cell r="BI112">
            <v>0</v>
          </cell>
          <cell r="BJ112">
            <v>0</v>
          </cell>
          <cell r="BK112">
            <v>183</v>
          </cell>
          <cell r="BL112">
            <v>0</v>
          </cell>
          <cell r="BM112">
            <v>0</v>
          </cell>
          <cell r="BN112">
            <v>12</v>
          </cell>
          <cell r="BO112">
            <v>18</v>
          </cell>
          <cell r="BP112">
            <v>7</v>
          </cell>
          <cell r="BQ112">
            <v>6</v>
          </cell>
          <cell r="BR112">
            <v>60</v>
          </cell>
          <cell r="BS112">
            <v>11</v>
          </cell>
          <cell r="BT112">
            <v>0</v>
          </cell>
          <cell r="BU112">
            <v>19</v>
          </cell>
          <cell r="BV112">
            <v>2</v>
          </cell>
          <cell r="BW112">
            <v>25</v>
          </cell>
          <cell r="BX112">
            <v>2</v>
          </cell>
          <cell r="BY112">
            <v>0</v>
          </cell>
          <cell r="BZ112">
            <v>0</v>
          </cell>
          <cell r="CA112">
            <v>1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1</v>
          </cell>
          <cell r="CK112">
            <v>1</v>
          </cell>
          <cell r="CL112">
            <v>49</v>
          </cell>
          <cell r="CM112">
            <v>0</v>
          </cell>
          <cell r="CN112">
            <v>0</v>
          </cell>
          <cell r="CP112">
            <v>183</v>
          </cell>
        </row>
        <row r="113">
          <cell r="A113" t="str">
            <v>000004377</v>
          </cell>
          <cell r="B113" t="str">
            <v>P.S. CHIRIMOYO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P113">
            <v>0</v>
          </cell>
        </row>
        <row r="114">
          <cell r="A114" t="str">
            <v>000004378</v>
          </cell>
          <cell r="B114" t="str">
            <v>P.S. SAN PEDRO SASAPE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P114">
            <v>0</v>
          </cell>
        </row>
        <row r="115">
          <cell r="A115" t="str">
            <v>000004384</v>
          </cell>
          <cell r="B115" t="str">
            <v>C.S. PACORA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P115">
            <v>0</v>
          </cell>
        </row>
        <row r="116">
          <cell r="A116" t="str">
            <v>000004385</v>
          </cell>
          <cell r="B116" t="str">
            <v>P.S. HUACA RIVERA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P116">
            <v>0</v>
          </cell>
        </row>
        <row r="117">
          <cell r="A117"/>
          <cell r="B117" t="str">
            <v>MICRORED JAYANCA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154</v>
          </cell>
          <cell r="V117">
            <v>0</v>
          </cell>
          <cell r="W117">
            <v>0</v>
          </cell>
          <cell r="X117">
            <v>154</v>
          </cell>
          <cell r="Y117">
            <v>154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154</v>
          </cell>
          <cell r="AZ117">
            <v>0</v>
          </cell>
          <cell r="BA117">
            <v>0</v>
          </cell>
          <cell r="BB117">
            <v>108</v>
          </cell>
          <cell r="BC117">
            <v>0</v>
          </cell>
          <cell r="BD117">
            <v>0</v>
          </cell>
          <cell r="BE117">
            <v>9</v>
          </cell>
          <cell r="BF117">
            <v>0</v>
          </cell>
          <cell r="BG117">
            <v>0</v>
          </cell>
          <cell r="BH117">
            <v>154</v>
          </cell>
          <cell r="BI117">
            <v>0</v>
          </cell>
          <cell r="BJ117">
            <v>0</v>
          </cell>
          <cell r="BK117">
            <v>154</v>
          </cell>
          <cell r="BL117">
            <v>0</v>
          </cell>
          <cell r="BM117">
            <v>0</v>
          </cell>
          <cell r="BN117">
            <v>24</v>
          </cell>
          <cell r="BO117">
            <v>53</v>
          </cell>
          <cell r="BP117">
            <v>1</v>
          </cell>
          <cell r="BQ117">
            <v>28</v>
          </cell>
          <cell r="BR117">
            <v>357</v>
          </cell>
          <cell r="BS117">
            <v>12</v>
          </cell>
          <cell r="BT117">
            <v>0</v>
          </cell>
          <cell r="BU117">
            <v>26</v>
          </cell>
          <cell r="BV117">
            <v>2</v>
          </cell>
          <cell r="BW117">
            <v>38</v>
          </cell>
          <cell r="BX117">
            <v>3</v>
          </cell>
          <cell r="BY117">
            <v>0</v>
          </cell>
          <cell r="BZ117">
            <v>0</v>
          </cell>
          <cell r="CA117">
            <v>1</v>
          </cell>
          <cell r="CB117">
            <v>6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P117">
            <v>154</v>
          </cell>
        </row>
        <row r="118">
          <cell r="A118" t="str">
            <v>000004371</v>
          </cell>
          <cell r="B118" t="str">
            <v>C.S. JAYANCA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154</v>
          </cell>
          <cell r="V118">
            <v>0</v>
          </cell>
          <cell r="W118">
            <v>0</v>
          </cell>
          <cell r="X118">
            <v>154</v>
          </cell>
          <cell r="Y118">
            <v>154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154</v>
          </cell>
          <cell r="AZ118">
            <v>0</v>
          </cell>
          <cell r="BA118">
            <v>0</v>
          </cell>
          <cell r="BB118">
            <v>108</v>
          </cell>
          <cell r="BC118">
            <v>0</v>
          </cell>
          <cell r="BD118">
            <v>0</v>
          </cell>
          <cell r="BE118">
            <v>9</v>
          </cell>
          <cell r="BF118">
            <v>0</v>
          </cell>
          <cell r="BG118">
            <v>0</v>
          </cell>
          <cell r="BH118">
            <v>154</v>
          </cell>
          <cell r="BI118">
            <v>0</v>
          </cell>
          <cell r="BJ118">
            <v>0</v>
          </cell>
          <cell r="BK118">
            <v>154</v>
          </cell>
          <cell r="BL118">
            <v>0</v>
          </cell>
          <cell r="BM118">
            <v>0</v>
          </cell>
          <cell r="BN118">
            <v>24</v>
          </cell>
          <cell r="BO118">
            <v>53</v>
          </cell>
          <cell r="BP118">
            <v>1</v>
          </cell>
          <cell r="BQ118">
            <v>28</v>
          </cell>
          <cell r="BR118">
            <v>357</v>
          </cell>
          <cell r="BS118">
            <v>12</v>
          </cell>
          <cell r="BT118">
            <v>0</v>
          </cell>
          <cell r="BU118">
            <v>26</v>
          </cell>
          <cell r="BV118">
            <v>2</v>
          </cell>
          <cell r="BW118">
            <v>38</v>
          </cell>
          <cell r="BX118">
            <v>3</v>
          </cell>
          <cell r="BY118">
            <v>0</v>
          </cell>
          <cell r="BZ118">
            <v>0</v>
          </cell>
          <cell r="CA118">
            <v>1</v>
          </cell>
          <cell r="CB118">
            <v>6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P118">
            <v>154</v>
          </cell>
        </row>
        <row r="119">
          <cell r="A119" t="str">
            <v>000004379</v>
          </cell>
          <cell r="B119" t="str">
            <v>P.S. LA VIÑA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P119">
            <v>0</v>
          </cell>
        </row>
        <row r="120">
          <cell r="A120"/>
          <cell r="B120" t="str">
            <v>MICRO RED - MOTUPE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198</v>
          </cell>
          <cell r="V120">
            <v>0</v>
          </cell>
          <cell r="W120">
            <v>0</v>
          </cell>
          <cell r="X120">
            <v>198</v>
          </cell>
          <cell r="Y120">
            <v>197</v>
          </cell>
          <cell r="Z120">
            <v>1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197</v>
          </cell>
          <cell r="AZ120">
            <v>1</v>
          </cell>
          <cell r="BA120">
            <v>0</v>
          </cell>
          <cell r="BB120">
            <v>107</v>
          </cell>
          <cell r="BC120">
            <v>0</v>
          </cell>
          <cell r="BD120">
            <v>0</v>
          </cell>
          <cell r="BE120">
            <v>3</v>
          </cell>
          <cell r="BF120">
            <v>1</v>
          </cell>
          <cell r="BG120">
            <v>0</v>
          </cell>
          <cell r="BH120">
            <v>198</v>
          </cell>
          <cell r="BI120">
            <v>0</v>
          </cell>
          <cell r="BJ120">
            <v>0</v>
          </cell>
          <cell r="BK120">
            <v>197</v>
          </cell>
          <cell r="BL120">
            <v>0</v>
          </cell>
          <cell r="BM120">
            <v>0</v>
          </cell>
          <cell r="BN120">
            <v>12</v>
          </cell>
          <cell r="BO120">
            <v>22</v>
          </cell>
          <cell r="BP120">
            <v>4</v>
          </cell>
          <cell r="BQ120">
            <v>9</v>
          </cell>
          <cell r="BR120">
            <v>287</v>
          </cell>
          <cell r="BS120">
            <v>14</v>
          </cell>
          <cell r="BT120">
            <v>1</v>
          </cell>
          <cell r="BU120">
            <v>21</v>
          </cell>
          <cell r="BV120">
            <v>0</v>
          </cell>
          <cell r="BW120">
            <v>125</v>
          </cell>
          <cell r="BX120">
            <v>173</v>
          </cell>
          <cell r="BY120">
            <v>0</v>
          </cell>
          <cell r="BZ120">
            <v>0</v>
          </cell>
          <cell r="CA120">
            <v>0</v>
          </cell>
          <cell r="CB120">
            <v>1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P120">
            <v>198</v>
          </cell>
        </row>
        <row r="121">
          <cell r="A121" t="str">
            <v>000004395</v>
          </cell>
          <cell r="B121" t="str">
            <v>C.S. MOTUPE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198</v>
          </cell>
          <cell r="V121">
            <v>0</v>
          </cell>
          <cell r="W121">
            <v>0</v>
          </cell>
          <cell r="X121">
            <v>198</v>
          </cell>
          <cell r="Y121">
            <v>197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197</v>
          </cell>
          <cell r="AZ121">
            <v>1</v>
          </cell>
          <cell r="BA121">
            <v>0</v>
          </cell>
          <cell r="BB121">
            <v>107</v>
          </cell>
          <cell r="BC121">
            <v>0</v>
          </cell>
          <cell r="BD121">
            <v>0</v>
          </cell>
          <cell r="BE121">
            <v>3</v>
          </cell>
          <cell r="BF121">
            <v>1</v>
          </cell>
          <cell r="BG121">
            <v>0</v>
          </cell>
          <cell r="BH121">
            <v>198</v>
          </cell>
          <cell r="BI121">
            <v>0</v>
          </cell>
          <cell r="BJ121">
            <v>0</v>
          </cell>
          <cell r="BK121">
            <v>197</v>
          </cell>
          <cell r="BL121">
            <v>0</v>
          </cell>
          <cell r="BM121">
            <v>0</v>
          </cell>
          <cell r="BN121">
            <v>12</v>
          </cell>
          <cell r="BO121">
            <v>22</v>
          </cell>
          <cell r="BP121">
            <v>4</v>
          </cell>
          <cell r="BQ121">
            <v>9</v>
          </cell>
          <cell r="BR121">
            <v>287</v>
          </cell>
          <cell r="BS121">
            <v>14</v>
          </cell>
          <cell r="BT121">
            <v>1</v>
          </cell>
          <cell r="BU121">
            <v>21</v>
          </cell>
          <cell r="BV121">
            <v>0</v>
          </cell>
          <cell r="BW121">
            <v>125</v>
          </cell>
          <cell r="BX121">
            <v>173</v>
          </cell>
          <cell r="BY121">
            <v>0</v>
          </cell>
          <cell r="BZ121">
            <v>0</v>
          </cell>
          <cell r="CA121">
            <v>0</v>
          </cell>
          <cell r="CB121">
            <v>1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P121">
            <v>198</v>
          </cell>
        </row>
        <row r="122">
          <cell r="A122" t="str">
            <v>000004404</v>
          </cell>
          <cell r="B122" t="str">
            <v>P.S. TONGORRAPE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P122">
            <v>0</v>
          </cell>
        </row>
        <row r="123">
          <cell r="A123" t="str">
            <v>000004405</v>
          </cell>
          <cell r="B123" t="str">
            <v>P.S. ANCHOVIRA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P123">
            <v>0</v>
          </cell>
        </row>
        <row r="124">
          <cell r="A124" t="str">
            <v>000004406</v>
          </cell>
          <cell r="B124" t="str">
            <v>P.S. MARRIPON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P124">
            <v>0</v>
          </cell>
        </row>
        <row r="125">
          <cell r="A125" t="str">
            <v>000006953</v>
          </cell>
          <cell r="B125" t="str">
            <v>P.S. EL ARROZAL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P125">
            <v>0</v>
          </cell>
        </row>
        <row r="126">
          <cell r="A126" t="str">
            <v>000004396</v>
          </cell>
          <cell r="B126" t="str">
            <v>P.S. CHÓCHOPE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P126">
            <v>0</v>
          </cell>
        </row>
        <row r="127">
          <cell r="A127"/>
          <cell r="B127" t="str">
            <v>MICRO RED - MORROPE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317</v>
          </cell>
          <cell r="V127">
            <v>0</v>
          </cell>
          <cell r="W127">
            <v>0</v>
          </cell>
          <cell r="X127">
            <v>317</v>
          </cell>
          <cell r="Y127">
            <v>317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317</v>
          </cell>
          <cell r="AZ127">
            <v>0</v>
          </cell>
          <cell r="BA127">
            <v>0</v>
          </cell>
          <cell r="BB127">
            <v>256</v>
          </cell>
          <cell r="BC127">
            <v>0</v>
          </cell>
          <cell r="BD127">
            <v>0</v>
          </cell>
          <cell r="BE127">
            <v>4</v>
          </cell>
          <cell r="BF127">
            <v>0</v>
          </cell>
          <cell r="BG127">
            <v>0</v>
          </cell>
          <cell r="BH127">
            <v>317</v>
          </cell>
          <cell r="BI127">
            <v>0</v>
          </cell>
          <cell r="BJ127">
            <v>0</v>
          </cell>
          <cell r="BK127">
            <v>317</v>
          </cell>
          <cell r="BL127">
            <v>0</v>
          </cell>
          <cell r="BM127">
            <v>0</v>
          </cell>
          <cell r="BN127">
            <v>3</v>
          </cell>
          <cell r="BO127">
            <v>3</v>
          </cell>
          <cell r="BP127">
            <v>1</v>
          </cell>
          <cell r="BQ127">
            <v>6</v>
          </cell>
          <cell r="BR127">
            <v>146</v>
          </cell>
          <cell r="BS127">
            <v>2</v>
          </cell>
          <cell r="BT127">
            <v>0</v>
          </cell>
          <cell r="BU127">
            <v>7</v>
          </cell>
          <cell r="BV127">
            <v>1</v>
          </cell>
          <cell r="BW127">
            <v>71</v>
          </cell>
          <cell r="BX127">
            <v>2</v>
          </cell>
          <cell r="BY127">
            <v>0</v>
          </cell>
          <cell r="BZ127">
            <v>0</v>
          </cell>
          <cell r="CA127">
            <v>1</v>
          </cell>
          <cell r="CB127">
            <v>1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P127">
            <v>317</v>
          </cell>
        </row>
        <row r="128">
          <cell r="A128" t="str">
            <v>000004420</v>
          </cell>
          <cell r="B128" t="str">
            <v>C.S. MÓRROPE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317</v>
          </cell>
          <cell r="V128">
            <v>0</v>
          </cell>
          <cell r="W128">
            <v>0</v>
          </cell>
          <cell r="X128">
            <v>317</v>
          </cell>
          <cell r="Y128">
            <v>317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317</v>
          </cell>
          <cell r="AZ128">
            <v>0</v>
          </cell>
          <cell r="BA128">
            <v>0</v>
          </cell>
          <cell r="BB128">
            <v>256</v>
          </cell>
          <cell r="BC128">
            <v>0</v>
          </cell>
          <cell r="BD128">
            <v>0</v>
          </cell>
          <cell r="BE128">
            <v>4</v>
          </cell>
          <cell r="BF128">
            <v>0</v>
          </cell>
          <cell r="BG128">
            <v>0</v>
          </cell>
          <cell r="BH128">
            <v>317</v>
          </cell>
          <cell r="BI128">
            <v>0</v>
          </cell>
          <cell r="BJ128">
            <v>0</v>
          </cell>
          <cell r="BK128">
            <v>317</v>
          </cell>
          <cell r="BL128">
            <v>0</v>
          </cell>
          <cell r="BM128">
            <v>0</v>
          </cell>
          <cell r="BN128">
            <v>3</v>
          </cell>
          <cell r="BO128">
            <v>3</v>
          </cell>
          <cell r="BP128">
            <v>1</v>
          </cell>
          <cell r="BQ128">
            <v>6</v>
          </cell>
          <cell r="BR128">
            <v>146</v>
          </cell>
          <cell r="BS128">
            <v>2</v>
          </cell>
          <cell r="BT128">
            <v>0</v>
          </cell>
          <cell r="BU128">
            <v>7</v>
          </cell>
          <cell r="BV128">
            <v>1</v>
          </cell>
          <cell r="BW128">
            <v>71</v>
          </cell>
          <cell r="BX128">
            <v>2</v>
          </cell>
          <cell r="BY128">
            <v>0</v>
          </cell>
          <cell r="BZ128">
            <v>0</v>
          </cell>
          <cell r="CA128">
            <v>1</v>
          </cell>
          <cell r="CB128">
            <v>1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P128">
            <v>317</v>
          </cell>
        </row>
        <row r="129">
          <cell r="A129" t="str">
            <v>000004422</v>
          </cell>
          <cell r="B129" t="str">
            <v>P.S. EL ROMERO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P129">
            <v>0</v>
          </cell>
        </row>
        <row r="130">
          <cell r="A130" t="str">
            <v>000004427</v>
          </cell>
          <cell r="B130" t="str">
            <v>P.S. CRUZ DE PAREDONES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P130">
            <v>0</v>
          </cell>
        </row>
        <row r="131">
          <cell r="A131" t="str">
            <v>000004435</v>
          </cell>
          <cell r="B131" t="str">
            <v>P.S. ANNAPE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P131">
            <v>0</v>
          </cell>
        </row>
        <row r="132">
          <cell r="A132" t="str">
            <v>000004421</v>
          </cell>
          <cell r="B132" t="str">
            <v>P.S. LA COLORADA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P132">
            <v>0</v>
          </cell>
        </row>
        <row r="133">
          <cell r="A133" t="str">
            <v>000004436</v>
          </cell>
          <cell r="B133" t="str">
            <v>P.S. CARACUCHO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P133">
            <v>0</v>
          </cell>
        </row>
        <row r="134">
          <cell r="A134" t="str">
            <v>000004433</v>
          </cell>
          <cell r="B134" t="str">
            <v>P.S. SEQUIÓN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P134">
            <v>0</v>
          </cell>
        </row>
        <row r="135">
          <cell r="A135" t="str">
            <v>000004432</v>
          </cell>
          <cell r="B135" t="str">
            <v>P.S. SANTA ISABEL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P135">
            <v>0</v>
          </cell>
        </row>
        <row r="136">
          <cell r="A136" t="str">
            <v>000007222</v>
          </cell>
          <cell r="B136" t="str">
            <v>P.S. MONTE HERMOSO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P136">
            <v>0</v>
          </cell>
        </row>
        <row r="137">
          <cell r="A137" t="str">
            <v>000007223</v>
          </cell>
          <cell r="B137" t="str">
            <v>P.S. HUACA TRAPICHE DE BRONCE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P137">
            <v>0</v>
          </cell>
        </row>
        <row r="138">
          <cell r="A138" t="str">
            <v>000004429</v>
          </cell>
          <cell r="B138" t="str">
            <v>P.S. CRUZ DEL MÉDANO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P138">
            <v>0</v>
          </cell>
        </row>
        <row r="139">
          <cell r="A139" t="str">
            <v>000004430</v>
          </cell>
          <cell r="B139" t="str">
            <v xml:space="preserve">P.S. QUEMAZÓN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P139">
            <v>0</v>
          </cell>
        </row>
        <row r="140">
          <cell r="A140" t="str">
            <v>000004437</v>
          </cell>
          <cell r="B140" t="str">
            <v>P.S. HUACA DE BARRO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P140">
            <v>0</v>
          </cell>
        </row>
        <row r="141">
          <cell r="A141" t="str">
            <v>000004434</v>
          </cell>
          <cell r="B141" t="str">
            <v>P.S. LAS PAMPAS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P141">
            <v>0</v>
          </cell>
        </row>
        <row r="142">
          <cell r="A142" t="str">
            <v>000004426</v>
          </cell>
          <cell r="B142" t="str">
            <v>P.S. ARBOLSOL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P142">
            <v>0</v>
          </cell>
        </row>
        <row r="143">
          <cell r="A143" t="str">
            <v>000004424</v>
          </cell>
          <cell r="B143" t="str">
            <v>P.S. LAGUNAS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P143">
            <v>0</v>
          </cell>
        </row>
        <row r="144">
          <cell r="A144" t="str">
            <v>000004425</v>
          </cell>
          <cell r="B144" t="str">
            <v>P.S. CHEPITO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P144">
            <v>0</v>
          </cell>
        </row>
        <row r="145">
          <cell r="A145" t="str">
            <v>000004438</v>
          </cell>
          <cell r="B145" t="str">
            <v>P.S. POSITOS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P145">
            <v>0</v>
          </cell>
        </row>
        <row r="146">
          <cell r="A146" t="str">
            <v>000004423</v>
          </cell>
          <cell r="B146" t="str">
            <v>P.S. TRANCA FANUPE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P146">
            <v>0</v>
          </cell>
        </row>
        <row r="147">
          <cell r="A147" t="str">
            <v>000004428</v>
          </cell>
          <cell r="B147" t="str">
            <v>P.S. LAGARTERA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P147">
            <v>0</v>
          </cell>
        </row>
        <row r="148">
          <cell r="A148" t="str">
            <v>000004431</v>
          </cell>
          <cell r="B148" t="str">
            <v xml:space="preserve">P.S. FANUPE BARRIO NUEVO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P148">
            <v>0</v>
          </cell>
        </row>
        <row r="149">
          <cell r="A149"/>
          <cell r="B149" t="str">
            <v>MICRORED SALAS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44</v>
          </cell>
          <cell r="V149">
            <v>0</v>
          </cell>
          <cell r="W149">
            <v>0</v>
          </cell>
          <cell r="X149">
            <v>44</v>
          </cell>
          <cell r="Y149">
            <v>44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44</v>
          </cell>
          <cell r="AZ149">
            <v>0</v>
          </cell>
          <cell r="BA149">
            <v>0</v>
          </cell>
          <cell r="BB149">
            <v>45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44</v>
          </cell>
          <cell r="BI149">
            <v>0</v>
          </cell>
          <cell r="BJ149">
            <v>40</v>
          </cell>
          <cell r="BK149">
            <v>44</v>
          </cell>
          <cell r="BL149">
            <v>0</v>
          </cell>
          <cell r="BM149">
            <v>0</v>
          </cell>
          <cell r="BN149">
            <v>1</v>
          </cell>
          <cell r="BO149">
            <v>3</v>
          </cell>
          <cell r="BP149">
            <v>0</v>
          </cell>
          <cell r="BQ149">
            <v>3</v>
          </cell>
          <cell r="BR149">
            <v>33</v>
          </cell>
          <cell r="BS149">
            <v>1</v>
          </cell>
          <cell r="BT149">
            <v>0</v>
          </cell>
          <cell r="BU149">
            <v>0</v>
          </cell>
          <cell r="BV149">
            <v>0</v>
          </cell>
          <cell r="BW149">
            <v>33</v>
          </cell>
          <cell r="BX149">
            <v>4</v>
          </cell>
          <cell r="BY149">
            <v>0</v>
          </cell>
          <cell r="BZ149">
            <v>0</v>
          </cell>
          <cell r="CA149">
            <v>0</v>
          </cell>
          <cell r="CB149">
            <v>1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P149">
            <v>44</v>
          </cell>
        </row>
        <row r="150">
          <cell r="A150" t="str">
            <v>000004386</v>
          </cell>
          <cell r="B150" t="str">
            <v>C.S. SALAS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44</v>
          </cell>
          <cell r="V150">
            <v>0</v>
          </cell>
          <cell r="W150">
            <v>0</v>
          </cell>
          <cell r="X150">
            <v>44</v>
          </cell>
          <cell r="Y150">
            <v>44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44</v>
          </cell>
          <cell r="AZ150">
            <v>0</v>
          </cell>
          <cell r="BA150">
            <v>0</v>
          </cell>
          <cell r="BB150">
            <v>45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44</v>
          </cell>
          <cell r="BI150">
            <v>0</v>
          </cell>
          <cell r="BJ150">
            <v>40</v>
          </cell>
          <cell r="BK150">
            <v>44</v>
          </cell>
          <cell r="BL150">
            <v>0</v>
          </cell>
          <cell r="BM150">
            <v>0</v>
          </cell>
          <cell r="BN150">
            <v>1</v>
          </cell>
          <cell r="BO150">
            <v>3</v>
          </cell>
          <cell r="BP150">
            <v>0</v>
          </cell>
          <cell r="BQ150">
            <v>3</v>
          </cell>
          <cell r="BR150">
            <v>33</v>
          </cell>
          <cell r="BS150">
            <v>1</v>
          </cell>
          <cell r="BT150">
            <v>0</v>
          </cell>
          <cell r="BU150">
            <v>0</v>
          </cell>
          <cell r="BV150">
            <v>0</v>
          </cell>
          <cell r="BW150">
            <v>33</v>
          </cell>
          <cell r="BX150">
            <v>4</v>
          </cell>
          <cell r="BY150">
            <v>0</v>
          </cell>
          <cell r="BZ150">
            <v>0</v>
          </cell>
          <cell r="CA150">
            <v>0</v>
          </cell>
          <cell r="CB150">
            <v>1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P150">
            <v>44</v>
          </cell>
        </row>
        <row r="151">
          <cell r="A151" t="str">
            <v>000004387</v>
          </cell>
          <cell r="B151" t="str">
            <v>P.S. PENACHI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P151">
            <v>0</v>
          </cell>
        </row>
        <row r="152">
          <cell r="A152" t="str">
            <v>000004388</v>
          </cell>
          <cell r="B152" t="str">
            <v>P.S. KERGUER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P152">
            <v>0</v>
          </cell>
        </row>
        <row r="153">
          <cell r="A153" t="str">
            <v>000006681</v>
          </cell>
          <cell r="B153" t="str">
            <v>P.S. EL SAUCE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P153">
            <v>0</v>
          </cell>
        </row>
        <row r="154">
          <cell r="A154" t="str">
            <v>000004417</v>
          </cell>
          <cell r="B154" t="str">
            <v>P.S. COLAYA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P154">
            <v>0</v>
          </cell>
        </row>
        <row r="155">
          <cell r="A155" t="str">
            <v>000006682</v>
          </cell>
          <cell r="B155" t="str">
            <v>P.S. HUMEDADES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P155">
            <v>0</v>
          </cell>
        </row>
        <row r="156">
          <cell r="A156" t="str">
            <v>000004419</v>
          </cell>
          <cell r="B156" t="str">
            <v>P.S. TALLAPAMPA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P156">
            <v>0</v>
          </cell>
        </row>
        <row r="157">
          <cell r="A157" t="str">
            <v>000004418</v>
          </cell>
          <cell r="B157" t="str">
            <v>P.S. LA RAMADA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P157">
            <v>0</v>
          </cell>
        </row>
        <row r="158">
          <cell r="A158" t="str">
            <v>000009468</v>
          </cell>
          <cell r="B158" t="str">
            <v>P.S. CORRAL DE PIEDRA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P158">
            <v>0</v>
          </cell>
        </row>
        <row r="159">
          <cell r="A159" t="str">
            <v>000011452</v>
          </cell>
          <cell r="B159" t="str">
            <v>P.S. LAGUNA HUANAMA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P159">
            <v>0</v>
          </cell>
        </row>
        <row r="160">
          <cell r="A160"/>
          <cell r="B160" t="str">
            <v>MICRORED OLMOS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377</v>
          </cell>
          <cell r="V160">
            <v>0</v>
          </cell>
          <cell r="W160">
            <v>0</v>
          </cell>
          <cell r="X160">
            <v>377</v>
          </cell>
          <cell r="Y160">
            <v>377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377</v>
          </cell>
          <cell r="AZ160">
            <v>0</v>
          </cell>
          <cell r="BA160">
            <v>0</v>
          </cell>
          <cell r="BB160">
            <v>240</v>
          </cell>
          <cell r="BC160">
            <v>0</v>
          </cell>
          <cell r="BD160">
            <v>0</v>
          </cell>
          <cell r="BE160">
            <v>32</v>
          </cell>
          <cell r="BF160">
            <v>0</v>
          </cell>
          <cell r="BG160">
            <v>0</v>
          </cell>
          <cell r="BH160">
            <v>377</v>
          </cell>
          <cell r="BI160">
            <v>1</v>
          </cell>
          <cell r="BJ160">
            <v>0</v>
          </cell>
          <cell r="BK160">
            <v>376</v>
          </cell>
          <cell r="BL160">
            <v>0</v>
          </cell>
          <cell r="BM160">
            <v>0</v>
          </cell>
          <cell r="BN160">
            <v>12</v>
          </cell>
          <cell r="BO160">
            <v>0</v>
          </cell>
          <cell r="BP160">
            <v>0</v>
          </cell>
          <cell r="BQ160">
            <v>30</v>
          </cell>
          <cell r="BR160">
            <v>186</v>
          </cell>
          <cell r="BS160">
            <v>18</v>
          </cell>
          <cell r="BT160">
            <v>0</v>
          </cell>
          <cell r="BU160">
            <v>40</v>
          </cell>
          <cell r="BV160">
            <v>0</v>
          </cell>
          <cell r="BW160">
            <v>48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10</v>
          </cell>
          <cell r="CC160">
            <v>8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1</v>
          </cell>
          <cell r="CK160">
            <v>3</v>
          </cell>
          <cell r="CL160">
            <v>31</v>
          </cell>
          <cell r="CM160">
            <v>0</v>
          </cell>
          <cell r="CN160">
            <v>0</v>
          </cell>
          <cell r="CP160">
            <v>377</v>
          </cell>
        </row>
        <row r="161">
          <cell r="A161" t="str">
            <v>000004407</v>
          </cell>
          <cell r="B161" t="str">
            <v>C.S. OLMOS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377</v>
          </cell>
          <cell r="V161">
            <v>0</v>
          </cell>
          <cell r="W161">
            <v>0</v>
          </cell>
          <cell r="X161">
            <v>377</v>
          </cell>
          <cell r="Y161">
            <v>377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377</v>
          </cell>
          <cell r="AZ161">
            <v>0</v>
          </cell>
          <cell r="BA161">
            <v>0</v>
          </cell>
          <cell r="BB161">
            <v>240</v>
          </cell>
          <cell r="BC161">
            <v>0</v>
          </cell>
          <cell r="BD161">
            <v>0</v>
          </cell>
          <cell r="BE161">
            <v>32</v>
          </cell>
          <cell r="BF161">
            <v>0</v>
          </cell>
          <cell r="BG161">
            <v>0</v>
          </cell>
          <cell r="BH161">
            <v>377</v>
          </cell>
          <cell r="BI161">
            <v>1</v>
          </cell>
          <cell r="BJ161">
            <v>0</v>
          </cell>
          <cell r="BK161">
            <v>376</v>
          </cell>
          <cell r="BL161">
            <v>0</v>
          </cell>
          <cell r="BM161">
            <v>0</v>
          </cell>
          <cell r="BN161">
            <v>12</v>
          </cell>
          <cell r="BO161">
            <v>0</v>
          </cell>
          <cell r="BP161">
            <v>0</v>
          </cell>
          <cell r="BQ161">
            <v>30</v>
          </cell>
          <cell r="BR161">
            <v>186</v>
          </cell>
          <cell r="BS161">
            <v>18</v>
          </cell>
          <cell r="BT161">
            <v>0</v>
          </cell>
          <cell r="BU161">
            <v>40</v>
          </cell>
          <cell r="BV161">
            <v>0</v>
          </cell>
          <cell r="BW161">
            <v>48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10</v>
          </cell>
          <cell r="CC161">
            <v>8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1</v>
          </cell>
          <cell r="CK161">
            <v>3</v>
          </cell>
          <cell r="CL161">
            <v>31</v>
          </cell>
          <cell r="CM161">
            <v>0</v>
          </cell>
          <cell r="CN161">
            <v>0</v>
          </cell>
          <cell r="CP161">
            <v>377</v>
          </cell>
        </row>
        <row r="162">
          <cell r="A162" t="str">
            <v>000004408</v>
          </cell>
          <cell r="B162" t="str">
            <v>P.S. LA ESTANCIA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P162">
            <v>0</v>
          </cell>
        </row>
        <row r="163">
          <cell r="A163" t="str">
            <v>000004415</v>
          </cell>
          <cell r="B163" t="str">
            <v>P.S. FICUAR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P163">
            <v>0</v>
          </cell>
        </row>
        <row r="164">
          <cell r="A164" t="str">
            <v>000004416</v>
          </cell>
          <cell r="B164" t="str">
            <v>P.S. SANTA ROSA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P164">
            <v>0</v>
          </cell>
        </row>
        <row r="165">
          <cell r="A165" t="str">
            <v>000007315</v>
          </cell>
          <cell r="B165" t="str">
            <v>P.S. LA CALERA SANTA ROSA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P165">
            <v>0</v>
          </cell>
        </row>
        <row r="166">
          <cell r="A166" t="str">
            <v>000006683</v>
          </cell>
          <cell r="B166" t="str">
            <v>P.S. EL PUENTE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P166">
            <v>0</v>
          </cell>
        </row>
        <row r="167">
          <cell r="A167" t="str">
            <v>000007316</v>
          </cell>
          <cell r="B167" t="str">
            <v>P.S. CASERÍO PLAYA CASCAJAL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P167">
            <v>0</v>
          </cell>
        </row>
        <row r="168">
          <cell r="A168" t="str">
            <v>000010096</v>
          </cell>
          <cell r="B168" t="str">
            <v>P.S. EL PUEBLITO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P168">
            <v>0</v>
          </cell>
        </row>
        <row r="169">
          <cell r="A169" t="str">
            <v>000010095</v>
          </cell>
          <cell r="B169" t="str">
            <v>P.S. ANCOL CHICO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P169">
            <v>0</v>
          </cell>
        </row>
        <row r="170">
          <cell r="A170" t="str">
            <v>000004409</v>
          </cell>
          <cell r="B170" t="str">
            <v>P.S. INSCULÁS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P170">
            <v>0</v>
          </cell>
        </row>
        <row r="171">
          <cell r="A171" t="str">
            <v>000004410</v>
          </cell>
          <cell r="B171" t="str">
            <v>P.S. QUERPÓN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P171">
            <v>0</v>
          </cell>
        </row>
        <row r="172">
          <cell r="A172" t="str">
            <v>000004411</v>
          </cell>
          <cell r="B172" t="str">
            <v>P.S. TRES BATANES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P172">
            <v>0</v>
          </cell>
        </row>
        <row r="173">
          <cell r="A173" t="str">
            <v>000004412</v>
          </cell>
          <cell r="B173" t="str">
            <v>P.S. CAPILLA CENTRAL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P173">
            <v>0</v>
          </cell>
        </row>
        <row r="174">
          <cell r="A174" t="str">
            <v>000004413</v>
          </cell>
          <cell r="B174" t="str">
            <v>P.S. ÑAUPE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P174">
            <v>0</v>
          </cell>
        </row>
        <row r="175">
          <cell r="A175" t="str">
            <v>000004414</v>
          </cell>
          <cell r="B175" t="str">
            <v>P.S. EL VIRREY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P175">
            <v>0</v>
          </cell>
        </row>
        <row r="176">
          <cell r="A176" t="str">
            <v>000011688</v>
          </cell>
          <cell r="B176" t="str">
            <v>P.S. LAS NORIAS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P176">
            <v>0</v>
          </cell>
        </row>
        <row r="177">
          <cell r="A177" t="str">
            <v>000017605</v>
          </cell>
          <cell r="B177" t="str">
            <v>P.S. CORRAL DE ARENA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P177">
            <v>0</v>
          </cell>
        </row>
        <row r="178">
          <cell r="A178" t="str">
            <v>000018872</v>
          </cell>
          <cell r="B178" t="str">
            <v>P.S. PASABAR ASERRADERO</v>
          </cell>
          <cell r="C178">
            <v>0</v>
          </cell>
          <cell r="D178">
            <v>0</v>
          </cell>
          <cell r="E178"/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/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/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/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P178">
            <v>0</v>
          </cell>
        </row>
        <row r="179">
          <cell r="A179" t="str">
            <v>000018916</v>
          </cell>
          <cell r="B179" t="str">
            <v>P.S. MOCAPE</v>
          </cell>
          <cell r="C179">
            <v>0</v>
          </cell>
          <cell r="D179">
            <v>0</v>
          </cell>
          <cell r="E179"/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/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/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/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P179">
            <v>0</v>
          </cell>
        </row>
        <row r="180">
          <cell r="A180"/>
          <cell r="B180" t="str">
            <v>MICRO RED - KAÑARIS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P180">
            <v>0</v>
          </cell>
        </row>
        <row r="181">
          <cell r="A181" t="str">
            <v>000004397</v>
          </cell>
          <cell r="B181" t="str">
            <v>C.S. KAÑARIS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P181">
            <v>0</v>
          </cell>
        </row>
        <row r="182">
          <cell r="A182" t="str">
            <v>000007318</v>
          </cell>
          <cell r="B182" t="str">
            <v>P.S. MAMAGPAMPA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P182">
            <v>0</v>
          </cell>
        </row>
        <row r="183">
          <cell r="A183" t="str">
            <v>000004398</v>
          </cell>
          <cell r="B183" t="str">
            <v>P.S. PANDACHÍ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P183">
            <v>0</v>
          </cell>
        </row>
        <row r="184">
          <cell r="A184" t="str">
            <v>000004399</v>
          </cell>
          <cell r="B184" t="str">
            <v>P.S. HUACAPAMPA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P184">
            <v>0</v>
          </cell>
        </row>
        <row r="185">
          <cell r="A185" t="str">
            <v>000004400</v>
          </cell>
          <cell r="B185" t="str">
            <v>P.S. CHILASQUE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P185">
            <v>0</v>
          </cell>
        </row>
        <row r="186">
          <cell r="A186" t="str">
            <v>000004402</v>
          </cell>
          <cell r="B186" t="str">
            <v>P.S. QUIRICHIMA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P186">
            <v>0</v>
          </cell>
        </row>
        <row r="187">
          <cell r="A187" t="str">
            <v>000004401</v>
          </cell>
          <cell r="B187" t="str">
            <v>P.S. LA SUCCHA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P187">
            <v>0</v>
          </cell>
        </row>
        <row r="188">
          <cell r="A188" t="str">
            <v>000004403</v>
          </cell>
          <cell r="B188" t="str">
            <v>P.S. CHIÑAMA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P188">
            <v>0</v>
          </cell>
        </row>
        <row r="189">
          <cell r="A189" t="str">
            <v>000007020</v>
          </cell>
          <cell r="B189" t="str">
            <v>P.S. HUAYABAMBA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P189">
            <v>0</v>
          </cell>
        </row>
        <row r="190">
          <cell r="A190" t="str">
            <v>000007021</v>
          </cell>
          <cell r="B190" t="str">
            <v>P.S. HIERBA BUENA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P190">
            <v>0</v>
          </cell>
        </row>
        <row r="191">
          <cell r="A191"/>
          <cell r="B191" t="str">
            <v>RED FERREÑAFE MINSA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22</v>
          </cell>
          <cell r="I191">
            <v>1</v>
          </cell>
          <cell r="J191">
            <v>521</v>
          </cell>
          <cell r="K191">
            <v>544</v>
          </cell>
          <cell r="L191">
            <v>545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7</v>
          </cell>
          <cell r="U191">
            <v>198</v>
          </cell>
          <cell r="V191">
            <v>1</v>
          </cell>
          <cell r="W191">
            <v>0</v>
          </cell>
          <cell r="X191">
            <v>206</v>
          </cell>
          <cell r="Y191">
            <v>207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715</v>
          </cell>
          <cell r="AZ191">
            <v>14</v>
          </cell>
          <cell r="BA191">
            <v>21</v>
          </cell>
          <cell r="BB191">
            <v>523</v>
          </cell>
          <cell r="BC191">
            <v>2</v>
          </cell>
          <cell r="BD191">
            <v>0</v>
          </cell>
          <cell r="BE191">
            <v>46</v>
          </cell>
          <cell r="BF191">
            <v>0</v>
          </cell>
          <cell r="BG191">
            <v>37</v>
          </cell>
          <cell r="BH191">
            <v>716</v>
          </cell>
          <cell r="BI191">
            <v>2</v>
          </cell>
          <cell r="BJ191">
            <v>8</v>
          </cell>
          <cell r="BK191">
            <v>737</v>
          </cell>
          <cell r="BL191">
            <v>3</v>
          </cell>
          <cell r="BM191">
            <v>0</v>
          </cell>
          <cell r="BN191">
            <v>18</v>
          </cell>
          <cell r="BO191">
            <v>142</v>
          </cell>
          <cell r="BP191">
            <v>2</v>
          </cell>
          <cell r="BQ191">
            <v>5</v>
          </cell>
          <cell r="BR191">
            <v>302</v>
          </cell>
          <cell r="BS191">
            <v>4</v>
          </cell>
          <cell r="BT191">
            <v>32</v>
          </cell>
          <cell r="BU191">
            <v>19</v>
          </cell>
          <cell r="BV191">
            <v>3</v>
          </cell>
          <cell r="BW191">
            <v>139</v>
          </cell>
          <cell r="BX191">
            <v>2</v>
          </cell>
          <cell r="BY191">
            <v>0</v>
          </cell>
          <cell r="BZ191">
            <v>0</v>
          </cell>
          <cell r="CA191">
            <v>3</v>
          </cell>
          <cell r="CB191">
            <v>5</v>
          </cell>
          <cell r="CC191">
            <v>4</v>
          </cell>
          <cell r="CD191">
            <v>4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P191">
            <v>750</v>
          </cell>
        </row>
        <row r="192">
          <cell r="A192"/>
          <cell r="B192" t="str">
            <v>RED FERREÑAFE DISA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22</v>
          </cell>
          <cell r="I192">
            <v>1</v>
          </cell>
          <cell r="J192">
            <v>521</v>
          </cell>
          <cell r="K192">
            <v>544</v>
          </cell>
          <cell r="L192">
            <v>545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7</v>
          </cell>
          <cell r="U192">
            <v>198</v>
          </cell>
          <cell r="V192">
            <v>1</v>
          </cell>
          <cell r="W192">
            <v>0</v>
          </cell>
          <cell r="X192">
            <v>206</v>
          </cell>
          <cell r="Y192">
            <v>207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715</v>
          </cell>
          <cell r="AZ192">
            <v>14</v>
          </cell>
          <cell r="BA192">
            <v>21</v>
          </cell>
          <cell r="BB192">
            <v>523</v>
          </cell>
          <cell r="BC192">
            <v>2</v>
          </cell>
          <cell r="BD192">
            <v>0</v>
          </cell>
          <cell r="BE192">
            <v>46</v>
          </cell>
          <cell r="BF192">
            <v>0</v>
          </cell>
          <cell r="BG192">
            <v>37</v>
          </cell>
          <cell r="BH192">
            <v>716</v>
          </cell>
          <cell r="BI192">
            <v>2</v>
          </cell>
          <cell r="BJ192">
            <v>8</v>
          </cell>
          <cell r="BK192">
            <v>737</v>
          </cell>
          <cell r="BL192">
            <v>3</v>
          </cell>
          <cell r="BM192">
            <v>0</v>
          </cell>
          <cell r="BN192">
            <v>18</v>
          </cell>
          <cell r="BO192">
            <v>142</v>
          </cell>
          <cell r="BP192">
            <v>2</v>
          </cell>
          <cell r="BQ192">
            <v>5</v>
          </cell>
          <cell r="BR192">
            <v>302</v>
          </cell>
          <cell r="BS192">
            <v>4</v>
          </cell>
          <cell r="BT192">
            <v>32</v>
          </cell>
          <cell r="BU192">
            <v>19</v>
          </cell>
          <cell r="BV192">
            <v>3</v>
          </cell>
          <cell r="BW192">
            <v>139</v>
          </cell>
          <cell r="BX192">
            <v>2</v>
          </cell>
          <cell r="BY192">
            <v>0</v>
          </cell>
          <cell r="BZ192">
            <v>0</v>
          </cell>
          <cell r="CA192">
            <v>3</v>
          </cell>
          <cell r="CB192">
            <v>5</v>
          </cell>
          <cell r="CC192">
            <v>4</v>
          </cell>
          <cell r="CD192">
            <v>4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P192">
            <v>750</v>
          </cell>
        </row>
        <row r="193">
          <cell r="A193"/>
          <cell r="B193" t="str">
            <v>MICRO RED - FERREÑAFE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P193">
            <v>0</v>
          </cell>
        </row>
        <row r="194">
          <cell r="A194" t="str">
            <v>000004452</v>
          </cell>
          <cell r="B194" t="str">
            <v>C.S. PUEBLO NUEVO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P194">
            <v>0</v>
          </cell>
        </row>
        <row r="195">
          <cell r="A195" t="str">
            <v>000004441</v>
          </cell>
          <cell r="B195" t="str">
            <v>C.S. SEÑOR DE LA JUSTICIA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P195">
            <v>0</v>
          </cell>
        </row>
        <row r="196">
          <cell r="A196" t="str">
            <v>000004453</v>
          </cell>
          <cell r="B196" t="str">
            <v>P.S. LAS LOMAS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P196">
            <v>0</v>
          </cell>
        </row>
        <row r="197">
          <cell r="A197" t="str">
            <v>000004443</v>
          </cell>
          <cell r="B197" t="str">
            <v>C.S. MESONES MURO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P197">
            <v>0</v>
          </cell>
        </row>
        <row r="198">
          <cell r="A198"/>
          <cell r="B198" t="str">
            <v>MICRORRED INKAHUASI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7</v>
          </cell>
          <cell r="U198">
            <v>116</v>
          </cell>
          <cell r="V198">
            <v>0</v>
          </cell>
          <cell r="W198">
            <v>0</v>
          </cell>
          <cell r="X198">
            <v>123</v>
          </cell>
          <cell r="Y198">
            <v>124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119</v>
          </cell>
          <cell r="AZ198">
            <v>5</v>
          </cell>
          <cell r="BA198">
            <v>0</v>
          </cell>
          <cell r="BB198">
            <v>69</v>
          </cell>
          <cell r="BC198">
            <v>1</v>
          </cell>
          <cell r="BD198">
            <v>0</v>
          </cell>
          <cell r="BE198">
            <v>15</v>
          </cell>
          <cell r="BF198">
            <v>0</v>
          </cell>
          <cell r="BG198">
            <v>36</v>
          </cell>
          <cell r="BH198">
            <v>116</v>
          </cell>
          <cell r="BI198">
            <v>1</v>
          </cell>
          <cell r="BJ198">
            <v>6</v>
          </cell>
          <cell r="BK198">
            <v>115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46</v>
          </cell>
          <cell r="BS198">
            <v>0</v>
          </cell>
          <cell r="BT198">
            <v>0</v>
          </cell>
          <cell r="BU198">
            <v>0</v>
          </cell>
          <cell r="BV198">
            <v>3</v>
          </cell>
          <cell r="BW198">
            <v>31</v>
          </cell>
          <cell r="BX198">
            <v>2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2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P198">
            <v>123</v>
          </cell>
        </row>
        <row r="199">
          <cell r="A199" t="str">
            <v>000004455</v>
          </cell>
          <cell r="B199" t="str">
            <v>C.S. INKAWASI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6</v>
          </cell>
          <cell r="U199">
            <v>76</v>
          </cell>
          <cell r="V199">
            <v>0</v>
          </cell>
          <cell r="W199">
            <v>0</v>
          </cell>
          <cell r="X199">
            <v>82</v>
          </cell>
          <cell r="Y199">
            <v>83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78</v>
          </cell>
          <cell r="AZ199">
            <v>5</v>
          </cell>
          <cell r="BA199">
            <v>0</v>
          </cell>
          <cell r="BB199">
            <v>48</v>
          </cell>
          <cell r="BC199">
            <v>1</v>
          </cell>
          <cell r="BD199">
            <v>0</v>
          </cell>
          <cell r="BE199">
            <v>13</v>
          </cell>
          <cell r="BF199">
            <v>0</v>
          </cell>
          <cell r="BG199">
            <v>28</v>
          </cell>
          <cell r="BH199">
            <v>78</v>
          </cell>
          <cell r="BI199">
            <v>1</v>
          </cell>
          <cell r="BJ199">
            <v>0</v>
          </cell>
          <cell r="BK199">
            <v>75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44</v>
          </cell>
          <cell r="BS199">
            <v>0</v>
          </cell>
          <cell r="BT199">
            <v>0</v>
          </cell>
          <cell r="BU199">
            <v>0</v>
          </cell>
          <cell r="BV199">
            <v>3</v>
          </cell>
          <cell r="BW199">
            <v>31</v>
          </cell>
          <cell r="BX199">
            <v>2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2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P199">
            <v>82</v>
          </cell>
        </row>
        <row r="200">
          <cell r="A200" t="str">
            <v>000004454</v>
          </cell>
          <cell r="B200" t="str">
            <v>C.S. MOYÁN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5</v>
          </cell>
          <cell r="V200">
            <v>0</v>
          </cell>
          <cell r="W200">
            <v>0</v>
          </cell>
          <cell r="X200">
            <v>5</v>
          </cell>
          <cell r="Y200">
            <v>5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5</v>
          </cell>
          <cell r="AZ200">
            <v>0</v>
          </cell>
          <cell r="BA200">
            <v>0</v>
          </cell>
          <cell r="BB200">
            <v>2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5</v>
          </cell>
          <cell r="BI200">
            <v>0</v>
          </cell>
          <cell r="BJ200">
            <v>1</v>
          </cell>
          <cell r="BK200">
            <v>5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2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P200">
            <v>5</v>
          </cell>
        </row>
        <row r="201">
          <cell r="A201" t="str">
            <v>000004456</v>
          </cell>
          <cell r="B201" t="str">
            <v>P.S. LAQUIPAMPA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P201">
            <v>0</v>
          </cell>
        </row>
        <row r="202">
          <cell r="A202" t="str">
            <v>000004442</v>
          </cell>
          <cell r="B202" t="str">
            <v>P.S. PUCHACA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P202">
            <v>0</v>
          </cell>
        </row>
        <row r="203">
          <cell r="A203" t="str">
            <v>000004458</v>
          </cell>
          <cell r="B203" t="str">
            <v>P.S. CRUZ LOMA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8</v>
          </cell>
          <cell r="V203">
            <v>0</v>
          </cell>
          <cell r="W203">
            <v>0</v>
          </cell>
          <cell r="X203">
            <v>8</v>
          </cell>
          <cell r="Y203">
            <v>8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8</v>
          </cell>
          <cell r="AZ203">
            <v>0</v>
          </cell>
          <cell r="BA203">
            <v>0</v>
          </cell>
          <cell r="BB203">
            <v>6</v>
          </cell>
          <cell r="BC203">
            <v>0</v>
          </cell>
          <cell r="BD203">
            <v>0</v>
          </cell>
          <cell r="BE203">
            <v>1</v>
          </cell>
          <cell r="BF203">
            <v>0</v>
          </cell>
          <cell r="BG203">
            <v>3</v>
          </cell>
          <cell r="BH203">
            <v>8</v>
          </cell>
          <cell r="BI203">
            <v>0</v>
          </cell>
          <cell r="BJ203">
            <v>2</v>
          </cell>
          <cell r="BK203">
            <v>8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P203">
            <v>8</v>
          </cell>
        </row>
        <row r="204">
          <cell r="A204" t="str">
            <v>000004459</v>
          </cell>
          <cell r="B204" t="str">
            <v>P.S. HUAYRUL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</v>
          </cell>
          <cell r="V204">
            <v>0</v>
          </cell>
          <cell r="W204">
            <v>0</v>
          </cell>
          <cell r="X204">
            <v>1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1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1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P204">
            <v>1</v>
          </cell>
        </row>
        <row r="205">
          <cell r="A205" t="str">
            <v>000004463</v>
          </cell>
          <cell r="B205" t="str">
            <v>P.S. LANCHIPAMPA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4</v>
          </cell>
          <cell r="V205">
            <v>0</v>
          </cell>
          <cell r="W205">
            <v>0</v>
          </cell>
          <cell r="X205">
            <v>4</v>
          </cell>
          <cell r="Y205">
            <v>4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4</v>
          </cell>
          <cell r="AZ205">
            <v>0</v>
          </cell>
          <cell r="BA205">
            <v>0</v>
          </cell>
          <cell r="BB205">
            <v>3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3</v>
          </cell>
          <cell r="BH205">
            <v>1</v>
          </cell>
          <cell r="BI205">
            <v>0</v>
          </cell>
          <cell r="BJ205">
            <v>0</v>
          </cell>
          <cell r="BK205">
            <v>4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P205">
            <v>4</v>
          </cell>
        </row>
        <row r="206">
          <cell r="A206" t="str">
            <v>000004457</v>
          </cell>
          <cell r="B206" t="str">
            <v>P.S. UYURPAMPA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</v>
          </cell>
          <cell r="U206">
            <v>21</v>
          </cell>
          <cell r="V206">
            <v>0</v>
          </cell>
          <cell r="W206">
            <v>0</v>
          </cell>
          <cell r="X206">
            <v>22</v>
          </cell>
          <cell r="Y206">
            <v>22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22</v>
          </cell>
          <cell r="AZ206">
            <v>0</v>
          </cell>
          <cell r="BA206">
            <v>0</v>
          </cell>
          <cell r="BB206">
            <v>9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22</v>
          </cell>
          <cell r="BI206">
            <v>0</v>
          </cell>
          <cell r="BJ206">
            <v>3</v>
          </cell>
          <cell r="BK206">
            <v>22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P206">
            <v>22</v>
          </cell>
        </row>
        <row r="207">
          <cell r="A207" t="str">
            <v>000004462</v>
          </cell>
          <cell r="B207" t="str">
            <v>P.S. CANCHACHALÁ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P207">
            <v>0</v>
          </cell>
        </row>
        <row r="208">
          <cell r="A208" t="str">
            <v>000004464</v>
          </cell>
          <cell r="B208" t="str">
            <v>P.S. KONGACHA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P208">
            <v>0</v>
          </cell>
        </row>
        <row r="209">
          <cell r="A209" t="str">
            <v>000004465</v>
          </cell>
          <cell r="B209" t="str">
            <v>P.S. LA TRANCA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1</v>
          </cell>
          <cell r="V209">
            <v>0</v>
          </cell>
          <cell r="W209">
            <v>0</v>
          </cell>
          <cell r="X209">
            <v>1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1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</v>
          </cell>
          <cell r="BH209">
            <v>1</v>
          </cell>
          <cell r="BI209">
            <v>0</v>
          </cell>
          <cell r="BJ209">
            <v>0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P209">
            <v>1</v>
          </cell>
        </row>
        <row r="210">
          <cell r="A210" t="str">
            <v>000004460</v>
          </cell>
          <cell r="B210" t="str">
            <v>P.S. MARAYHUACA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P210">
            <v>0</v>
          </cell>
        </row>
        <row r="211">
          <cell r="A211" t="str">
            <v>000004461</v>
          </cell>
          <cell r="B211" t="str">
            <v>P.S. TOTORAS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P211">
            <v>0</v>
          </cell>
        </row>
        <row r="212">
          <cell r="A212"/>
          <cell r="B212" t="str">
            <v>MICRO RED - PITIPO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82</v>
          </cell>
          <cell r="V212">
            <v>1</v>
          </cell>
          <cell r="W212">
            <v>0</v>
          </cell>
          <cell r="X212">
            <v>83</v>
          </cell>
          <cell r="Y212">
            <v>83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80</v>
          </cell>
          <cell r="AZ212">
            <v>1</v>
          </cell>
          <cell r="BA212">
            <v>0</v>
          </cell>
          <cell r="BB212">
            <v>56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80</v>
          </cell>
          <cell r="BI212">
            <v>0</v>
          </cell>
          <cell r="BJ212">
            <v>0</v>
          </cell>
          <cell r="BK212">
            <v>79</v>
          </cell>
          <cell r="BL212">
            <v>2</v>
          </cell>
          <cell r="BM212">
            <v>0</v>
          </cell>
          <cell r="BN212">
            <v>5</v>
          </cell>
          <cell r="BO212">
            <v>12</v>
          </cell>
          <cell r="BP212">
            <v>2</v>
          </cell>
          <cell r="BQ212">
            <v>5</v>
          </cell>
          <cell r="BR212">
            <v>42</v>
          </cell>
          <cell r="BS212">
            <v>4</v>
          </cell>
          <cell r="BT212">
            <v>0</v>
          </cell>
          <cell r="BU212">
            <v>0</v>
          </cell>
          <cell r="BV212">
            <v>0</v>
          </cell>
          <cell r="BW212">
            <v>30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1</v>
          </cell>
          <cell r="CC212">
            <v>0</v>
          </cell>
          <cell r="CD212">
            <v>1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P212">
            <v>83</v>
          </cell>
        </row>
        <row r="213">
          <cell r="A213" t="str">
            <v>000004444</v>
          </cell>
          <cell r="B213" t="str">
            <v>C.S. PÍTIPO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P213">
            <v>0</v>
          </cell>
        </row>
        <row r="214">
          <cell r="A214" t="str">
            <v>000004451</v>
          </cell>
          <cell r="B214" t="str">
            <v>P.S. BATANGRANDE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82</v>
          </cell>
          <cell r="V214">
            <v>1</v>
          </cell>
          <cell r="W214">
            <v>0</v>
          </cell>
          <cell r="X214">
            <v>83</v>
          </cell>
          <cell r="Y214">
            <v>83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80</v>
          </cell>
          <cell r="AZ214">
            <v>1</v>
          </cell>
          <cell r="BA214">
            <v>0</v>
          </cell>
          <cell r="BB214">
            <v>56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80</v>
          </cell>
          <cell r="BI214">
            <v>0</v>
          </cell>
          <cell r="BJ214">
            <v>0</v>
          </cell>
          <cell r="BK214">
            <v>79</v>
          </cell>
          <cell r="BL214">
            <v>2</v>
          </cell>
          <cell r="BM214">
            <v>0</v>
          </cell>
          <cell r="BN214">
            <v>5</v>
          </cell>
          <cell r="BO214">
            <v>12</v>
          </cell>
          <cell r="BP214">
            <v>2</v>
          </cell>
          <cell r="BQ214">
            <v>5</v>
          </cell>
          <cell r="BR214">
            <v>42</v>
          </cell>
          <cell r="BS214">
            <v>4</v>
          </cell>
          <cell r="BT214">
            <v>0</v>
          </cell>
          <cell r="BU214">
            <v>0</v>
          </cell>
          <cell r="BV214">
            <v>0</v>
          </cell>
          <cell r="BW214">
            <v>30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1</v>
          </cell>
          <cell r="CC214">
            <v>0</v>
          </cell>
          <cell r="CD214">
            <v>1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P214">
            <v>83</v>
          </cell>
        </row>
        <row r="215">
          <cell r="A215" t="str">
            <v>000004448</v>
          </cell>
          <cell r="B215" t="str">
            <v>P.S. CACHINCHE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P215">
            <v>0</v>
          </cell>
        </row>
        <row r="216">
          <cell r="A216" t="str">
            <v>000004449</v>
          </cell>
          <cell r="B216" t="str">
            <v>P.S. PATIVILCA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P216">
            <v>0</v>
          </cell>
        </row>
        <row r="217">
          <cell r="A217" t="str">
            <v>000004445</v>
          </cell>
          <cell r="B217" t="str">
            <v>P.S. LA TRAPOSA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P217">
            <v>0</v>
          </cell>
        </row>
        <row r="218">
          <cell r="A218" t="str">
            <v>000004446</v>
          </cell>
          <cell r="B218" t="str">
            <v>P.S. MOCHUMÍ VIEJO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P218">
            <v>0</v>
          </cell>
        </row>
        <row r="219">
          <cell r="A219" t="str">
            <v>000004447</v>
          </cell>
          <cell r="B219" t="str">
            <v>P.S. MOTUPILLO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P219">
            <v>0</v>
          </cell>
        </row>
        <row r="220">
          <cell r="A220" t="str">
            <v>000004450</v>
          </cell>
          <cell r="B220" t="str">
            <v>P.S. SIME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P220">
            <v>0</v>
          </cell>
        </row>
        <row r="221">
          <cell r="A221" t="str">
            <v>000007022</v>
          </cell>
          <cell r="B221" t="str">
            <v>P.S. LA  ZARANDA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P221">
            <v>0</v>
          </cell>
        </row>
        <row r="222">
          <cell r="A222" t="str">
            <v>000007317</v>
          </cell>
          <cell r="B222" t="str">
            <v>P.S. SANTA CLARA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P222">
            <v>0</v>
          </cell>
        </row>
        <row r="223">
          <cell r="A223"/>
          <cell r="B223" t="str">
            <v>CONSOLIDADO HOSPITALES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5665</v>
          </cell>
          <cell r="I223">
            <v>0</v>
          </cell>
          <cell r="J223">
            <v>3486</v>
          </cell>
          <cell r="K223">
            <v>9151</v>
          </cell>
          <cell r="L223">
            <v>9175</v>
          </cell>
          <cell r="M223">
            <v>90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4129</v>
          </cell>
          <cell r="AZ223">
            <v>1513</v>
          </cell>
          <cell r="BA223">
            <v>4184</v>
          </cell>
          <cell r="BB223">
            <v>4806</v>
          </cell>
          <cell r="BC223">
            <v>72</v>
          </cell>
          <cell r="BD223">
            <v>3</v>
          </cell>
          <cell r="BE223">
            <v>608</v>
          </cell>
          <cell r="BF223">
            <v>0</v>
          </cell>
          <cell r="BG223">
            <v>0</v>
          </cell>
          <cell r="BH223">
            <v>5053</v>
          </cell>
          <cell r="BI223">
            <v>77</v>
          </cell>
          <cell r="BJ223">
            <v>1325</v>
          </cell>
          <cell r="BK223">
            <v>6328</v>
          </cell>
          <cell r="BL223">
            <v>659</v>
          </cell>
          <cell r="BM223">
            <v>269</v>
          </cell>
          <cell r="BN223">
            <v>766</v>
          </cell>
          <cell r="BO223">
            <v>797</v>
          </cell>
          <cell r="BP223">
            <v>85</v>
          </cell>
          <cell r="BQ223">
            <v>91</v>
          </cell>
          <cell r="BR223">
            <v>341</v>
          </cell>
          <cell r="BS223">
            <v>369</v>
          </cell>
          <cell r="BT223">
            <v>46</v>
          </cell>
          <cell r="BU223">
            <v>630</v>
          </cell>
          <cell r="BV223">
            <v>55</v>
          </cell>
          <cell r="BW223">
            <v>425</v>
          </cell>
          <cell r="BX223">
            <v>2209</v>
          </cell>
          <cell r="BY223">
            <v>10</v>
          </cell>
          <cell r="BZ223">
            <v>0</v>
          </cell>
          <cell r="CA223">
            <v>54</v>
          </cell>
          <cell r="CB223">
            <v>156</v>
          </cell>
          <cell r="CC223">
            <v>170</v>
          </cell>
          <cell r="CD223">
            <v>94</v>
          </cell>
          <cell r="CE223">
            <v>142</v>
          </cell>
          <cell r="CF223">
            <v>311</v>
          </cell>
          <cell r="CG223">
            <v>12</v>
          </cell>
          <cell r="CH223">
            <v>9</v>
          </cell>
          <cell r="CI223">
            <v>463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P223">
            <v>9151</v>
          </cell>
        </row>
        <row r="224">
          <cell r="A224" t="str">
            <v>000004317</v>
          </cell>
          <cell r="B224" t="str">
            <v>HOSP. LAS MERCEDES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2218</v>
          </cell>
          <cell r="I224">
            <v>0</v>
          </cell>
          <cell r="J224">
            <v>1533</v>
          </cell>
          <cell r="K224">
            <v>3751</v>
          </cell>
          <cell r="L224">
            <v>3736</v>
          </cell>
          <cell r="M224">
            <v>21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1995</v>
          </cell>
          <cell r="AZ224">
            <v>356</v>
          </cell>
          <cell r="BA224">
            <v>1856</v>
          </cell>
          <cell r="BB224">
            <v>1240</v>
          </cell>
          <cell r="BC224">
            <v>3</v>
          </cell>
          <cell r="BD224">
            <v>0</v>
          </cell>
          <cell r="BE224">
            <v>268</v>
          </cell>
          <cell r="BF224">
            <v>0</v>
          </cell>
          <cell r="BG224">
            <v>0</v>
          </cell>
          <cell r="BH224">
            <v>1734</v>
          </cell>
          <cell r="BI224">
            <v>3</v>
          </cell>
          <cell r="BJ224">
            <v>0</v>
          </cell>
          <cell r="BK224">
            <v>2306</v>
          </cell>
          <cell r="BL224">
            <v>390</v>
          </cell>
          <cell r="BM224">
            <v>98</v>
          </cell>
          <cell r="BN224">
            <v>0</v>
          </cell>
          <cell r="BO224">
            <v>27</v>
          </cell>
          <cell r="BP224">
            <v>0</v>
          </cell>
          <cell r="BQ224">
            <v>15</v>
          </cell>
          <cell r="BR224">
            <v>154</v>
          </cell>
          <cell r="BS224">
            <v>0</v>
          </cell>
          <cell r="BT224">
            <v>0</v>
          </cell>
          <cell r="BU224">
            <v>215</v>
          </cell>
          <cell r="BV224">
            <v>0</v>
          </cell>
          <cell r="BW224">
            <v>313</v>
          </cell>
          <cell r="BX224">
            <v>0</v>
          </cell>
          <cell r="BY224">
            <v>0</v>
          </cell>
          <cell r="BZ224">
            <v>0</v>
          </cell>
          <cell r="CA224">
            <v>13</v>
          </cell>
          <cell r="CB224">
            <v>18</v>
          </cell>
          <cell r="CC224">
            <v>57</v>
          </cell>
          <cell r="CD224">
            <v>52</v>
          </cell>
          <cell r="CE224">
            <v>64</v>
          </cell>
          <cell r="CF224">
            <v>173</v>
          </cell>
          <cell r="CG224">
            <v>7</v>
          </cell>
          <cell r="CH224">
            <v>7</v>
          </cell>
          <cell r="CI224">
            <v>358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P224">
            <v>3751</v>
          </cell>
        </row>
        <row r="225">
          <cell r="A225" t="str">
            <v>000011470</v>
          </cell>
          <cell r="B225" t="str">
            <v>HOSP. REGIONAL LAMBAYEQUE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2364</v>
          </cell>
          <cell r="I225">
            <v>0</v>
          </cell>
          <cell r="J225">
            <v>0</v>
          </cell>
          <cell r="K225">
            <v>2364</v>
          </cell>
          <cell r="L225">
            <v>2419</v>
          </cell>
          <cell r="M225">
            <v>40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/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339</v>
          </cell>
          <cell r="AZ225">
            <v>624</v>
          </cell>
          <cell r="BA225">
            <v>1401</v>
          </cell>
          <cell r="BB225">
            <v>1972</v>
          </cell>
          <cell r="BC225">
            <v>62</v>
          </cell>
          <cell r="BD225">
            <v>3</v>
          </cell>
          <cell r="BE225">
            <v>161</v>
          </cell>
          <cell r="BF225">
            <v>0</v>
          </cell>
          <cell r="BG225">
            <v>0</v>
          </cell>
          <cell r="BH225">
            <v>988</v>
          </cell>
          <cell r="BI225">
            <v>72</v>
          </cell>
          <cell r="BJ225">
            <v>1226</v>
          </cell>
          <cell r="BK225">
            <v>1030</v>
          </cell>
          <cell r="BL225">
            <v>71</v>
          </cell>
          <cell r="BM225">
            <v>22</v>
          </cell>
          <cell r="BN225">
            <v>720</v>
          </cell>
          <cell r="BO225">
            <v>578</v>
          </cell>
          <cell r="BP225">
            <v>63</v>
          </cell>
          <cell r="BQ225">
            <v>51</v>
          </cell>
          <cell r="BR225">
            <v>108</v>
          </cell>
          <cell r="BS225">
            <v>298</v>
          </cell>
          <cell r="BT225">
            <v>27</v>
          </cell>
          <cell r="BU225">
            <v>264</v>
          </cell>
          <cell r="BV225">
            <v>52</v>
          </cell>
          <cell r="BW225">
            <v>59</v>
          </cell>
          <cell r="BX225">
            <v>2134</v>
          </cell>
          <cell r="BY225">
            <v>0</v>
          </cell>
          <cell r="BZ225">
            <v>0</v>
          </cell>
          <cell r="CA225">
            <v>3</v>
          </cell>
          <cell r="CB225">
            <v>85</v>
          </cell>
          <cell r="CC225">
            <v>62</v>
          </cell>
          <cell r="CD225">
            <v>8</v>
          </cell>
          <cell r="CE225">
            <v>8</v>
          </cell>
          <cell r="CF225">
            <v>21</v>
          </cell>
          <cell r="CG225">
            <v>1</v>
          </cell>
          <cell r="CH225">
            <v>1</v>
          </cell>
          <cell r="CI225">
            <v>59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P225">
            <v>2364</v>
          </cell>
        </row>
        <row r="226">
          <cell r="A226" t="str">
            <v>000004370</v>
          </cell>
          <cell r="B226" t="str">
            <v>HOSP. BELEN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1083</v>
          </cell>
          <cell r="I226">
            <v>0</v>
          </cell>
          <cell r="J226">
            <v>1953</v>
          </cell>
          <cell r="K226">
            <v>3036</v>
          </cell>
          <cell r="L226">
            <v>3020</v>
          </cell>
          <cell r="M226">
            <v>29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1795</v>
          </cell>
          <cell r="AZ226">
            <v>533</v>
          </cell>
          <cell r="BA226">
            <v>927</v>
          </cell>
          <cell r="BB226">
            <v>1594</v>
          </cell>
          <cell r="BC226">
            <v>7</v>
          </cell>
          <cell r="BD226">
            <v>0</v>
          </cell>
          <cell r="BE226">
            <v>179</v>
          </cell>
          <cell r="BF226">
            <v>0</v>
          </cell>
          <cell r="BG226">
            <v>0</v>
          </cell>
          <cell r="BH226">
            <v>2331</v>
          </cell>
          <cell r="BI226">
            <v>2</v>
          </cell>
          <cell r="BJ226">
            <v>99</v>
          </cell>
          <cell r="BK226">
            <v>2992</v>
          </cell>
          <cell r="BL226">
            <v>198</v>
          </cell>
          <cell r="BM226">
            <v>149</v>
          </cell>
          <cell r="BN226">
            <v>46</v>
          </cell>
          <cell r="BO226">
            <v>192</v>
          </cell>
          <cell r="BP226">
            <v>22</v>
          </cell>
          <cell r="BQ226">
            <v>25</v>
          </cell>
          <cell r="BR226">
            <v>79</v>
          </cell>
          <cell r="BS226">
            <v>71</v>
          </cell>
          <cell r="BT226">
            <v>19</v>
          </cell>
          <cell r="BU226">
            <v>151</v>
          </cell>
          <cell r="BV226">
            <v>3</v>
          </cell>
          <cell r="BW226">
            <v>53</v>
          </cell>
          <cell r="BX226">
            <v>75</v>
          </cell>
          <cell r="BY226">
            <v>10</v>
          </cell>
          <cell r="BZ226">
            <v>0</v>
          </cell>
          <cell r="CA226">
            <v>38</v>
          </cell>
          <cell r="CB226">
            <v>53</v>
          </cell>
          <cell r="CC226">
            <v>51</v>
          </cell>
          <cell r="CD226">
            <v>34</v>
          </cell>
          <cell r="CE226">
            <v>70</v>
          </cell>
          <cell r="CF226">
            <v>117</v>
          </cell>
          <cell r="CG226">
            <v>4</v>
          </cell>
          <cell r="CH226">
            <v>1</v>
          </cell>
          <cell r="CI226">
            <v>46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P226">
            <v>3036</v>
          </cell>
        </row>
        <row r="227">
          <cell r="A227" t="str">
            <v>000004440</v>
          </cell>
          <cell r="B227" t="str">
            <v>HOSP. REFERENCIAL FERREÑAFE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22</v>
          </cell>
          <cell r="I227">
            <v>1</v>
          </cell>
          <cell r="J227">
            <v>521</v>
          </cell>
          <cell r="K227">
            <v>544</v>
          </cell>
          <cell r="L227">
            <v>545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516</v>
          </cell>
          <cell r="AZ227">
            <v>8</v>
          </cell>
          <cell r="BA227">
            <v>21</v>
          </cell>
          <cell r="BB227">
            <v>398</v>
          </cell>
          <cell r="BC227">
            <v>1</v>
          </cell>
          <cell r="BD227">
            <v>0</v>
          </cell>
          <cell r="BE227">
            <v>31</v>
          </cell>
          <cell r="BF227">
            <v>0</v>
          </cell>
          <cell r="BG227">
            <v>1</v>
          </cell>
          <cell r="BH227">
            <v>520</v>
          </cell>
          <cell r="BI227">
            <v>1</v>
          </cell>
          <cell r="BJ227">
            <v>2</v>
          </cell>
          <cell r="BK227">
            <v>543</v>
          </cell>
          <cell r="BL227">
            <v>1</v>
          </cell>
          <cell r="BM227">
            <v>0</v>
          </cell>
          <cell r="BN227">
            <v>13</v>
          </cell>
          <cell r="BO227">
            <v>130</v>
          </cell>
          <cell r="BP227">
            <v>0</v>
          </cell>
          <cell r="BQ227">
            <v>0</v>
          </cell>
          <cell r="BR227">
            <v>214</v>
          </cell>
          <cell r="BS227">
            <v>0</v>
          </cell>
          <cell r="BT227">
            <v>32</v>
          </cell>
          <cell r="BU227">
            <v>19</v>
          </cell>
          <cell r="BV227">
            <v>0</v>
          </cell>
          <cell r="BW227">
            <v>78</v>
          </cell>
          <cell r="BX227">
            <v>0</v>
          </cell>
          <cell r="BY227">
            <v>0</v>
          </cell>
          <cell r="BZ227">
            <v>0</v>
          </cell>
          <cell r="CA227">
            <v>3</v>
          </cell>
          <cell r="CB227">
            <v>4</v>
          </cell>
          <cell r="CC227">
            <v>2</v>
          </cell>
          <cell r="CD227">
            <v>3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P227">
            <v>544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6"/>
  <sheetViews>
    <sheetView tabSelected="1" zoomScale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" sqref="D2:G2"/>
    </sheetView>
  </sheetViews>
  <sheetFormatPr baseColWidth="10" defaultRowHeight="12.75" x14ac:dyDescent="0.2"/>
  <cols>
    <col min="1" max="1" width="14.85546875" customWidth="1"/>
    <col min="2" max="2" width="27.28515625" customWidth="1"/>
    <col min="3" max="3" width="42.28515625" customWidth="1"/>
    <col min="4" max="4" width="10" customWidth="1"/>
    <col min="17" max="17" width="13.140625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226</v>
      </c>
      <c r="G1" t="s">
        <v>227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s="32" t="s">
        <v>224</v>
      </c>
      <c r="N1" s="32" t="s">
        <v>10</v>
      </c>
      <c r="O1" s="32" t="s">
        <v>11</v>
      </c>
      <c r="P1" s="32" t="s">
        <v>12</v>
      </c>
      <c r="Q1" s="32" t="s">
        <v>13</v>
      </c>
      <c r="R1" s="32" t="s">
        <v>225</v>
      </c>
      <c r="S1" s="32" t="s">
        <v>14</v>
      </c>
      <c r="T1" t="s">
        <v>228</v>
      </c>
      <c r="U1" t="s">
        <v>234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s="32" t="s">
        <v>10</v>
      </c>
      <c r="AC1" s="32" t="s">
        <v>11</v>
      </c>
      <c r="AD1" s="32" t="s">
        <v>12</v>
      </c>
      <c r="AE1" s="32" t="s">
        <v>13</v>
      </c>
      <c r="AF1" s="32" t="s">
        <v>225</v>
      </c>
      <c r="AG1" s="32" t="s">
        <v>14</v>
      </c>
      <c r="AH1" t="s">
        <v>228</v>
      </c>
    </row>
    <row r="2" spans="1:34" x14ac:dyDescent="0.2">
      <c r="A2" t="s">
        <v>15</v>
      </c>
      <c r="B2" t="s">
        <v>16</v>
      </c>
      <c r="C2" t="s">
        <v>17</v>
      </c>
      <c r="D2" s="33">
        <v>4358</v>
      </c>
      <c r="E2" s="21">
        <v>4</v>
      </c>
      <c r="F2" s="21">
        <v>54</v>
      </c>
      <c r="G2" s="21">
        <v>0</v>
      </c>
      <c r="H2">
        <v>2</v>
      </c>
      <c r="I2">
        <v>2</v>
      </c>
      <c r="J2">
        <v>0</v>
      </c>
      <c r="K2">
        <v>2</v>
      </c>
      <c r="L2">
        <v>4</v>
      </c>
      <c r="M2">
        <v>1</v>
      </c>
      <c r="N2">
        <v>3</v>
      </c>
      <c r="O2">
        <v>2</v>
      </c>
      <c r="P2">
        <v>1</v>
      </c>
      <c r="Q2">
        <v>0</v>
      </c>
      <c r="R2">
        <v>1</v>
      </c>
      <c r="S2">
        <v>1</v>
      </c>
      <c r="T2">
        <v>49</v>
      </c>
      <c r="U2">
        <v>0</v>
      </c>
      <c r="W2">
        <v>1</v>
      </c>
      <c r="X2">
        <v>1</v>
      </c>
      <c r="Y2">
        <v>0</v>
      </c>
      <c r="Z2">
        <v>1</v>
      </c>
      <c r="AA2">
        <v>3</v>
      </c>
      <c r="AB2">
        <v>1</v>
      </c>
      <c r="AC2">
        <v>0</v>
      </c>
      <c r="AD2">
        <v>0</v>
      </c>
      <c r="AE2">
        <v>0</v>
      </c>
      <c r="AG2">
        <v>0</v>
      </c>
      <c r="AH2">
        <v>41</v>
      </c>
    </row>
    <row r="3" spans="1:34" x14ac:dyDescent="0.2">
      <c r="A3" t="s">
        <v>15</v>
      </c>
      <c r="B3" t="s">
        <v>16</v>
      </c>
      <c r="C3" t="s">
        <v>18</v>
      </c>
      <c r="D3" s="33">
        <v>4357</v>
      </c>
      <c r="E3" s="21">
        <v>8</v>
      </c>
      <c r="F3" s="21">
        <v>60</v>
      </c>
      <c r="G3" s="21">
        <v>0</v>
      </c>
      <c r="H3">
        <v>7</v>
      </c>
      <c r="I3">
        <v>9</v>
      </c>
      <c r="J3">
        <v>1</v>
      </c>
      <c r="K3">
        <v>5</v>
      </c>
      <c r="L3">
        <v>2</v>
      </c>
      <c r="M3">
        <v>0</v>
      </c>
      <c r="N3">
        <v>7</v>
      </c>
      <c r="O3">
        <v>0</v>
      </c>
      <c r="P3">
        <v>4</v>
      </c>
      <c r="Q3">
        <v>4</v>
      </c>
      <c r="R3">
        <v>0</v>
      </c>
      <c r="S3">
        <v>0</v>
      </c>
      <c r="T3">
        <v>71</v>
      </c>
      <c r="U3">
        <v>0</v>
      </c>
      <c r="W3">
        <v>5</v>
      </c>
      <c r="X3">
        <v>7</v>
      </c>
      <c r="Y3">
        <v>1</v>
      </c>
      <c r="Z3">
        <v>5</v>
      </c>
      <c r="AA3">
        <v>2</v>
      </c>
      <c r="AB3">
        <v>7</v>
      </c>
      <c r="AC3">
        <v>0</v>
      </c>
      <c r="AD3">
        <v>4</v>
      </c>
      <c r="AE3">
        <v>4</v>
      </c>
      <c r="AG3">
        <v>0</v>
      </c>
      <c r="AH3">
        <v>48</v>
      </c>
    </row>
    <row r="4" spans="1:34" x14ac:dyDescent="0.2">
      <c r="A4" t="s">
        <v>15</v>
      </c>
      <c r="B4" t="s">
        <v>16</v>
      </c>
      <c r="C4" t="s">
        <v>19</v>
      </c>
      <c r="D4" s="33">
        <v>4356</v>
      </c>
      <c r="E4" s="21">
        <v>67</v>
      </c>
      <c r="F4" s="21">
        <v>239</v>
      </c>
      <c r="G4" s="21">
        <v>0</v>
      </c>
      <c r="H4">
        <v>56</v>
      </c>
      <c r="I4">
        <v>68</v>
      </c>
      <c r="J4">
        <v>8</v>
      </c>
      <c r="K4">
        <v>59</v>
      </c>
      <c r="L4">
        <v>31</v>
      </c>
      <c r="M4">
        <v>30</v>
      </c>
      <c r="N4">
        <v>70</v>
      </c>
      <c r="O4">
        <v>59</v>
      </c>
      <c r="P4">
        <v>60</v>
      </c>
      <c r="Q4">
        <v>70</v>
      </c>
      <c r="R4">
        <v>23</v>
      </c>
      <c r="S4">
        <v>9</v>
      </c>
      <c r="T4">
        <v>237</v>
      </c>
      <c r="U4">
        <v>0</v>
      </c>
      <c r="W4">
        <v>30</v>
      </c>
      <c r="X4">
        <v>31</v>
      </c>
      <c r="Y4">
        <v>2</v>
      </c>
      <c r="Z4">
        <v>34</v>
      </c>
      <c r="AA4">
        <v>18</v>
      </c>
      <c r="AB4">
        <v>32</v>
      </c>
      <c r="AC4">
        <v>20</v>
      </c>
      <c r="AD4">
        <v>30</v>
      </c>
      <c r="AE4">
        <v>35</v>
      </c>
      <c r="AG4">
        <v>0</v>
      </c>
      <c r="AH4">
        <v>91</v>
      </c>
    </row>
    <row r="5" spans="1:34" x14ac:dyDescent="0.2">
      <c r="A5" t="s">
        <v>15</v>
      </c>
      <c r="B5" t="s">
        <v>16</v>
      </c>
      <c r="C5" t="s">
        <v>20</v>
      </c>
      <c r="D5" s="33">
        <v>17874</v>
      </c>
      <c r="E5" s="21">
        <v>32</v>
      </c>
      <c r="F5" s="21">
        <v>166</v>
      </c>
      <c r="G5" s="21">
        <v>0</v>
      </c>
      <c r="H5">
        <v>36</v>
      </c>
      <c r="I5">
        <v>39</v>
      </c>
      <c r="J5">
        <v>3</v>
      </c>
      <c r="K5">
        <v>24</v>
      </c>
      <c r="L5">
        <v>13</v>
      </c>
      <c r="M5">
        <v>16</v>
      </c>
      <c r="N5">
        <v>39</v>
      </c>
      <c r="O5">
        <v>29</v>
      </c>
      <c r="P5">
        <v>25</v>
      </c>
      <c r="Q5">
        <v>21</v>
      </c>
      <c r="R5">
        <v>14</v>
      </c>
      <c r="S5">
        <v>0</v>
      </c>
      <c r="T5">
        <v>200</v>
      </c>
      <c r="U5">
        <v>0</v>
      </c>
      <c r="W5">
        <v>21</v>
      </c>
      <c r="X5">
        <v>22</v>
      </c>
      <c r="Y5">
        <v>2</v>
      </c>
      <c r="Z5">
        <v>10</v>
      </c>
      <c r="AA5">
        <v>5</v>
      </c>
      <c r="AB5">
        <v>22</v>
      </c>
      <c r="AC5">
        <v>11</v>
      </c>
      <c r="AD5">
        <v>8</v>
      </c>
      <c r="AE5">
        <v>8</v>
      </c>
      <c r="AG5">
        <v>0</v>
      </c>
      <c r="AH5">
        <v>104</v>
      </c>
    </row>
    <row r="6" spans="1:34" x14ac:dyDescent="0.2">
      <c r="A6" t="s">
        <v>15</v>
      </c>
      <c r="B6" t="s">
        <v>16</v>
      </c>
      <c r="C6" t="s">
        <v>21</v>
      </c>
      <c r="D6" s="33">
        <v>4369</v>
      </c>
      <c r="E6" s="21">
        <v>8</v>
      </c>
      <c r="F6" s="21">
        <v>30</v>
      </c>
      <c r="G6" s="21">
        <v>0</v>
      </c>
      <c r="H6">
        <v>4</v>
      </c>
      <c r="I6">
        <v>4</v>
      </c>
      <c r="J6">
        <v>1</v>
      </c>
      <c r="K6">
        <v>1</v>
      </c>
      <c r="L6">
        <v>1</v>
      </c>
      <c r="M6">
        <v>3</v>
      </c>
      <c r="N6">
        <v>4</v>
      </c>
      <c r="O6">
        <v>1</v>
      </c>
      <c r="P6">
        <v>6</v>
      </c>
      <c r="Q6">
        <v>3</v>
      </c>
      <c r="R6">
        <v>0</v>
      </c>
      <c r="S6">
        <v>0</v>
      </c>
      <c r="T6">
        <v>53</v>
      </c>
      <c r="U6">
        <v>0</v>
      </c>
      <c r="W6">
        <v>3</v>
      </c>
      <c r="X6">
        <v>3</v>
      </c>
      <c r="Y6">
        <v>0</v>
      </c>
      <c r="Z6">
        <v>1</v>
      </c>
      <c r="AA6">
        <v>1</v>
      </c>
      <c r="AB6">
        <v>3</v>
      </c>
      <c r="AC6">
        <v>0</v>
      </c>
      <c r="AD6">
        <v>3</v>
      </c>
      <c r="AE6">
        <v>2</v>
      </c>
      <c r="AG6">
        <v>0</v>
      </c>
      <c r="AH6">
        <v>32</v>
      </c>
    </row>
    <row r="7" spans="1:34" x14ac:dyDescent="0.2">
      <c r="A7" t="s">
        <v>15</v>
      </c>
      <c r="B7" t="s">
        <v>16</v>
      </c>
      <c r="C7" t="s">
        <v>22</v>
      </c>
      <c r="D7" s="33">
        <v>6722</v>
      </c>
      <c r="E7" s="21">
        <v>159</v>
      </c>
      <c r="F7" s="21">
        <v>359</v>
      </c>
      <c r="G7" s="21">
        <v>321</v>
      </c>
      <c r="H7">
        <v>156</v>
      </c>
      <c r="I7">
        <v>223</v>
      </c>
      <c r="J7">
        <v>13</v>
      </c>
      <c r="K7">
        <v>62</v>
      </c>
      <c r="L7">
        <v>29</v>
      </c>
      <c r="M7">
        <v>46</v>
      </c>
      <c r="N7">
        <v>206</v>
      </c>
      <c r="O7">
        <v>179</v>
      </c>
      <c r="P7">
        <v>115</v>
      </c>
      <c r="Q7">
        <v>86</v>
      </c>
      <c r="R7">
        <v>19</v>
      </c>
      <c r="S7">
        <v>8</v>
      </c>
      <c r="T7">
        <v>386</v>
      </c>
      <c r="U7">
        <v>17</v>
      </c>
      <c r="W7">
        <v>89</v>
      </c>
      <c r="X7">
        <v>117</v>
      </c>
      <c r="Y7">
        <v>10</v>
      </c>
      <c r="Z7">
        <v>29</v>
      </c>
      <c r="AA7">
        <v>12</v>
      </c>
      <c r="AB7">
        <v>105</v>
      </c>
      <c r="AC7">
        <v>54</v>
      </c>
      <c r="AD7">
        <v>69</v>
      </c>
      <c r="AE7">
        <v>66</v>
      </c>
      <c r="AG7">
        <v>1</v>
      </c>
      <c r="AH7">
        <v>181</v>
      </c>
    </row>
    <row r="8" spans="1:34" x14ac:dyDescent="0.2">
      <c r="A8" t="s">
        <v>15</v>
      </c>
      <c r="B8" t="s">
        <v>16</v>
      </c>
      <c r="C8" t="s">
        <v>23</v>
      </c>
      <c r="D8" s="33">
        <v>4341</v>
      </c>
      <c r="E8" s="21">
        <v>13</v>
      </c>
      <c r="F8" s="21">
        <v>92</v>
      </c>
      <c r="G8" s="21">
        <v>0</v>
      </c>
      <c r="H8">
        <v>16</v>
      </c>
      <c r="I8">
        <v>19</v>
      </c>
      <c r="J8">
        <v>4</v>
      </c>
      <c r="K8">
        <v>10</v>
      </c>
      <c r="L8">
        <v>12</v>
      </c>
      <c r="M8">
        <v>6</v>
      </c>
      <c r="N8">
        <v>13</v>
      </c>
      <c r="O8">
        <v>10</v>
      </c>
      <c r="P8">
        <v>13</v>
      </c>
      <c r="Q8">
        <v>9</v>
      </c>
      <c r="R8">
        <v>6</v>
      </c>
      <c r="S8">
        <v>0</v>
      </c>
      <c r="T8">
        <v>81</v>
      </c>
      <c r="U8">
        <v>0</v>
      </c>
      <c r="W8">
        <v>9</v>
      </c>
      <c r="X8">
        <v>9</v>
      </c>
      <c r="Y8">
        <v>1</v>
      </c>
      <c r="Z8">
        <v>4</v>
      </c>
      <c r="AA8">
        <v>4</v>
      </c>
      <c r="AB8">
        <v>6</v>
      </c>
      <c r="AC8">
        <v>1</v>
      </c>
      <c r="AD8">
        <v>6</v>
      </c>
      <c r="AE8">
        <v>4</v>
      </c>
      <c r="AG8">
        <v>0</v>
      </c>
      <c r="AH8">
        <v>37</v>
      </c>
    </row>
    <row r="9" spans="1:34" x14ac:dyDescent="0.2">
      <c r="A9" t="s">
        <v>15</v>
      </c>
      <c r="B9" t="s">
        <v>15</v>
      </c>
      <c r="C9" t="s">
        <v>24</v>
      </c>
      <c r="D9" s="33">
        <v>4319</v>
      </c>
      <c r="E9" s="21">
        <v>439</v>
      </c>
      <c r="F9" s="21">
        <v>2918</v>
      </c>
      <c r="G9" s="21">
        <v>0</v>
      </c>
      <c r="H9">
        <v>197</v>
      </c>
      <c r="I9">
        <v>351</v>
      </c>
      <c r="J9">
        <v>24</v>
      </c>
      <c r="K9">
        <v>101</v>
      </c>
      <c r="L9">
        <v>90</v>
      </c>
      <c r="M9">
        <v>42</v>
      </c>
      <c r="N9">
        <v>272</v>
      </c>
      <c r="O9">
        <v>289</v>
      </c>
      <c r="P9">
        <v>126</v>
      </c>
      <c r="Q9">
        <v>31</v>
      </c>
      <c r="R9">
        <v>46</v>
      </c>
      <c r="S9">
        <v>28</v>
      </c>
      <c r="T9">
        <v>407</v>
      </c>
      <c r="U9">
        <v>0</v>
      </c>
      <c r="W9">
        <v>101</v>
      </c>
      <c r="X9">
        <v>182</v>
      </c>
      <c r="Y9">
        <v>9</v>
      </c>
      <c r="Z9">
        <v>46</v>
      </c>
      <c r="AA9">
        <v>43</v>
      </c>
      <c r="AB9">
        <v>131</v>
      </c>
      <c r="AC9">
        <v>75</v>
      </c>
      <c r="AD9">
        <v>64</v>
      </c>
      <c r="AE9">
        <v>18</v>
      </c>
      <c r="AG9">
        <v>0</v>
      </c>
      <c r="AH9">
        <v>217</v>
      </c>
    </row>
    <row r="10" spans="1:34" x14ac:dyDescent="0.2">
      <c r="A10" t="s">
        <v>15</v>
      </c>
      <c r="B10" t="s">
        <v>15</v>
      </c>
      <c r="C10" t="s">
        <v>25</v>
      </c>
      <c r="D10" s="33">
        <v>4320</v>
      </c>
      <c r="E10" s="21">
        <v>251</v>
      </c>
      <c r="F10" s="21">
        <v>1034</v>
      </c>
      <c r="G10" s="21">
        <v>0</v>
      </c>
      <c r="H10">
        <v>157</v>
      </c>
      <c r="I10">
        <v>245</v>
      </c>
      <c r="J10">
        <v>30</v>
      </c>
      <c r="K10">
        <v>103</v>
      </c>
      <c r="L10">
        <v>14</v>
      </c>
      <c r="M10">
        <v>11</v>
      </c>
      <c r="N10">
        <v>182</v>
      </c>
      <c r="O10">
        <v>169</v>
      </c>
      <c r="P10">
        <v>115</v>
      </c>
      <c r="Q10">
        <v>36</v>
      </c>
      <c r="R10">
        <v>61</v>
      </c>
      <c r="S10">
        <v>2</v>
      </c>
      <c r="T10">
        <v>396</v>
      </c>
      <c r="U10">
        <v>0</v>
      </c>
      <c r="W10">
        <v>80</v>
      </c>
      <c r="X10">
        <v>127</v>
      </c>
      <c r="Y10">
        <v>19</v>
      </c>
      <c r="Z10">
        <v>42</v>
      </c>
      <c r="AA10">
        <v>4</v>
      </c>
      <c r="AB10">
        <v>67</v>
      </c>
      <c r="AC10">
        <v>54</v>
      </c>
      <c r="AD10">
        <v>49</v>
      </c>
      <c r="AE10">
        <v>11</v>
      </c>
      <c r="AG10">
        <v>1</v>
      </c>
      <c r="AH10">
        <v>178</v>
      </c>
    </row>
    <row r="11" spans="1:34" x14ac:dyDescent="0.2">
      <c r="A11" t="s">
        <v>15</v>
      </c>
      <c r="B11" t="s">
        <v>15</v>
      </c>
      <c r="C11" t="s">
        <v>26</v>
      </c>
      <c r="D11" s="33">
        <v>4324</v>
      </c>
      <c r="E11" s="21">
        <v>491</v>
      </c>
      <c r="F11" s="21">
        <v>1447</v>
      </c>
      <c r="G11" s="21">
        <v>1109</v>
      </c>
      <c r="H11">
        <v>279</v>
      </c>
      <c r="I11">
        <v>416</v>
      </c>
      <c r="J11">
        <v>31</v>
      </c>
      <c r="K11">
        <v>178</v>
      </c>
      <c r="L11">
        <v>218</v>
      </c>
      <c r="M11">
        <v>101</v>
      </c>
      <c r="N11">
        <v>391</v>
      </c>
      <c r="O11">
        <v>352</v>
      </c>
      <c r="P11">
        <v>184</v>
      </c>
      <c r="Q11">
        <v>72</v>
      </c>
      <c r="R11">
        <v>46</v>
      </c>
      <c r="S11">
        <v>44</v>
      </c>
      <c r="T11">
        <v>579</v>
      </c>
      <c r="U11">
        <v>141</v>
      </c>
      <c r="W11">
        <v>153</v>
      </c>
      <c r="X11">
        <v>224</v>
      </c>
      <c r="Y11">
        <v>14</v>
      </c>
      <c r="Z11">
        <v>86</v>
      </c>
      <c r="AA11">
        <v>91</v>
      </c>
      <c r="AB11">
        <v>202</v>
      </c>
      <c r="AC11">
        <v>77</v>
      </c>
      <c r="AD11">
        <v>97</v>
      </c>
      <c r="AE11">
        <v>30</v>
      </c>
      <c r="AG11">
        <v>1</v>
      </c>
      <c r="AH11">
        <v>291</v>
      </c>
    </row>
    <row r="12" spans="1:34" x14ac:dyDescent="0.2">
      <c r="A12" t="s">
        <v>15</v>
      </c>
      <c r="B12" t="s">
        <v>15</v>
      </c>
      <c r="C12" t="s">
        <v>27</v>
      </c>
      <c r="D12" s="33">
        <v>4318</v>
      </c>
      <c r="E12" s="21">
        <v>746</v>
      </c>
      <c r="F12" s="21">
        <v>2014</v>
      </c>
      <c r="G12" s="21">
        <v>2266</v>
      </c>
      <c r="H12">
        <v>362</v>
      </c>
      <c r="I12">
        <v>618</v>
      </c>
      <c r="J12">
        <v>39</v>
      </c>
      <c r="K12">
        <v>320</v>
      </c>
      <c r="L12">
        <v>443</v>
      </c>
      <c r="M12">
        <v>122</v>
      </c>
      <c r="N12">
        <v>600</v>
      </c>
      <c r="O12">
        <v>445</v>
      </c>
      <c r="P12">
        <v>383</v>
      </c>
      <c r="Q12">
        <v>123</v>
      </c>
      <c r="R12">
        <v>167</v>
      </c>
      <c r="S12">
        <v>129</v>
      </c>
      <c r="T12">
        <v>977</v>
      </c>
      <c r="U12">
        <v>407</v>
      </c>
      <c r="W12">
        <v>189</v>
      </c>
      <c r="X12">
        <v>307</v>
      </c>
      <c r="Y12">
        <v>20</v>
      </c>
      <c r="Z12">
        <v>153</v>
      </c>
      <c r="AA12">
        <v>209</v>
      </c>
      <c r="AB12">
        <v>306</v>
      </c>
      <c r="AC12">
        <v>149</v>
      </c>
      <c r="AD12">
        <v>190</v>
      </c>
      <c r="AE12">
        <v>61</v>
      </c>
      <c r="AG12">
        <v>1</v>
      </c>
      <c r="AH12">
        <v>478</v>
      </c>
    </row>
    <row r="13" spans="1:34" x14ac:dyDescent="0.2">
      <c r="A13" t="s">
        <v>15</v>
      </c>
      <c r="B13" t="s">
        <v>15</v>
      </c>
      <c r="C13" t="s">
        <v>28</v>
      </c>
      <c r="D13" s="33">
        <v>4321</v>
      </c>
      <c r="E13" s="21">
        <v>352</v>
      </c>
      <c r="F13" s="21">
        <v>1090</v>
      </c>
      <c r="G13" s="21">
        <v>0</v>
      </c>
      <c r="H13">
        <v>203</v>
      </c>
      <c r="I13">
        <v>346</v>
      </c>
      <c r="J13">
        <v>17</v>
      </c>
      <c r="K13">
        <v>179</v>
      </c>
      <c r="L13">
        <v>185</v>
      </c>
      <c r="M13">
        <v>99</v>
      </c>
      <c r="N13">
        <v>334</v>
      </c>
      <c r="O13">
        <v>273</v>
      </c>
      <c r="P13">
        <v>224</v>
      </c>
      <c r="Q13">
        <v>168</v>
      </c>
      <c r="R13">
        <v>91</v>
      </c>
      <c r="S13">
        <v>72</v>
      </c>
      <c r="T13">
        <v>595</v>
      </c>
      <c r="U13">
        <v>0</v>
      </c>
      <c r="W13">
        <v>111</v>
      </c>
      <c r="X13">
        <v>182</v>
      </c>
      <c r="Y13">
        <v>7</v>
      </c>
      <c r="Z13">
        <v>81</v>
      </c>
      <c r="AA13">
        <v>107</v>
      </c>
      <c r="AB13">
        <v>163</v>
      </c>
      <c r="AC13">
        <v>90</v>
      </c>
      <c r="AD13">
        <v>108</v>
      </c>
      <c r="AE13">
        <v>77</v>
      </c>
      <c r="AG13">
        <v>7</v>
      </c>
      <c r="AH13">
        <v>321</v>
      </c>
    </row>
    <row r="14" spans="1:34" x14ac:dyDescent="0.2">
      <c r="A14" t="s">
        <v>15</v>
      </c>
      <c r="B14" t="s">
        <v>15</v>
      </c>
      <c r="C14" t="s">
        <v>29</v>
      </c>
      <c r="D14" s="33">
        <v>4322</v>
      </c>
      <c r="E14" s="21">
        <v>321</v>
      </c>
      <c r="F14" s="21">
        <v>1582</v>
      </c>
      <c r="G14" s="21">
        <v>0</v>
      </c>
      <c r="H14">
        <v>154</v>
      </c>
      <c r="I14">
        <v>255</v>
      </c>
      <c r="J14">
        <v>8</v>
      </c>
      <c r="K14">
        <v>92</v>
      </c>
      <c r="L14">
        <v>68</v>
      </c>
      <c r="M14">
        <v>33</v>
      </c>
      <c r="N14">
        <v>176</v>
      </c>
      <c r="O14">
        <v>142</v>
      </c>
      <c r="P14">
        <v>159</v>
      </c>
      <c r="Q14">
        <v>62</v>
      </c>
      <c r="R14">
        <v>49</v>
      </c>
      <c r="S14">
        <v>4</v>
      </c>
      <c r="T14">
        <v>304</v>
      </c>
      <c r="U14">
        <v>0</v>
      </c>
      <c r="W14">
        <v>78</v>
      </c>
      <c r="X14">
        <v>117</v>
      </c>
      <c r="Y14">
        <v>3</v>
      </c>
      <c r="Z14">
        <v>40</v>
      </c>
      <c r="AA14">
        <v>26</v>
      </c>
      <c r="AB14">
        <v>41</v>
      </c>
      <c r="AC14">
        <v>0</v>
      </c>
      <c r="AD14">
        <v>79</v>
      </c>
      <c r="AE14">
        <v>29</v>
      </c>
      <c r="AG14">
        <v>0</v>
      </c>
      <c r="AH14">
        <v>154</v>
      </c>
    </row>
    <row r="15" spans="1:34" x14ac:dyDescent="0.2">
      <c r="A15" t="s">
        <v>15</v>
      </c>
      <c r="B15" t="s">
        <v>15</v>
      </c>
      <c r="C15" t="s">
        <v>30</v>
      </c>
      <c r="D15" s="33">
        <v>4323</v>
      </c>
      <c r="E15" s="21">
        <v>217</v>
      </c>
      <c r="F15" s="21">
        <v>1014</v>
      </c>
      <c r="G15" s="21">
        <v>0</v>
      </c>
      <c r="H15">
        <v>105</v>
      </c>
      <c r="I15">
        <v>187</v>
      </c>
      <c r="J15">
        <v>15</v>
      </c>
      <c r="K15">
        <v>80</v>
      </c>
      <c r="L15">
        <v>53</v>
      </c>
      <c r="M15">
        <v>44</v>
      </c>
      <c r="N15">
        <v>201</v>
      </c>
      <c r="O15">
        <v>191</v>
      </c>
      <c r="P15">
        <v>122</v>
      </c>
      <c r="Q15">
        <v>68</v>
      </c>
      <c r="R15">
        <v>47</v>
      </c>
      <c r="S15">
        <v>24</v>
      </c>
      <c r="T15">
        <v>279</v>
      </c>
      <c r="U15">
        <v>0</v>
      </c>
      <c r="W15">
        <v>57</v>
      </c>
      <c r="X15">
        <v>96</v>
      </c>
      <c r="Y15">
        <v>6</v>
      </c>
      <c r="Z15">
        <v>31</v>
      </c>
      <c r="AA15">
        <v>33</v>
      </c>
      <c r="AB15">
        <v>116</v>
      </c>
      <c r="AC15">
        <v>108</v>
      </c>
      <c r="AD15">
        <v>56</v>
      </c>
      <c r="AE15">
        <v>31</v>
      </c>
      <c r="AG15">
        <v>0</v>
      </c>
      <c r="AH15">
        <v>144</v>
      </c>
    </row>
    <row r="16" spans="1:34" x14ac:dyDescent="0.2">
      <c r="A16" t="s">
        <v>15</v>
      </c>
      <c r="B16" t="s">
        <v>31</v>
      </c>
      <c r="C16" t="s">
        <v>32</v>
      </c>
      <c r="D16" s="33">
        <v>7023</v>
      </c>
      <c r="E16" s="21">
        <v>21</v>
      </c>
      <c r="F16" s="21">
        <v>53</v>
      </c>
      <c r="G16" s="21">
        <v>0</v>
      </c>
      <c r="H16">
        <v>28</v>
      </c>
      <c r="I16">
        <v>37</v>
      </c>
      <c r="J16">
        <v>2</v>
      </c>
      <c r="K16">
        <v>24</v>
      </c>
      <c r="L16">
        <v>23</v>
      </c>
      <c r="M16">
        <v>12</v>
      </c>
      <c r="N16">
        <v>36</v>
      </c>
      <c r="O16">
        <v>32</v>
      </c>
      <c r="P16">
        <v>29</v>
      </c>
      <c r="Q16">
        <v>21</v>
      </c>
      <c r="R16">
        <v>8</v>
      </c>
      <c r="S16">
        <v>1</v>
      </c>
      <c r="T16">
        <v>57</v>
      </c>
      <c r="U16">
        <v>0</v>
      </c>
      <c r="W16">
        <v>12</v>
      </c>
      <c r="X16">
        <v>15</v>
      </c>
      <c r="Y16">
        <v>1</v>
      </c>
      <c r="Z16">
        <v>16</v>
      </c>
      <c r="AA16">
        <v>10</v>
      </c>
      <c r="AB16">
        <v>15</v>
      </c>
      <c r="AC16">
        <v>7</v>
      </c>
      <c r="AD16">
        <v>16</v>
      </c>
      <c r="AE16">
        <v>16</v>
      </c>
      <c r="AG16">
        <v>1</v>
      </c>
      <c r="AH16">
        <v>29</v>
      </c>
    </row>
    <row r="17" spans="1:34" x14ac:dyDescent="0.2">
      <c r="A17" t="s">
        <v>15</v>
      </c>
      <c r="B17" t="s">
        <v>31</v>
      </c>
      <c r="C17" t="s">
        <v>33</v>
      </c>
      <c r="D17" s="33">
        <v>4325</v>
      </c>
      <c r="E17" s="21">
        <v>176</v>
      </c>
      <c r="F17" s="21">
        <v>437</v>
      </c>
      <c r="G17" s="21">
        <v>249</v>
      </c>
      <c r="H17">
        <v>138</v>
      </c>
      <c r="I17">
        <v>194</v>
      </c>
      <c r="J17">
        <v>30</v>
      </c>
      <c r="K17">
        <v>89</v>
      </c>
      <c r="L17">
        <v>108</v>
      </c>
      <c r="M17">
        <v>42</v>
      </c>
      <c r="N17">
        <v>196</v>
      </c>
      <c r="O17">
        <v>150</v>
      </c>
      <c r="P17">
        <v>101</v>
      </c>
      <c r="Q17">
        <v>65</v>
      </c>
      <c r="R17">
        <v>46</v>
      </c>
      <c r="S17">
        <v>6</v>
      </c>
      <c r="T17">
        <v>370</v>
      </c>
      <c r="U17">
        <v>79</v>
      </c>
      <c r="W17">
        <v>62</v>
      </c>
      <c r="X17">
        <v>85</v>
      </c>
      <c r="Y17">
        <v>11</v>
      </c>
      <c r="Z17">
        <v>42</v>
      </c>
      <c r="AA17">
        <v>44</v>
      </c>
      <c r="AB17">
        <v>87</v>
      </c>
      <c r="AC17">
        <v>39</v>
      </c>
      <c r="AD17">
        <v>47</v>
      </c>
      <c r="AE17">
        <v>33</v>
      </c>
      <c r="AG17">
        <v>5</v>
      </c>
      <c r="AH17">
        <v>181</v>
      </c>
    </row>
    <row r="18" spans="1:34" x14ac:dyDescent="0.2">
      <c r="A18" t="s">
        <v>15</v>
      </c>
      <c r="B18" t="s">
        <v>31</v>
      </c>
      <c r="C18" t="s">
        <v>34</v>
      </c>
      <c r="D18" s="33">
        <v>4326</v>
      </c>
      <c r="E18" s="21">
        <v>52</v>
      </c>
      <c r="F18" s="21">
        <v>193</v>
      </c>
      <c r="G18" s="21">
        <v>0</v>
      </c>
      <c r="H18">
        <v>33</v>
      </c>
      <c r="I18">
        <v>37</v>
      </c>
      <c r="J18">
        <v>4</v>
      </c>
      <c r="K18">
        <v>30</v>
      </c>
      <c r="L18">
        <v>39</v>
      </c>
      <c r="M18">
        <v>25</v>
      </c>
      <c r="N18">
        <v>41</v>
      </c>
      <c r="O18">
        <v>56</v>
      </c>
      <c r="P18">
        <v>34</v>
      </c>
      <c r="Q18">
        <v>28</v>
      </c>
      <c r="R18">
        <v>21</v>
      </c>
      <c r="S18">
        <v>12</v>
      </c>
      <c r="T18">
        <v>180</v>
      </c>
      <c r="U18">
        <v>0</v>
      </c>
      <c r="W18">
        <v>11</v>
      </c>
      <c r="X18">
        <v>11</v>
      </c>
      <c r="Y18">
        <v>0</v>
      </c>
      <c r="Z18">
        <v>9</v>
      </c>
      <c r="AA18">
        <v>5</v>
      </c>
      <c r="AB18">
        <v>15</v>
      </c>
      <c r="AC18">
        <v>13</v>
      </c>
      <c r="AD18">
        <v>12</v>
      </c>
      <c r="AE18">
        <v>13</v>
      </c>
      <c r="AG18">
        <v>1</v>
      </c>
      <c r="AH18">
        <v>90</v>
      </c>
    </row>
    <row r="19" spans="1:34" x14ac:dyDescent="0.2">
      <c r="A19" t="s">
        <v>15</v>
      </c>
      <c r="B19" t="s">
        <v>35</v>
      </c>
      <c r="C19" t="s">
        <v>36</v>
      </c>
      <c r="D19" s="33">
        <v>4351</v>
      </c>
      <c r="E19" s="21">
        <v>24</v>
      </c>
      <c r="F19" s="21">
        <v>54</v>
      </c>
      <c r="G19" s="21">
        <v>0</v>
      </c>
      <c r="H19">
        <v>20</v>
      </c>
      <c r="I19">
        <v>33</v>
      </c>
      <c r="J19">
        <v>4</v>
      </c>
      <c r="K19">
        <v>20</v>
      </c>
      <c r="L19">
        <v>14</v>
      </c>
      <c r="M19">
        <v>2</v>
      </c>
      <c r="N19">
        <v>31</v>
      </c>
      <c r="O19">
        <v>26</v>
      </c>
      <c r="P19">
        <v>35</v>
      </c>
      <c r="Q19">
        <v>26</v>
      </c>
      <c r="R19">
        <v>10</v>
      </c>
      <c r="S19">
        <v>6</v>
      </c>
      <c r="T19">
        <v>75</v>
      </c>
      <c r="U19">
        <v>0</v>
      </c>
      <c r="W19">
        <v>7</v>
      </c>
      <c r="X19">
        <v>10</v>
      </c>
      <c r="Y19">
        <v>1</v>
      </c>
      <c r="Z19">
        <v>10</v>
      </c>
      <c r="AA19">
        <v>6</v>
      </c>
      <c r="AB19">
        <v>9</v>
      </c>
      <c r="AC19">
        <v>7</v>
      </c>
      <c r="AD19">
        <v>22</v>
      </c>
      <c r="AE19">
        <v>14</v>
      </c>
      <c r="AG19">
        <v>0</v>
      </c>
      <c r="AH19">
        <v>41</v>
      </c>
    </row>
    <row r="20" spans="1:34" x14ac:dyDescent="0.2">
      <c r="A20" t="s">
        <v>15</v>
      </c>
      <c r="B20" t="s">
        <v>35</v>
      </c>
      <c r="C20" t="s">
        <v>37</v>
      </c>
      <c r="D20" s="33">
        <v>4349</v>
      </c>
      <c r="E20" s="21">
        <v>620</v>
      </c>
      <c r="F20" s="21">
        <v>1097</v>
      </c>
      <c r="G20" s="21">
        <v>1252</v>
      </c>
      <c r="H20">
        <v>328</v>
      </c>
      <c r="I20">
        <v>489</v>
      </c>
      <c r="J20">
        <v>38</v>
      </c>
      <c r="K20">
        <v>329</v>
      </c>
      <c r="L20">
        <v>215</v>
      </c>
      <c r="M20">
        <v>61</v>
      </c>
      <c r="N20">
        <v>447</v>
      </c>
      <c r="O20">
        <v>347</v>
      </c>
      <c r="P20">
        <v>215</v>
      </c>
      <c r="Q20">
        <v>120</v>
      </c>
      <c r="R20">
        <v>103</v>
      </c>
      <c r="S20">
        <v>71</v>
      </c>
      <c r="T20">
        <v>560</v>
      </c>
      <c r="U20">
        <v>311</v>
      </c>
      <c r="W20">
        <v>195</v>
      </c>
      <c r="X20">
        <v>272</v>
      </c>
      <c r="Y20">
        <v>21</v>
      </c>
      <c r="Z20">
        <v>184</v>
      </c>
      <c r="AA20">
        <v>125</v>
      </c>
      <c r="AB20">
        <v>243</v>
      </c>
      <c r="AC20">
        <v>123</v>
      </c>
      <c r="AD20">
        <v>110</v>
      </c>
      <c r="AE20">
        <v>67</v>
      </c>
      <c r="AG20">
        <v>12</v>
      </c>
      <c r="AH20">
        <v>334</v>
      </c>
    </row>
    <row r="21" spans="1:34" x14ac:dyDescent="0.2">
      <c r="A21" t="s">
        <v>15</v>
      </c>
      <c r="B21" t="s">
        <v>35</v>
      </c>
      <c r="C21" t="s">
        <v>38</v>
      </c>
      <c r="D21" s="33">
        <v>4350</v>
      </c>
      <c r="E21" s="21">
        <v>70</v>
      </c>
      <c r="F21" s="21">
        <v>156</v>
      </c>
      <c r="G21" s="21">
        <v>0</v>
      </c>
      <c r="H21">
        <v>43</v>
      </c>
      <c r="I21">
        <v>62</v>
      </c>
      <c r="J21">
        <v>8</v>
      </c>
      <c r="K21">
        <v>42</v>
      </c>
      <c r="L21">
        <v>19</v>
      </c>
      <c r="M21">
        <v>18</v>
      </c>
      <c r="N21">
        <v>51</v>
      </c>
      <c r="O21">
        <v>35</v>
      </c>
      <c r="P21">
        <v>31</v>
      </c>
      <c r="Q21">
        <v>12</v>
      </c>
      <c r="R21">
        <v>5</v>
      </c>
      <c r="S21">
        <v>6</v>
      </c>
      <c r="T21">
        <v>136</v>
      </c>
      <c r="U21">
        <v>0</v>
      </c>
      <c r="W21">
        <v>23</v>
      </c>
      <c r="X21">
        <v>29</v>
      </c>
      <c r="Y21">
        <v>3</v>
      </c>
      <c r="Z21">
        <v>22</v>
      </c>
      <c r="AA21">
        <v>1</v>
      </c>
      <c r="AB21">
        <v>19</v>
      </c>
      <c r="AC21">
        <v>2</v>
      </c>
      <c r="AD21">
        <v>14</v>
      </c>
      <c r="AE21">
        <v>1</v>
      </c>
      <c r="AG21">
        <v>0</v>
      </c>
      <c r="AH21">
        <v>72</v>
      </c>
    </row>
    <row r="22" spans="1:34" x14ac:dyDescent="0.2">
      <c r="A22" t="s">
        <v>15</v>
      </c>
      <c r="B22" t="s">
        <v>35</v>
      </c>
      <c r="C22" t="s">
        <v>39</v>
      </c>
      <c r="D22" s="33">
        <v>4352</v>
      </c>
      <c r="E22" s="21">
        <v>10</v>
      </c>
      <c r="F22" s="21">
        <v>37</v>
      </c>
      <c r="G22" s="21">
        <v>0</v>
      </c>
      <c r="H22">
        <v>10</v>
      </c>
      <c r="I22">
        <v>13</v>
      </c>
      <c r="J22">
        <v>4</v>
      </c>
      <c r="K22">
        <v>12</v>
      </c>
      <c r="L22">
        <v>6</v>
      </c>
      <c r="M22">
        <v>2</v>
      </c>
      <c r="N22">
        <v>10</v>
      </c>
      <c r="O22">
        <v>7</v>
      </c>
      <c r="P22">
        <v>20</v>
      </c>
      <c r="Q22">
        <v>10</v>
      </c>
      <c r="R22">
        <v>6</v>
      </c>
      <c r="S22">
        <v>4</v>
      </c>
      <c r="T22">
        <v>38</v>
      </c>
      <c r="U22">
        <v>0</v>
      </c>
      <c r="W22">
        <v>5</v>
      </c>
      <c r="X22">
        <v>6</v>
      </c>
      <c r="Y22">
        <v>2</v>
      </c>
      <c r="Z22">
        <v>5</v>
      </c>
      <c r="AA22">
        <v>2</v>
      </c>
      <c r="AB22">
        <v>3</v>
      </c>
      <c r="AC22">
        <v>0</v>
      </c>
      <c r="AD22">
        <v>10</v>
      </c>
      <c r="AE22">
        <v>6</v>
      </c>
      <c r="AG22">
        <v>1</v>
      </c>
      <c r="AH22">
        <v>21</v>
      </c>
    </row>
    <row r="23" spans="1:34" x14ac:dyDescent="0.2">
      <c r="A23" t="s">
        <v>15</v>
      </c>
      <c r="B23" t="s">
        <v>35</v>
      </c>
      <c r="C23" t="s">
        <v>40</v>
      </c>
      <c r="D23" s="33">
        <v>4354</v>
      </c>
      <c r="E23" s="21">
        <v>25</v>
      </c>
      <c r="F23" s="21">
        <v>112</v>
      </c>
      <c r="G23" s="21">
        <v>0</v>
      </c>
      <c r="H23">
        <v>19</v>
      </c>
      <c r="I23">
        <v>24</v>
      </c>
      <c r="J23">
        <v>0</v>
      </c>
      <c r="K23">
        <v>15</v>
      </c>
      <c r="L23">
        <v>11</v>
      </c>
      <c r="M23">
        <v>3</v>
      </c>
      <c r="N23">
        <v>22</v>
      </c>
      <c r="O23">
        <v>13</v>
      </c>
      <c r="P23">
        <v>13</v>
      </c>
      <c r="Q23">
        <v>10</v>
      </c>
      <c r="R23">
        <v>8</v>
      </c>
      <c r="S23">
        <v>3</v>
      </c>
      <c r="T23">
        <v>123</v>
      </c>
      <c r="U23">
        <v>0</v>
      </c>
      <c r="W23">
        <v>10</v>
      </c>
      <c r="X23">
        <v>14</v>
      </c>
      <c r="Y23">
        <v>0</v>
      </c>
      <c r="Z23">
        <v>7</v>
      </c>
      <c r="AA23">
        <v>10</v>
      </c>
      <c r="AB23">
        <v>12</v>
      </c>
      <c r="AC23">
        <v>3</v>
      </c>
      <c r="AD23">
        <v>7</v>
      </c>
      <c r="AE23">
        <v>5</v>
      </c>
      <c r="AG23">
        <v>0</v>
      </c>
      <c r="AH23">
        <v>58</v>
      </c>
    </row>
    <row r="24" spans="1:34" x14ac:dyDescent="0.2">
      <c r="A24" t="s">
        <v>15</v>
      </c>
      <c r="B24" t="s">
        <v>35</v>
      </c>
      <c r="C24" t="s">
        <v>41</v>
      </c>
      <c r="D24" s="33">
        <v>4355</v>
      </c>
      <c r="E24" s="21">
        <v>275</v>
      </c>
      <c r="F24" s="21">
        <v>559</v>
      </c>
      <c r="G24" s="21">
        <v>0</v>
      </c>
      <c r="H24">
        <v>123</v>
      </c>
      <c r="I24">
        <v>198</v>
      </c>
      <c r="J24">
        <v>18</v>
      </c>
      <c r="K24">
        <v>130</v>
      </c>
      <c r="L24">
        <v>104</v>
      </c>
      <c r="M24">
        <v>70</v>
      </c>
      <c r="N24">
        <v>155</v>
      </c>
      <c r="O24">
        <v>124</v>
      </c>
      <c r="P24">
        <v>137</v>
      </c>
      <c r="Q24">
        <v>69</v>
      </c>
      <c r="R24">
        <v>63</v>
      </c>
      <c r="S24">
        <v>19</v>
      </c>
      <c r="T24">
        <v>365</v>
      </c>
      <c r="U24">
        <v>0</v>
      </c>
      <c r="W24">
        <v>62</v>
      </c>
      <c r="X24">
        <v>88</v>
      </c>
      <c r="Y24">
        <v>9</v>
      </c>
      <c r="Z24">
        <v>46</v>
      </c>
      <c r="AA24">
        <v>35</v>
      </c>
      <c r="AB24">
        <v>63</v>
      </c>
      <c r="AC24">
        <v>32</v>
      </c>
      <c r="AD24">
        <v>67</v>
      </c>
      <c r="AE24">
        <v>29</v>
      </c>
      <c r="AG24">
        <v>1</v>
      </c>
      <c r="AH24">
        <v>189</v>
      </c>
    </row>
    <row r="25" spans="1:34" x14ac:dyDescent="0.2">
      <c r="A25" t="s">
        <v>15</v>
      </c>
      <c r="B25" t="s">
        <v>35</v>
      </c>
      <c r="C25" t="s">
        <v>42</v>
      </c>
      <c r="D25" s="33">
        <v>4353</v>
      </c>
      <c r="E25" s="21">
        <v>198</v>
      </c>
      <c r="F25" s="21">
        <v>329</v>
      </c>
      <c r="G25" s="21">
        <v>0</v>
      </c>
      <c r="H25">
        <v>141</v>
      </c>
      <c r="I25">
        <v>205</v>
      </c>
      <c r="J25">
        <v>15</v>
      </c>
      <c r="K25">
        <v>133</v>
      </c>
      <c r="L25">
        <v>127</v>
      </c>
      <c r="M25">
        <v>71</v>
      </c>
      <c r="N25">
        <v>207</v>
      </c>
      <c r="O25">
        <v>166</v>
      </c>
      <c r="P25">
        <v>147</v>
      </c>
      <c r="Q25">
        <v>73</v>
      </c>
      <c r="R25">
        <v>68</v>
      </c>
      <c r="S25">
        <v>92</v>
      </c>
      <c r="T25">
        <v>306</v>
      </c>
      <c r="U25">
        <v>0</v>
      </c>
      <c r="W25">
        <v>61</v>
      </c>
      <c r="X25">
        <v>85</v>
      </c>
      <c r="Y25">
        <v>6</v>
      </c>
      <c r="Z25">
        <v>65</v>
      </c>
      <c r="AA25">
        <v>75</v>
      </c>
      <c r="AB25">
        <v>87</v>
      </c>
      <c r="AC25">
        <v>43</v>
      </c>
      <c r="AD25">
        <v>75</v>
      </c>
      <c r="AE25">
        <v>44</v>
      </c>
      <c r="AG25">
        <v>23</v>
      </c>
      <c r="AH25">
        <v>155</v>
      </c>
    </row>
    <row r="26" spans="1:34" x14ac:dyDescent="0.2">
      <c r="A26" t="s">
        <v>204</v>
      </c>
      <c r="B26" t="s">
        <v>43</v>
      </c>
      <c r="C26" t="s">
        <v>44</v>
      </c>
      <c r="D26" s="33">
        <v>4317</v>
      </c>
      <c r="E26" s="21">
        <v>1000</v>
      </c>
      <c r="F26" s="21">
        <v>1505</v>
      </c>
      <c r="G26" s="21">
        <v>4462</v>
      </c>
      <c r="H26">
        <v>0</v>
      </c>
      <c r="I26">
        <v>8</v>
      </c>
      <c r="J26">
        <v>1</v>
      </c>
      <c r="K26">
        <v>386</v>
      </c>
      <c r="L26">
        <v>70</v>
      </c>
      <c r="M26">
        <v>1</v>
      </c>
      <c r="N26">
        <v>1</v>
      </c>
      <c r="O26">
        <v>0</v>
      </c>
      <c r="P26">
        <v>1</v>
      </c>
      <c r="Q26">
        <v>0</v>
      </c>
      <c r="R26">
        <v>103</v>
      </c>
      <c r="S26">
        <v>0</v>
      </c>
      <c r="T26">
        <v>646</v>
      </c>
      <c r="U26">
        <v>3751</v>
      </c>
      <c r="W26">
        <v>0</v>
      </c>
      <c r="X26">
        <v>2</v>
      </c>
      <c r="Y26">
        <v>0</v>
      </c>
      <c r="Z26">
        <v>216</v>
      </c>
      <c r="AA26">
        <v>43</v>
      </c>
      <c r="AB26">
        <v>1</v>
      </c>
      <c r="AC26">
        <v>0</v>
      </c>
      <c r="AD26">
        <v>0</v>
      </c>
      <c r="AE26">
        <v>0</v>
      </c>
      <c r="AG26">
        <v>0</v>
      </c>
      <c r="AH26">
        <v>277</v>
      </c>
    </row>
    <row r="27" spans="1:34" x14ac:dyDescent="0.2">
      <c r="A27" t="s">
        <v>15</v>
      </c>
      <c r="B27" t="s">
        <v>45</v>
      </c>
      <c r="C27" t="s">
        <v>46</v>
      </c>
      <c r="D27" s="33">
        <v>4332</v>
      </c>
      <c r="E27" s="21">
        <v>516</v>
      </c>
      <c r="F27" s="21">
        <v>2345</v>
      </c>
      <c r="G27" s="21">
        <v>977</v>
      </c>
      <c r="H27">
        <v>357</v>
      </c>
      <c r="I27">
        <v>587</v>
      </c>
      <c r="J27">
        <v>50</v>
      </c>
      <c r="K27">
        <v>247</v>
      </c>
      <c r="L27">
        <v>326</v>
      </c>
      <c r="M27">
        <v>133</v>
      </c>
      <c r="N27">
        <v>579</v>
      </c>
      <c r="O27">
        <v>598</v>
      </c>
      <c r="P27">
        <v>222</v>
      </c>
      <c r="Q27">
        <v>70</v>
      </c>
      <c r="R27">
        <v>124</v>
      </c>
      <c r="S27">
        <v>280</v>
      </c>
      <c r="T27">
        <v>823</v>
      </c>
      <c r="U27">
        <v>365</v>
      </c>
      <c r="W27">
        <v>170</v>
      </c>
      <c r="X27">
        <v>270</v>
      </c>
      <c r="Y27">
        <v>22</v>
      </c>
      <c r="Z27">
        <v>122</v>
      </c>
      <c r="AA27">
        <v>181</v>
      </c>
      <c r="AB27">
        <v>270</v>
      </c>
      <c r="AC27">
        <v>239</v>
      </c>
      <c r="AD27">
        <v>91</v>
      </c>
      <c r="AE27">
        <v>32</v>
      </c>
      <c r="AG27">
        <v>74</v>
      </c>
      <c r="AH27">
        <v>426</v>
      </c>
    </row>
    <row r="28" spans="1:34" x14ac:dyDescent="0.2">
      <c r="A28" t="s">
        <v>15</v>
      </c>
      <c r="B28" t="s">
        <v>45</v>
      </c>
      <c r="C28" t="s">
        <v>47</v>
      </c>
      <c r="D28" s="33">
        <v>4333</v>
      </c>
      <c r="E28" s="21">
        <v>406</v>
      </c>
      <c r="F28" s="21">
        <v>1082</v>
      </c>
      <c r="G28" s="21">
        <v>655</v>
      </c>
      <c r="H28">
        <v>260</v>
      </c>
      <c r="I28">
        <v>462</v>
      </c>
      <c r="J28">
        <v>32</v>
      </c>
      <c r="K28">
        <v>238</v>
      </c>
      <c r="L28">
        <v>264</v>
      </c>
      <c r="M28">
        <v>63</v>
      </c>
      <c r="N28">
        <v>471</v>
      </c>
      <c r="O28">
        <v>396</v>
      </c>
      <c r="P28">
        <v>291</v>
      </c>
      <c r="Q28">
        <v>185</v>
      </c>
      <c r="R28">
        <v>122</v>
      </c>
      <c r="S28">
        <v>71</v>
      </c>
      <c r="T28">
        <v>609</v>
      </c>
      <c r="U28">
        <v>192</v>
      </c>
      <c r="W28">
        <v>134</v>
      </c>
      <c r="X28">
        <v>234</v>
      </c>
      <c r="Y28">
        <v>17</v>
      </c>
      <c r="Z28">
        <v>116</v>
      </c>
      <c r="AA28">
        <v>163</v>
      </c>
      <c r="AB28">
        <v>239</v>
      </c>
      <c r="AC28">
        <v>163</v>
      </c>
      <c r="AD28">
        <v>154</v>
      </c>
      <c r="AE28">
        <v>92</v>
      </c>
      <c r="AG28">
        <v>22</v>
      </c>
      <c r="AH28">
        <v>320</v>
      </c>
    </row>
    <row r="29" spans="1:34" x14ac:dyDescent="0.2">
      <c r="A29" t="s">
        <v>15</v>
      </c>
      <c r="B29" t="s">
        <v>45</v>
      </c>
      <c r="C29" t="s">
        <v>48</v>
      </c>
      <c r="D29" s="33">
        <v>4334</v>
      </c>
      <c r="E29" s="21">
        <v>184</v>
      </c>
      <c r="F29" s="21">
        <v>572</v>
      </c>
      <c r="G29" s="21">
        <v>0</v>
      </c>
      <c r="H29">
        <v>71</v>
      </c>
      <c r="I29">
        <v>159</v>
      </c>
      <c r="J29">
        <v>9</v>
      </c>
      <c r="K29">
        <v>55</v>
      </c>
      <c r="L29">
        <v>35</v>
      </c>
      <c r="M29">
        <v>40</v>
      </c>
      <c r="N29">
        <v>179</v>
      </c>
      <c r="O29">
        <v>170</v>
      </c>
      <c r="P29">
        <v>78</v>
      </c>
      <c r="Q29">
        <v>51</v>
      </c>
      <c r="R29">
        <v>26</v>
      </c>
      <c r="S29">
        <v>16</v>
      </c>
      <c r="T29">
        <v>139</v>
      </c>
      <c r="U29">
        <v>0</v>
      </c>
      <c r="W29">
        <v>36</v>
      </c>
      <c r="X29">
        <v>81</v>
      </c>
      <c r="Y29">
        <v>5</v>
      </c>
      <c r="Z29">
        <v>29</v>
      </c>
      <c r="AA29">
        <v>18</v>
      </c>
      <c r="AB29">
        <v>103</v>
      </c>
      <c r="AC29">
        <v>91</v>
      </c>
      <c r="AD29">
        <v>39</v>
      </c>
      <c r="AE29">
        <v>28</v>
      </c>
      <c r="AG29">
        <v>0</v>
      </c>
      <c r="AH29">
        <v>72</v>
      </c>
    </row>
    <row r="30" spans="1:34" x14ac:dyDescent="0.2">
      <c r="A30" t="s">
        <v>15</v>
      </c>
      <c r="B30" t="s">
        <v>45</v>
      </c>
      <c r="C30" t="s">
        <v>49</v>
      </c>
      <c r="D30" s="33">
        <v>4335</v>
      </c>
      <c r="E30" s="21">
        <v>199</v>
      </c>
      <c r="F30" s="21">
        <v>689</v>
      </c>
      <c r="G30" s="21">
        <v>0</v>
      </c>
      <c r="H30">
        <v>103</v>
      </c>
      <c r="I30">
        <v>176</v>
      </c>
      <c r="J30">
        <v>12</v>
      </c>
      <c r="K30">
        <v>99</v>
      </c>
      <c r="L30">
        <v>89</v>
      </c>
      <c r="M30">
        <v>48</v>
      </c>
      <c r="N30">
        <v>184</v>
      </c>
      <c r="O30">
        <v>136</v>
      </c>
      <c r="P30">
        <v>127</v>
      </c>
      <c r="Q30">
        <v>84</v>
      </c>
      <c r="R30">
        <v>47</v>
      </c>
      <c r="S30">
        <v>45</v>
      </c>
      <c r="T30">
        <v>401</v>
      </c>
      <c r="U30">
        <v>0</v>
      </c>
      <c r="W30">
        <v>59</v>
      </c>
      <c r="X30">
        <v>88</v>
      </c>
      <c r="Y30">
        <v>8</v>
      </c>
      <c r="Z30">
        <v>51</v>
      </c>
      <c r="AA30">
        <v>48</v>
      </c>
      <c r="AB30">
        <v>97</v>
      </c>
      <c r="AC30">
        <v>46</v>
      </c>
      <c r="AD30">
        <v>65</v>
      </c>
      <c r="AE30">
        <v>54</v>
      </c>
      <c r="AG30">
        <v>13</v>
      </c>
      <c r="AH30">
        <v>193</v>
      </c>
    </row>
    <row r="31" spans="1:34" x14ac:dyDescent="0.2">
      <c r="A31" t="s">
        <v>15</v>
      </c>
      <c r="B31" t="s">
        <v>45</v>
      </c>
      <c r="C31" t="s">
        <v>45</v>
      </c>
      <c r="D31" s="33">
        <v>4331</v>
      </c>
      <c r="E31" s="21">
        <v>1273</v>
      </c>
      <c r="F31" s="21">
        <v>2543</v>
      </c>
      <c r="G31" s="21">
        <v>1537</v>
      </c>
      <c r="H31">
        <v>267</v>
      </c>
      <c r="I31">
        <v>608</v>
      </c>
      <c r="J31">
        <v>39</v>
      </c>
      <c r="K31">
        <v>238</v>
      </c>
      <c r="L31">
        <v>231</v>
      </c>
      <c r="M31">
        <v>96</v>
      </c>
      <c r="N31">
        <v>589</v>
      </c>
      <c r="O31">
        <v>443</v>
      </c>
      <c r="P31">
        <v>296</v>
      </c>
      <c r="Q31">
        <v>150</v>
      </c>
      <c r="R31">
        <v>115</v>
      </c>
      <c r="S31">
        <v>43</v>
      </c>
      <c r="T31">
        <v>570</v>
      </c>
      <c r="U31">
        <v>250</v>
      </c>
      <c r="W31">
        <v>114</v>
      </c>
      <c r="X31">
        <v>263</v>
      </c>
      <c r="Y31">
        <v>16</v>
      </c>
      <c r="Z31">
        <v>110</v>
      </c>
      <c r="AA31">
        <v>96</v>
      </c>
      <c r="AB31">
        <v>248</v>
      </c>
      <c r="AC31">
        <v>98</v>
      </c>
      <c r="AD31">
        <v>140</v>
      </c>
      <c r="AE31">
        <v>68</v>
      </c>
      <c r="AG31">
        <v>3</v>
      </c>
      <c r="AH31">
        <v>272</v>
      </c>
    </row>
    <row r="32" spans="1:34" x14ac:dyDescent="0.2">
      <c r="A32" t="s">
        <v>15</v>
      </c>
      <c r="B32" t="s">
        <v>45</v>
      </c>
      <c r="C32" t="s">
        <v>50</v>
      </c>
      <c r="D32" s="33">
        <v>7183</v>
      </c>
      <c r="E32" s="21">
        <v>441</v>
      </c>
      <c r="F32" s="21">
        <v>796</v>
      </c>
      <c r="G32" s="21">
        <v>0</v>
      </c>
      <c r="H32">
        <v>176</v>
      </c>
      <c r="I32">
        <v>388</v>
      </c>
      <c r="J32">
        <v>47</v>
      </c>
      <c r="K32">
        <v>156</v>
      </c>
      <c r="L32">
        <v>68</v>
      </c>
      <c r="M32">
        <v>21</v>
      </c>
      <c r="N32">
        <v>349</v>
      </c>
      <c r="O32">
        <v>269</v>
      </c>
      <c r="P32">
        <v>161</v>
      </c>
      <c r="Q32">
        <v>100</v>
      </c>
      <c r="R32">
        <v>75</v>
      </c>
      <c r="S32">
        <v>60</v>
      </c>
      <c r="T32">
        <v>495</v>
      </c>
      <c r="U32">
        <v>0</v>
      </c>
      <c r="W32">
        <v>89</v>
      </c>
      <c r="X32">
        <v>204</v>
      </c>
      <c r="Y32">
        <v>27</v>
      </c>
      <c r="Z32">
        <v>78</v>
      </c>
      <c r="AA32">
        <v>40</v>
      </c>
      <c r="AB32">
        <v>169</v>
      </c>
      <c r="AC32">
        <v>70</v>
      </c>
      <c r="AD32">
        <v>71</v>
      </c>
      <c r="AE32">
        <v>38</v>
      </c>
      <c r="AG32">
        <v>1</v>
      </c>
      <c r="AH32">
        <v>226</v>
      </c>
    </row>
    <row r="33" spans="1:34" x14ac:dyDescent="0.2">
      <c r="A33" t="s">
        <v>15</v>
      </c>
      <c r="B33" t="s">
        <v>51</v>
      </c>
      <c r="C33" t="s">
        <v>52</v>
      </c>
      <c r="D33" s="33">
        <v>4330</v>
      </c>
      <c r="E33" s="21">
        <v>77</v>
      </c>
      <c r="F33" s="21">
        <v>192</v>
      </c>
      <c r="G33" s="21">
        <v>0</v>
      </c>
      <c r="H33">
        <v>57</v>
      </c>
      <c r="I33">
        <v>75</v>
      </c>
      <c r="J33">
        <v>8</v>
      </c>
      <c r="K33">
        <v>47</v>
      </c>
      <c r="L33">
        <v>64</v>
      </c>
      <c r="M33">
        <v>30</v>
      </c>
      <c r="N33">
        <v>75</v>
      </c>
      <c r="O33">
        <v>64</v>
      </c>
      <c r="P33">
        <v>55</v>
      </c>
      <c r="Q33">
        <v>23</v>
      </c>
      <c r="R33">
        <v>27</v>
      </c>
      <c r="S33">
        <v>5</v>
      </c>
      <c r="T33">
        <v>211</v>
      </c>
      <c r="U33">
        <v>0</v>
      </c>
      <c r="W33">
        <v>31</v>
      </c>
      <c r="X33">
        <v>39</v>
      </c>
      <c r="Y33">
        <v>4</v>
      </c>
      <c r="Z33">
        <v>20</v>
      </c>
      <c r="AA33">
        <v>25</v>
      </c>
      <c r="AB33">
        <v>39</v>
      </c>
      <c r="AC33">
        <v>28</v>
      </c>
      <c r="AD33">
        <v>19</v>
      </c>
      <c r="AE33">
        <v>11</v>
      </c>
      <c r="AG33">
        <v>0</v>
      </c>
      <c r="AH33">
        <v>102</v>
      </c>
    </row>
    <row r="34" spans="1:34" x14ac:dyDescent="0.2">
      <c r="A34" t="s">
        <v>15</v>
      </c>
      <c r="B34" t="s">
        <v>51</v>
      </c>
      <c r="C34" t="s">
        <v>53</v>
      </c>
      <c r="D34" s="33">
        <v>4327</v>
      </c>
      <c r="E34" s="21">
        <v>662</v>
      </c>
      <c r="F34" s="21">
        <v>1116</v>
      </c>
      <c r="G34" s="21">
        <v>0</v>
      </c>
      <c r="H34">
        <v>208</v>
      </c>
      <c r="I34">
        <v>365</v>
      </c>
      <c r="J34">
        <v>22</v>
      </c>
      <c r="K34">
        <v>150</v>
      </c>
      <c r="L34">
        <v>162</v>
      </c>
      <c r="M34">
        <v>111</v>
      </c>
      <c r="N34">
        <v>364</v>
      </c>
      <c r="O34">
        <v>342</v>
      </c>
      <c r="P34">
        <v>237</v>
      </c>
      <c r="Q34">
        <v>128</v>
      </c>
      <c r="R34">
        <v>76</v>
      </c>
      <c r="S34">
        <v>1</v>
      </c>
      <c r="T34">
        <v>526</v>
      </c>
      <c r="U34">
        <v>0</v>
      </c>
      <c r="W34">
        <v>105</v>
      </c>
      <c r="X34">
        <v>172</v>
      </c>
      <c r="Y34">
        <v>11</v>
      </c>
      <c r="Z34">
        <v>74</v>
      </c>
      <c r="AA34">
        <v>86</v>
      </c>
      <c r="AB34">
        <v>171</v>
      </c>
      <c r="AC34">
        <v>149</v>
      </c>
      <c r="AD34">
        <v>114</v>
      </c>
      <c r="AE34">
        <v>48</v>
      </c>
      <c r="AG34">
        <v>0</v>
      </c>
      <c r="AH34">
        <v>297</v>
      </c>
    </row>
    <row r="35" spans="1:34" x14ac:dyDescent="0.2">
      <c r="A35" t="s">
        <v>15</v>
      </c>
      <c r="B35" t="s">
        <v>51</v>
      </c>
      <c r="C35" t="s">
        <v>54</v>
      </c>
      <c r="D35" s="33">
        <v>4329</v>
      </c>
      <c r="E35" s="21">
        <v>427</v>
      </c>
      <c r="F35" s="21">
        <v>991</v>
      </c>
      <c r="G35" s="21">
        <v>1599</v>
      </c>
      <c r="H35">
        <v>218</v>
      </c>
      <c r="I35">
        <v>411</v>
      </c>
      <c r="J35">
        <v>31</v>
      </c>
      <c r="K35">
        <v>193</v>
      </c>
      <c r="L35">
        <v>90</v>
      </c>
      <c r="M35">
        <v>46</v>
      </c>
      <c r="N35">
        <v>394</v>
      </c>
      <c r="O35">
        <v>377</v>
      </c>
      <c r="P35">
        <v>220</v>
      </c>
      <c r="Q35">
        <v>122</v>
      </c>
      <c r="R35">
        <v>116</v>
      </c>
      <c r="S35">
        <v>0</v>
      </c>
      <c r="T35">
        <v>641</v>
      </c>
      <c r="U35">
        <v>216</v>
      </c>
      <c r="W35">
        <v>111</v>
      </c>
      <c r="X35">
        <v>204</v>
      </c>
      <c r="Y35">
        <v>16</v>
      </c>
      <c r="Z35">
        <v>75</v>
      </c>
      <c r="AA35">
        <v>52</v>
      </c>
      <c r="AB35">
        <v>187</v>
      </c>
      <c r="AC35">
        <v>170</v>
      </c>
      <c r="AD35">
        <v>93</v>
      </c>
      <c r="AE35">
        <v>49</v>
      </c>
      <c r="AG35">
        <v>0</v>
      </c>
      <c r="AH35">
        <v>332</v>
      </c>
    </row>
    <row r="36" spans="1:34" x14ac:dyDescent="0.2">
      <c r="A36" t="s">
        <v>15</v>
      </c>
      <c r="B36" t="s">
        <v>51</v>
      </c>
      <c r="C36" t="s">
        <v>55</v>
      </c>
      <c r="D36" s="33">
        <v>4328</v>
      </c>
      <c r="E36" s="21">
        <v>197</v>
      </c>
      <c r="F36" s="21">
        <v>987</v>
      </c>
      <c r="G36" s="21">
        <v>0</v>
      </c>
      <c r="H36">
        <v>114</v>
      </c>
      <c r="I36">
        <v>183</v>
      </c>
      <c r="J36">
        <v>7</v>
      </c>
      <c r="K36">
        <v>79</v>
      </c>
      <c r="L36">
        <v>59</v>
      </c>
      <c r="M36">
        <v>45</v>
      </c>
      <c r="N36">
        <v>178</v>
      </c>
      <c r="O36">
        <v>168</v>
      </c>
      <c r="P36">
        <v>102</v>
      </c>
      <c r="Q36">
        <v>30</v>
      </c>
      <c r="R36">
        <v>42</v>
      </c>
      <c r="S36">
        <v>0</v>
      </c>
      <c r="T36">
        <v>310</v>
      </c>
      <c r="U36">
        <v>0</v>
      </c>
      <c r="W36">
        <v>61</v>
      </c>
      <c r="X36">
        <v>95</v>
      </c>
      <c r="Y36">
        <v>1</v>
      </c>
      <c r="Z36">
        <v>37</v>
      </c>
      <c r="AA36">
        <v>26</v>
      </c>
      <c r="AB36">
        <v>90</v>
      </c>
      <c r="AC36">
        <v>78</v>
      </c>
      <c r="AD36">
        <v>46</v>
      </c>
      <c r="AE36">
        <v>11</v>
      </c>
      <c r="AG36">
        <v>0</v>
      </c>
      <c r="AH36">
        <v>145</v>
      </c>
    </row>
    <row r="37" spans="1:34" x14ac:dyDescent="0.2">
      <c r="A37" t="s">
        <v>15</v>
      </c>
      <c r="B37" t="s">
        <v>51</v>
      </c>
      <c r="C37" t="s">
        <v>56</v>
      </c>
      <c r="D37" s="33">
        <v>7410</v>
      </c>
      <c r="E37" s="21">
        <v>186</v>
      </c>
      <c r="F37" s="21">
        <v>255</v>
      </c>
      <c r="G37" s="21">
        <v>0</v>
      </c>
      <c r="H37">
        <v>108</v>
      </c>
      <c r="I37">
        <v>170</v>
      </c>
      <c r="J37">
        <v>17</v>
      </c>
      <c r="K37">
        <v>127</v>
      </c>
      <c r="L37">
        <v>122</v>
      </c>
      <c r="M37">
        <v>73</v>
      </c>
      <c r="N37">
        <v>166</v>
      </c>
      <c r="O37">
        <v>159</v>
      </c>
      <c r="P37">
        <v>158</v>
      </c>
      <c r="Q37">
        <v>143</v>
      </c>
      <c r="R37">
        <v>55</v>
      </c>
      <c r="S37">
        <v>2</v>
      </c>
      <c r="T37">
        <v>427</v>
      </c>
      <c r="U37">
        <v>0</v>
      </c>
      <c r="W37">
        <v>62</v>
      </c>
      <c r="X37">
        <v>94</v>
      </c>
      <c r="Y37">
        <v>9</v>
      </c>
      <c r="Z37">
        <v>72</v>
      </c>
      <c r="AA37">
        <v>72</v>
      </c>
      <c r="AB37">
        <v>90</v>
      </c>
      <c r="AC37">
        <v>83</v>
      </c>
      <c r="AD37">
        <v>85</v>
      </c>
      <c r="AE37">
        <v>80</v>
      </c>
      <c r="AG37">
        <v>0</v>
      </c>
      <c r="AH37">
        <v>256</v>
      </c>
    </row>
    <row r="38" spans="1:34" x14ac:dyDescent="0.2">
      <c r="A38" t="s">
        <v>15</v>
      </c>
      <c r="B38" t="s">
        <v>57</v>
      </c>
      <c r="C38" t="s">
        <v>58</v>
      </c>
      <c r="D38" s="33">
        <v>17875</v>
      </c>
      <c r="E38" s="21">
        <v>2</v>
      </c>
      <c r="F38" s="21">
        <v>35</v>
      </c>
      <c r="G38" s="21">
        <v>0</v>
      </c>
      <c r="H38">
        <v>3</v>
      </c>
      <c r="I38">
        <v>5</v>
      </c>
      <c r="J38">
        <v>0</v>
      </c>
      <c r="K38">
        <v>3</v>
      </c>
      <c r="L38">
        <v>5</v>
      </c>
      <c r="M38">
        <v>0</v>
      </c>
      <c r="N38">
        <v>6</v>
      </c>
      <c r="O38">
        <v>4</v>
      </c>
      <c r="P38">
        <v>3</v>
      </c>
      <c r="Q38">
        <v>3</v>
      </c>
      <c r="R38">
        <v>0</v>
      </c>
      <c r="S38">
        <v>0</v>
      </c>
      <c r="T38">
        <v>21</v>
      </c>
      <c r="U38">
        <v>0</v>
      </c>
      <c r="W38">
        <v>0</v>
      </c>
      <c r="X38">
        <v>1</v>
      </c>
      <c r="Y38">
        <v>0</v>
      </c>
      <c r="Z38">
        <v>3</v>
      </c>
      <c r="AA38">
        <v>5</v>
      </c>
      <c r="AB38">
        <v>2</v>
      </c>
      <c r="AC38">
        <v>1</v>
      </c>
      <c r="AD38">
        <v>3</v>
      </c>
      <c r="AE38">
        <v>3</v>
      </c>
      <c r="AG38">
        <v>0</v>
      </c>
      <c r="AH38">
        <v>18</v>
      </c>
    </row>
    <row r="39" spans="1:34" x14ac:dyDescent="0.2">
      <c r="A39" t="s">
        <v>15</v>
      </c>
      <c r="B39" t="s">
        <v>57</v>
      </c>
      <c r="C39" t="s">
        <v>57</v>
      </c>
      <c r="D39" s="33">
        <v>4366</v>
      </c>
      <c r="E39" s="21">
        <v>100</v>
      </c>
      <c r="F39" s="21">
        <v>204</v>
      </c>
      <c r="G39" s="21">
        <v>163</v>
      </c>
      <c r="H39">
        <v>68</v>
      </c>
      <c r="I39">
        <v>100</v>
      </c>
      <c r="J39">
        <v>12</v>
      </c>
      <c r="K39">
        <v>60</v>
      </c>
      <c r="L39">
        <v>28</v>
      </c>
      <c r="M39">
        <v>19</v>
      </c>
      <c r="N39">
        <v>101</v>
      </c>
      <c r="O39">
        <v>76</v>
      </c>
      <c r="P39">
        <v>58</v>
      </c>
      <c r="Q39">
        <v>57</v>
      </c>
      <c r="R39">
        <v>22</v>
      </c>
      <c r="S39">
        <v>0</v>
      </c>
      <c r="T39">
        <v>277</v>
      </c>
      <c r="U39">
        <v>44</v>
      </c>
      <c r="W39">
        <v>39</v>
      </c>
      <c r="X39">
        <v>58</v>
      </c>
      <c r="Y39">
        <v>5</v>
      </c>
      <c r="Z39">
        <v>36</v>
      </c>
      <c r="AA39">
        <v>15</v>
      </c>
      <c r="AB39">
        <v>58</v>
      </c>
      <c r="AC39">
        <v>31</v>
      </c>
      <c r="AD39">
        <v>31</v>
      </c>
      <c r="AE39">
        <v>36</v>
      </c>
      <c r="AG39">
        <v>0</v>
      </c>
      <c r="AH39">
        <v>135</v>
      </c>
    </row>
    <row r="40" spans="1:34" x14ac:dyDescent="0.2">
      <c r="A40" t="s">
        <v>15</v>
      </c>
      <c r="B40" t="s">
        <v>57</v>
      </c>
      <c r="C40" t="s">
        <v>59</v>
      </c>
      <c r="D40" s="33">
        <v>4368</v>
      </c>
      <c r="E40" s="21">
        <v>10</v>
      </c>
      <c r="F40" s="21">
        <v>31</v>
      </c>
      <c r="G40" s="21">
        <v>0</v>
      </c>
      <c r="H40">
        <v>2</v>
      </c>
      <c r="I40">
        <v>4</v>
      </c>
      <c r="J40">
        <v>0</v>
      </c>
      <c r="K40">
        <v>1</v>
      </c>
      <c r="L40">
        <v>5</v>
      </c>
      <c r="M40">
        <v>0</v>
      </c>
      <c r="N40">
        <v>4</v>
      </c>
      <c r="O40">
        <v>3</v>
      </c>
      <c r="P40">
        <v>2</v>
      </c>
      <c r="Q40">
        <v>0</v>
      </c>
      <c r="R40">
        <v>0</v>
      </c>
      <c r="S40">
        <v>0</v>
      </c>
      <c r="T40">
        <v>33</v>
      </c>
      <c r="U40">
        <v>0</v>
      </c>
      <c r="W40">
        <v>0</v>
      </c>
      <c r="X40">
        <v>2</v>
      </c>
      <c r="Y40">
        <v>0</v>
      </c>
      <c r="Z40">
        <v>1</v>
      </c>
      <c r="AA40">
        <v>5</v>
      </c>
      <c r="AB40">
        <v>2</v>
      </c>
      <c r="AC40">
        <v>1</v>
      </c>
      <c r="AD40">
        <v>2</v>
      </c>
      <c r="AE40">
        <v>0</v>
      </c>
      <c r="AG40">
        <v>0</v>
      </c>
      <c r="AH40">
        <v>15</v>
      </c>
    </row>
    <row r="41" spans="1:34" x14ac:dyDescent="0.2">
      <c r="A41" t="s">
        <v>15</v>
      </c>
      <c r="B41" t="s">
        <v>57</v>
      </c>
      <c r="C41" t="s">
        <v>60</v>
      </c>
      <c r="D41" s="33">
        <v>4364</v>
      </c>
      <c r="E41" s="21">
        <v>41</v>
      </c>
      <c r="F41" s="21">
        <v>91</v>
      </c>
      <c r="G41" s="21">
        <v>0</v>
      </c>
      <c r="H41">
        <v>15</v>
      </c>
      <c r="I41">
        <v>22</v>
      </c>
      <c r="J41">
        <v>2</v>
      </c>
      <c r="K41">
        <v>11</v>
      </c>
      <c r="L41">
        <v>5</v>
      </c>
      <c r="M41">
        <v>0</v>
      </c>
      <c r="N41">
        <v>17</v>
      </c>
      <c r="O41">
        <v>16</v>
      </c>
      <c r="P41">
        <v>13</v>
      </c>
      <c r="Q41">
        <v>9</v>
      </c>
      <c r="R41">
        <v>2</v>
      </c>
      <c r="S41">
        <v>0</v>
      </c>
      <c r="T41">
        <v>99</v>
      </c>
      <c r="U41">
        <v>0</v>
      </c>
      <c r="W41">
        <v>6</v>
      </c>
      <c r="X41">
        <v>10</v>
      </c>
      <c r="Y41">
        <v>1</v>
      </c>
      <c r="Z41">
        <v>9</v>
      </c>
      <c r="AA41">
        <v>4</v>
      </c>
      <c r="AB41">
        <v>6</v>
      </c>
      <c r="AC41">
        <v>4</v>
      </c>
      <c r="AD41">
        <v>10</v>
      </c>
      <c r="AE41">
        <v>5</v>
      </c>
      <c r="AG41">
        <v>0</v>
      </c>
      <c r="AH41">
        <v>49</v>
      </c>
    </row>
    <row r="42" spans="1:34" x14ac:dyDescent="0.2">
      <c r="A42" t="s">
        <v>15</v>
      </c>
      <c r="B42" t="s">
        <v>57</v>
      </c>
      <c r="C42" t="s">
        <v>61</v>
      </c>
      <c r="D42" s="33">
        <v>4365</v>
      </c>
      <c r="E42" s="21">
        <v>2</v>
      </c>
      <c r="F42" s="21">
        <v>21</v>
      </c>
      <c r="G42" s="21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1</v>
      </c>
      <c r="N42">
        <v>0</v>
      </c>
      <c r="O42">
        <v>0</v>
      </c>
      <c r="P42">
        <v>1</v>
      </c>
      <c r="Q42">
        <v>1</v>
      </c>
      <c r="R42">
        <v>1</v>
      </c>
      <c r="S42">
        <v>1</v>
      </c>
      <c r="T42">
        <v>42</v>
      </c>
      <c r="U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G42">
        <v>0</v>
      </c>
      <c r="AH42">
        <v>24</v>
      </c>
    </row>
    <row r="43" spans="1:34" x14ac:dyDescent="0.2">
      <c r="A43" t="s">
        <v>15</v>
      </c>
      <c r="B43" t="s">
        <v>57</v>
      </c>
      <c r="C43" t="s">
        <v>62</v>
      </c>
      <c r="D43" s="33">
        <v>4367</v>
      </c>
      <c r="E43" s="21">
        <v>8</v>
      </c>
      <c r="F43" s="21">
        <v>74</v>
      </c>
      <c r="G43" s="21">
        <v>0</v>
      </c>
      <c r="H43">
        <v>1</v>
      </c>
      <c r="I43">
        <v>1</v>
      </c>
      <c r="J43">
        <v>0</v>
      </c>
      <c r="K43">
        <v>1</v>
      </c>
      <c r="L43">
        <v>1</v>
      </c>
      <c r="M43">
        <v>0</v>
      </c>
      <c r="N43">
        <v>2</v>
      </c>
      <c r="O43">
        <v>2</v>
      </c>
      <c r="P43">
        <v>0</v>
      </c>
      <c r="Q43">
        <v>0</v>
      </c>
      <c r="R43">
        <v>0</v>
      </c>
      <c r="S43">
        <v>0</v>
      </c>
      <c r="T43">
        <v>16</v>
      </c>
      <c r="U43">
        <v>0</v>
      </c>
      <c r="W43">
        <v>0</v>
      </c>
      <c r="X43">
        <v>0</v>
      </c>
      <c r="Y43">
        <v>0</v>
      </c>
      <c r="Z43">
        <v>1</v>
      </c>
      <c r="AA43">
        <v>1</v>
      </c>
      <c r="AB43">
        <v>2</v>
      </c>
      <c r="AC43">
        <v>1</v>
      </c>
      <c r="AD43">
        <v>0</v>
      </c>
      <c r="AE43">
        <v>0</v>
      </c>
      <c r="AG43">
        <v>0</v>
      </c>
      <c r="AH43">
        <v>9</v>
      </c>
    </row>
    <row r="44" spans="1:34" x14ac:dyDescent="0.2">
      <c r="A44" t="s">
        <v>15</v>
      </c>
      <c r="B44" t="s">
        <v>63</v>
      </c>
      <c r="C44" t="s">
        <v>64</v>
      </c>
      <c r="D44" s="33">
        <v>6954</v>
      </c>
      <c r="E44" s="21">
        <v>28</v>
      </c>
      <c r="F44" s="21">
        <v>66</v>
      </c>
      <c r="G44" s="21">
        <v>0</v>
      </c>
      <c r="H44">
        <v>20</v>
      </c>
      <c r="I44">
        <v>26</v>
      </c>
      <c r="J44">
        <v>5</v>
      </c>
      <c r="K44">
        <v>13</v>
      </c>
      <c r="L44">
        <v>17</v>
      </c>
      <c r="M44">
        <v>11</v>
      </c>
      <c r="N44">
        <v>20</v>
      </c>
      <c r="O44">
        <v>17</v>
      </c>
      <c r="P44">
        <v>31</v>
      </c>
      <c r="Q44">
        <v>26</v>
      </c>
      <c r="R44">
        <v>6</v>
      </c>
      <c r="S44">
        <v>14</v>
      </c>
      <c r="T44">
        <v>100</v>
      </c>
      <c r="U44">
        <v>0</v>
      </c>
      <c r="W44">
        <v>8</v>
      </c>
      <c r="X44">
        <v>12</v>
      </c>
      <c r="Y44">
        <v>2</v>
      </c>
      <c r="Z44">
        <v>7</v>
      </c>
      <c r="AA44">
        <v>5</v>
      </c>
      <c r="AB44">
        <v>15</v>
      </c>
      <c r="AC44">
        <v>9</v>
      </c>
      <c r="AD44">
        <v>18</v>
      </c>
      <c r="AE44">
        <v>17</v>
      </c>
      <c r="AG44">
        <v>3</v>
      </c>
      <c r="AH44">
        <v>52</v>
      </c>
    </row>
    <row r="45" spans="1:34" x14ac:dyDescent="0.2">
      <c r="A45" t="s">
        <v>15</v>
      </c>
      <c r="B45" t="s">
        <v>63</v>
      </c>
      <c r="C45" t="s">
        <v>63</v>
      </c>
      <c r="D45" s="33">
        <v>4439</v>
      </c>
      <c r="E45" s="21">
        <v>102</v>
      </c>
      <c r="F45" s="21">
        <v>312</v>
      </c>
      <c r="G45" s="21">
        <v>0</v>
      </c>
      <c r="H45">
        <v>63</v>
      </c>
      <c r="I45">
        <v>91</v>
      </c>
      <c r="J45">
        <v>8</v>
      </c>
      <c r="K45">
        <v>52</v>
      </c>
      <c r="L45">
        <v>37</v>
      </c>
      <c r="M45">
        <v>31</v>
      </c>
      <c r="N45">
        <v>90</v>
      </c>
      <c r="O45">
        <v>79</v>
      </c>
      <c r="P45">
        <v>66</v>
      </c>
      <c r="Q45">
        <v>55</v>
      </c>
      <c r="R45">
        <v>31</v>
      </c>
      <c r="S45">
        <v>30</v>
      </c>
      <c r="T45">
        <v>257</v>
      </c>
      <c r="U45">
        <v>0</v>
      </c>
      <c r="W45">
        <v>32</v>
      </c>
      <c r="X45">
        <v>41</v>
      </c>
      <c r="Y45">
        <v>2</v>
      </c>
      <c r="Z45">
        <v>21</v>
      </c>
      <c r="AA45">
        <v>16</v>
      </c>
      <c r="AB45">
        <v>41</v>
      </c>
      <c r="AC45">
        <v>31</v>
      </c>
      <c r="AD45">
        <v>31</v>
      </c>
      <c r="AE45">
        <v>25</v>
      </c>
      <c r="AG45">
        <v>2</v>
      </c>
      <c r="AH45">
        <v>136</v>
      </c>
    </row>
    <row r="46" spans="1:34" x14ac:dyDescent="0.2">
      <c r="A46" t="s">
        <v>15</v>
      </c>
      <c r="B46" t="s">
        <v>65</v>
      </c>
      <c r="C46" t="s">
        <v>65</v>
      </c>
      <c r="D46" s="33">
        <v>4338</v>
      </c>
      <c r="E46" s="21">
        <v>350</v>
      </c>
      <c r="F46" s="21">
        <v>1186</v>
      </c>
      <c r="G46" s="21">
        <v>523</v>
      </c>
      <c r="H46">
        <v>204</v>
      </c>
      <c r="I46">
        <v>307</v>
      </c>
      <c r="J46">
        <v>27</v>
      </c>
      <c r="K46">
        <v>131</v>
      </c>
      <c r="L46">
        <v>86</v>
      </c>
      <c r="M46">
        <v>39</v>
      </c>
      <c r="N46">
        <v>294</v>
      </c>
      <c r="O46">
        <v>265</v>
      </c>
      <c r="P46">
        <v>162</v>
      </c>
      <c r="Q46">
        <v>84</v>
      </c>
      <c r="R46">
        <v>67</v>
      </c>
      <c r="S46">
        <v>78</v>
      </c>
      <c r="T46">
        <v>707</v>
      </c>
      <c r="U46">
        <v>78</v>
      </c>
      <c r="W46">
        <v>107</v>
      </c>
      <c r="X46">
        <v>153</v>
      </c>
      <c r="Y46">
        <v>18</v>
      </c>
      <c r="Z46">
        <v>61</v>
      </c>
      <c r="AA46">
        <v>47</v>
      </c>
      <c r="AB46">
        <v>140</v>
      </c>
      <c r="AC46">
        <v>111</v>
      </c>
      <c r="AD46">
        <v>82</v>
      </c>
      <c r="AE46">
        <v>40</v>
      </c>
      <c r="AG46">
        <v>9</v>
      </c>
      <c r="AH46">
        <v>291</v>
      </c>
    </row>
    <row r="47" spans="1:34" x14ac:dyDescent="0.2">
      <c r="A47" t="s">
        <v>15</v>
      </c>
      <c r="B47" t="s">
        <v>65</v>
      </c>
      <c r="C47" t="s">
        <v>66</v>
      </c>
      <c r="D47" s="33">
        <v>7306</v>
      </c>
      <c r="E47" s="21">
        <v>143</v>
      </c>
      <c r="F47" s="21">
        <v>531</v>
      </c>
      <c r="G47" s="21">
        <v>0</v>
      </c>
      <c r="H47">
        <v>63</v>
      </c>
      <c r="I47">
        <v>124</v>
      </c>
      <c r="J47">
        <v>8</v>
      </c>
      <c r="K47">
        <v>43</v>
      </c>
      <c r="L47">
        <v>56</v>
      </c>
      <c r="M47">
        <v>14</v>
      </c>
      <c r="N47">
        <v>124</v>
      </c>
      <c r="O47">
        <v>98</v>
      </c>
      <c r="P47">
        <v>92</v>
      </c>
      <c r="Q47">
        <v>61</v>
      </c>
      <c r="R47">
        <v>15</v>
      </c>
      <c r="S47">
        <v>2</v>
      </c>
      <c r="T47">
        <v>287</v>
      </c>
      <c r="U47">
        <v>0</v>
      </c>
      <c r="W47">
        <v>31</v>
      </c>
      <c r="X47">
        <v>60</v>
      </c>
      <c r="Y47">
        <v>4</v>
      </c>
      <c r="Z47">
        <v>27</v>
      </c>
      <c r="AA47">
        <v>35</v>
      </c>
      <c r="AB47">
        <v>60</v>
      </c>
      <c r="AC47">
        <v>34</v>
      </c>
      <c r="AD47">
        <v>40</v>
      </c>
      <c r="AE47">
        <v>27</v>
      </c>
      <c r="AG47">
        <v>0</v>
      </c>
      <c r="AH47">
        <v>154</v>
      </c>
    </row>
    <row r="48" spans="1:34" x14ac:dyDescent="0.2">
      <c r="A48" t="s">
        <v>15</v>
      </c>
      <c r="B48" t="s">
        <v>67</v>
      </c>
      <c r="C48" t="s">
        <v>67</v>
      </c>
      <c r="D48" s="33">
        <v>7107</v>
      </c>
      <c r="E48" s="21">
        <v>348</v>
      </c>
      <c r="F48" s="21">
        <v>652</v>
      </c>
      <c r="G48" s="21">
        <v>0</v>
      </c>
      <c r="H48">
        <v>185</v>
      </c>
      <c r="I48">
        <v>294</v>
      </c>
      <c r="J48">
        <v>20</v>
      </c>
      <c r="K48">
        <v>162</v>
      </c>
      <c r="L48">
        <v>164</v>
      </c>
      <c r="M48">
        <v>76</v>
      </c>
      <c r="N48">
        <v>296</v>
      </c>
      <c r="O48">
        <v>220</v>
      </c>
      <c r="P48">
        <v>190</v>
      </c>
      <c r="Q48">
        <v>151</v>
      </c>
      <c r="R48">
        <v>83</v>
      </c>
      <c r="S48">
        <v>14</v>
      </c>
      <c r="T48">
        <v>785</v>
      </c>
      <c r="U48">
        <v>0</v>
      </c>
      <c r="W48">
        <v>108</v>
      </c>
      <c r="X48">
        <v>156</v>
      </c>
      <c r="Y48">
        <v>11</v>
      </c>
      <c r="Z48">
        <v>78</v>
      </c>
      <c r="AA48">
        <v>98</v>
      </c>
      <c r="AB48">
        <v>158</v>
      </c>
      <c r="AC48">
        <v>81</v>
      </c>
      <c r="AD48">
        <v>94</v>
      </c>
      <c r="AE48">
        <v>82</v>
      </c>
      <c r="AG48">
        <v>13</v>
      </c>
      <c r="AH48">
        <v>393</v>
      </c>
    </row>
    <row r="49" spans="1:34" x14ac:dyDescent="0.2">
      <c r="A49" t="s">
        <v>15</v>
      </c>
      <c r="B49" t="s">
        <v>67</v>
      </c>
      <c r="C49" t="s">
        <v>68</v>
      </c>
      <c r="D49" s="33">
        <v>4339</v>
      </c>
      <c r="E49" s="21">
        <v>10</v>
      </c>
      <c r="F49" s="21">
        <v>75</v>
      </c>
      <c r="G49" s="21">
        <v>0</v>
      </c>
      <c r="H49">
        <v>1</v>
      </c>
      <c r="I49">
        <v>2</v>
      </c>
      <c r="J49">
        <v>1</v>
      </c>
      <c r="K49">
        <v>0</v>
      </c>
      <c r="L49">
        <v>0</v>
      </c>
      <c r="M49">
        <v>0</v>
      </c>
      <c r="N49">
        <v>2</v>
      </c>
      <c r="O49">
        <v>0</v>
      </c>
      <c r="P49">
        <v>0</v>
      </c>
      <c r="Q49">
        <v>0</v>
      </c>
      <c r="R49">
        <v>0</v>
      </c>
      <c r="S49">
        <v>0</v>
      </c>
      <c r="T49">
        <v>55</v>
      </c>
      <c r="U49">
        <v>0</v>
      </c>
      <c r="W49">
        <v>1</v>
      </c>
      <c r="X49">
        <v>2</v>
      </c>
      <c r="Y49">
        <v>1</v>
      </c>
      <c r="Z49">
        <v>0</v>
      </c>
      <c r="AA49">
        <v>0</v>
      </c>
      <c r="AB49">
        <v>2</v>
      </c>
      <c r="AC49">
        <v>0</v>
      </c>
      <c r="AD49">
        <v>0</v>
      </c>
      <c r="AE49">
        <v>0</v>
      </c>
      <c r="AG49">
        <v>0</v>
      </c>
      <c r="AH49">
        <v>28</v>
      </c>
    </row>
    <row r="50" spans="1:34" x14ac:dyDescent="0.2">
      <c r="A50" t="s">
        <v>15</v>
      </c>
      <c r="B50" t="s">
        <v>67</v>
      </c>
      <c r="C50" t="s">
        <v>69</v>
      </c>
      <c r="D50" s="33">
        <v>4340</v>
      </c>
      <c r="E50" s="21">
        <v>40</v>
      </c>
      <c r="F50" s="21">
        <v>410</v>
      </c>
      <c r="G50" s="21">
        <v>0</v>
      </c>
      <c r="H50">
        <v>30</v>
      </c>
      <c r="I50">
        <v>50</v>
      </c>
      <c r="J50">
        <v>9</v>
      </c>
      <c r="K50">
        <v>19</v>
      </c>
      <c r="L50">
        <v>23</v>
      </c>
      <c r="M50">
        <v>6</v>
      </c>
      <c r="N50">
        <v>50</v>
      </c>
      <c r="O50">
        <v>39</v>
      </c>
      <c r="P50">
        <v>27</v>
      </c>
      <c r="Q50">
        <v>12</v>
      </c>
      <c r="R50">
        <v>7</v>
      </c>
      <c r="S50">
        <v>1</v>
      </c>
      <c r="T50">
        <v>161</v>
      </c>
      <c r="U50">
        <v>0</v>
      </c>
      <c r="W50">
        <v>19</v>
      </c>
      <c r="X50">
        <v>29</v>
      </c>
      <c r="Y50">
        <v>5</v>
      </c>
      <c r="Z50">
        <v>12</v>
      </c>
      <c r="AA50">
        <v>13</v>
      </c>
      <c r="AB50">
        <v>29</v>
      </c>
      <c r="AC50">
        <v>15</v>
      </c>
      <c r="AD50">
        <v>14</v>
      </c>
      <c r="AE50">
        <v>7</v>
      </c>
      <c r="AG50">
        <v>1</v>
      </c>
      <c r="AH50">
        <v>94</v>
      </c>
    </row>
    <row r="51" spans="1:34" x14ac:dyDescent="0.2">
      <c r="A51" t="s">
        <v>15</v>
      </c>
      <c r="B51" t="s">
        <v>70</v>
      </c>
      <c r="C51" t="s">
        <v>71</v>
      </c>
      <c r="D51" s="33">
        <v>6997</v>
      </c>
      <c r="E51" s="21">
        <v>65</v>
      </c>
      <c r="F51" s="21">
        <v>350</v>
      </c>
      <c r="G51" s="21">
        <v>0</v>
      </c>
      <c r="H51">
        <v>48</v>
      </c>
      <c r="I51">
        <v>70</v>
      </c>
      <c r="J51">
        <v>5</v>
      </c>
      <c r="K51">
        <v>41</v>
      </c>
      <c r="L51">
        <v>28</v>
      </c>
      <c r="M51">
        <v>7</v>
      </c>
      <c r="N51">
        <v>62</v>
      </c>
      <c r="O51">
        <v>43</v>
      </c>
      <c r="P51">
        <v>58</v>
      </c>
      <c r="Q51">
        <v>44</v>
      </c>
      <c r="R51">
        <v>21</v>
      </c>
      <c r="S51">
        <v>18</v>
      </c>
      <c r="T51">
        <v>301</v>
      </c>
      <c r="U51">
        <v>0</v>
      </c>
      <c r="W51">
        <v>17</v>
      </c>
      <c r="X51">
        <v>28</v>
      </c>
      <c r="Y51">
        <v>1</v>
      </c>
      <c r="Z51">
        <v>20</v>
      </c>
      <c r="AA51">
        <v>19</v>
      </c>
      <c r="AB51">
        <v>20</v>
      </c>
      <c r="AC51">
        <v>1</v>
      </c>
      <c r="AD51">
        <v>33</v>
      </c>
      <c r="AE51">
        <v>19</v>
      </c>
      <c r="AG51">
        <v>0</v>
      </c>
      <c r="AH51">
        <v>179</v>
      </c>
    </row>
    <row r="52" spans="1:34" x14ac:dyDescent="0.2">
      <c r="A52" t="s">
        <v>15</v>
      </c>
      <c r="B52" t="s">
        <v>70</v>
      </c>
      <c r="C52" t="s">
        <v>72</v>
      </c>
      <c r="D52" s="33">
        <v>4337</v>
      </c>
      <c r="E52" s="21">
        <v>45</v>
      </c>
      <c r="F52" s="21">
        <v>192</v>
      </c>
      <c r="G52" s="21">
        <v>0</v>
      </c>
      <c r="H52">
        <v>50</v>
      </c>
      <c r="I52">
        <v>68</v>
      </c>
      <c r="J52">
        <v>6</v>
      </c>
      <c r="K52">
        <v>39</v>
      </c>
      <c r="L52">
        <v>32</v>
      </c>
      <c r="M52">
        <v>37</v>
      </c>
      <c r="N52">
        <v>68</v>
      </c>
      <c r="O52">
        <v>43</v>
      </c>
      <c r="P52">
        <v>59</v>
      </c>
      <c r="Q52">
        <v>55</v>
      </c>
      <c r="R52">
        <v>21</v>
      </c>
      <c r="S52">
        <v>15</v>
      </c>
      <c r="T52">
        <v>211</v>
      </c>
      <c r="U52">
        <v>0</v>
      </c>
      <c r="W52">
        <v>24</v>
      </c>
      <c r="X52">
        <v>31</v>
      </c>
      <c r="Y52">
        <v>4</v>
      </c>
      <c r="Z52">
        <v>18</v>
      </c>
      <c r="AA52">
        <v>13</v>
      </c>
      <c r="AB52">
        <v>31</v>
      </c>
      <c r="AC52">
        <v>6</v>
      </c>
      <c r="AD52">
        <v>27</v>
      </c>
      <c r="AE52">
        <v>27</v>
      </c>
      <c r="AG52">
        <v>1</v>
      </c>
      <c r="AH52">
        <v>115</v>
      </c>
    </row>
    <row r="53" spans="1:34" x14ac:dyDescent="0.2">
      <c r="A53" t="s">
        <v>15</v>
      </c>
      <c r="B53" t="s">
        <v>70</v>
      </c>
      <c r="C53" t="s">
        <v>73</v>
      </c>
      <c r="D53" s="33">
        <v>6723</v>
      </c>
      <c r="E53" s="21">
        <v>411</v>
      </c>
      <c r="F53" s="21">
        <v>1354</v>
      </c>
      <c r="G53" s="21">
        <v>0</v>
      </c>
      <c r="H53">
        <v>188</v>
      </c>
      <c r="I53">
        <v>322</v>
      </c>
      <c r="J53">
        <v>30</v>
      </c>
      <c r="K53">
        <v>133</v>
      </c>
      <c r="L53">
        <v>229</v>
      </c>
      <c r="M53">
        <v>114</v>
      </c>
      <c r="N53">
        <v>325</v>
      </c>
      <c r="O53">
        <v>231</v>
      </c>
      <c r="P53">
        <v>209</v>
      </c>
      <c r="Q53">
        <v>141</v>
      </c>
      <c r="R53">
        <v>65</v>
      </c>
      <c r="S53">
        <v>50</v>
      </c>
      <c r="T53">
        <v>832</v>
      </c>
      <c r="U53">
        <v>0</v>
      </c>
      <c r="W53">
        <v>103</v>
      </c>
      <c r="X53">
        <v>167</v>
      </c>
      <c r="Y53">
        <v>19</v>
      </c>
      <c r="Z53">
        <v>68</v>
      </c>
      <c r="AA53">
        <v>163</v>
      </c>
      <c r="AB53">
        <v>169</v>
      </c>
      <c r="AC53">
        <v>76</v>
      </c>
      <c r="AD53">
        <v>98</v>
      </c>
      <c r="AE53">
        <v>64</v>
      </c>
      <c r="AG53">
        <v>26</v>
      </c>
      <c r="AH53">
        <v>436</v>
      </c>
    </row>
    <row r="54" spans="1:34" x14ac:dyDescent="0.2">
      <c r="A54" t="s">
        <v>15</v>
      </c>
      <c r="B54" t="s">
        <v>70</v>
      </c>
      <c r="C54" t="s">
        <v>70</v>
      </c>
      <c r="D54" s="33">
        <v>4336</v>
      </c>
      <c r="E54" s="21">
        <v>306</v>
      </c>
      <c r="F54" s="21">
        <v>514</v>
      </c>
      <c r="G54" s="21">
        <v>837</v>
      </c>
      <c r="H54">
        <v>146</v>
      </c>
      <c r="I54">
        <v>216</v>
      </c>
      <c r="J54">
        <v>11</v>
      </c>
      <c r="K54">
        <v>114</v>
      </c>
      <c r="L54">
        <v>76</v>
      </c>
      <c r="M54">
        <v>38</v>
      </c>
      <c r="N54">
        <v>204</v>
      </c>
      <c r="O54">
        <v>127</v>
      </c>
      <c r="P54">
        <v>133</v>
      </c>
      <c r="Q54">
        <v>74</v>
      </c>
      <c r="R54">
        <v>55</v>
      </c>
      <c r="S54">
        <v>0</v>
      </c>
      <c r="T54">
        <v>514</v>
      </c>
      <c r="U54">
        <v>190</v>
      </c>
      <c r="W54">
        <v>77</v>
      </c>
      <c r="X54">
        <v>110</v>
      </c>
      <c r="Y54">
        <v>6</v>
      </c>
      <c r="Z54">
        <v>58</v>
      </c>
      <c r="AA54">
        <v>34</v>
      </c>
      <c r="AB54">
        <v>99</v>
      </c>
      <c r="AC54">
        <v>14</v>
      </c>
      <c r="AD54">
        <v>74</v>
      </c>
      <c r="AE54">
        <v>53</v>
      </c>
      <c r="AG54">
        <v>0</v>
      </c>
      <c r="AH54">
        <v>264</v>
      </c>
    </row>
    <row r="55" spans="1:34" x14ac:dyDescent="0.2">
      <c r="A55" t="s">
        <v>15</v>
      </c>
      <c r="B55" t="s">
        <v>74</v>
      </c>
      <c r="C55" t="s">
        <v>28</v>
      </c>
      <c r="D55" s="33">
        <v>4362</v>
      </c>
      <c r="E55" s="21">
        <v>23</v>
      </c>
      <c r="F55" s="21">
        <v>56</v>
      </c>
      <c r="G55" s="21">
        <v>0</v>
      </c>
      <c r="H55">
        <v>15</v>
      </c>
      <c r="I55">
        <v>17</v>
      </c>
      <c r="J55">
        <v>1</v>
      </c>
      <c r="K55">
        <v>14</v>
      </c>
      <c r="L55">
        <v>6</v>
      </c>
      <c r="M55">
        <v>5</v>
      </c>
      <c r="N55">
        <v>17</v>
      </c>
      <c r="O55">
        <v>13</v>
      </c>
      <c r="P55">
        <v>10</v>
      </c>
      <c r="Q55">
        <v>5</v>
      </c>
      <c r="R55">
        <v>3</v>
      </c>
      <c r="S55">
        <v>0</v>
      </c>
      <c r="T55">
        <v>76</v>
      </c>
      <c r="U55">
        <v>0</v>
      </c>
      <c r="W55">
        <v>8</v>
      </c>
      <c r="X55">
        <v>8</v>
      </c>
      <c r="Y55">
        <v>1</v>
      </c>
      <c r="Z55">
        <v>10</v>
      </c>
      <c r="AA55">
        <v>6</v>
      </c>
      <c r="AB55">
        <v>10</v>
      </c>
      <c r="AC55">
        <v>5</v>
      </c>
      <c r="AD55">
        <v>4</v>
      </c>
      <c r="AE55">
        <v>3</v>
      </c>
      <c r="AG55">
        <v>0</v>
      </c>
      <c r="AH55">
        <v>37</v>
      </c>
    </row>
    <row r="56" spans="1:34" x14ac:dyDescent="0.2">
      <c r="A56" t="s">
        <v>15</v>
      </c>
      <c r="B56" t="s">
        <v>74</v>
      </c>
      <c r="C56" t="s">
        <v>75</v>
      </c>
      <c r="D56" s="33">
        <v>4363</v>
      </c>
      <c r="E56" s="21">
        <v>1</v>
      </c>
      <c r="F56" s="21">
        <v>27</v>
      </c>
      <c r="G56" s="21">
        <v>0</v>
      </c>
      <c r="H56">
        <v>7</v>
      </c>
      <c r="I56">
        <v>8</v>
      </c>
      <c r="J56">
        <v>0</v>
      </c>
      <c r="K56">
        <v>7</v>
      </c>
      <c r="L56">
        <v>3</v>
      </c>
      <c r="M56">
        <v>2</v>
      </c>
      <c r="N56">
        <v>7</v>
      </c>
      <c r="O56">
        <v>2</v>
      </c>
      <c r="P56">
        <v>4</v>
      </c>
      <c r="Q56">
        <v>2</v>
      </c>
      <c r="R56">
        <v>1</v>
      </c>
      <c r="S56">
        <v>1</v>
      </c>
      <c r="T56">
        <v>16</v>
      </c>
      <c r="U56">
        <v>0</v>
      </c>
      <c r="W56">
        <v>4</v>
      </c>
      <c r="X56">
        <v>5</v>
      </c>
      <c r="Y56">
        <v>0</v>
      </c>
      <c r="Z56">
        <v>5</v>
      </c>
      <c r="AA56">
        <v>0</v>
      </c>
      <c r="AB56">
        <v>4</v>
      </c>
      <c r="AC56">
        <v>0</v>
      </c>
      <c r="AD56">
        <v>2</v>
      </c>
      <c r="AE56">
        <v>1</v>
      </c>
      <c r="AG56">
        <v>0</v>
      </c>
      <c r="AH56">
        <v>11</v>
      </c>
    </row>
    <row r="57" spans="1:34" x14ac:dyDescent="0.2">
      <c r="A57" t="s">
        <v>15</v>
      </c>
      <c r="B57" t="s">
        <v>74</v>
      </c>
      <c r="C57" t="s">
        <v>76</v>
      </c>
      <c r="D57" s="33">
        <v>4342</v>
      </c>
      <c r="E57" s="21">
        <v>238</v>
      </c>
      <c r="F57" s="21">
        <v>535</v>
      </c>
      <c r="G57" s="21">
        <v>467</v>
      </c>
      <c r="H57">
        <v>206</v>
      </c>
      <c r="I57">
        <v>276</v>
      </c>
      <c r="J57">
        <v>23</v>
      </c>
      <c r="K57">
        <v>136</v>
      </c>
      <c r="L57">
        <v>160</v>
      </c>
      <c r="M57">
        <v>59</v>
      </c>
      <c r="N57">
        <v>257</v>
      </c>
      <c r="O57">
        <v>198</v>
      </c>
      <c r="P57">
        <v>139</v>
      </c>
      <c r="Q57">
        <v>102</v>
      </c>
      <c r="R57">
        <v>45</v>
      </c>
      <c r="S57">
        <v>45</v>
      </c>
      <c r="T57">
        <v>515</v>
      </c>
      <c r="U57">
        <v>133</v>
      </c>
      <c r="W57">
        <v>116</v>
      </c>
      <c r="X57">
        <v>143</v>
      </c>
      <c r="Y57">
        <v>8</v>
      </c>
      <c r="Z57">
        <v>79</v>
      </c>
      <c r="AA57">
        <v>95</v>
      </c>
      <c r="AB57">
        <v>129</v>
      </c>
      <c r="AC57">
        <v>62</v>
      </c>
      <c r="AD57">
        <v>77</v>
      </c>
      <c r="AE57">
        <v>66</v>
      </c>
      <c r="AG57">
        <v>1</v>
      </c>
      <c r="AH57">
        <v>294</v>
      </c>
    </row>
    <row r="58" spans="1:34" x14ac:dyDescent="0.2">
      <c r="A58" t="s">
        <v>15</v>
      </c>
      <c r="B58" t="s">
        <v>74</v>
      </c>
      <c r="C58" t="s">
        <v>77</v>
      </c>
      <c r="D58" s="33">
        <v>4360</v>
      </c>
      <c r="E58" s="21">
        <v>38</v>
      </c>
      <c r="F58" s="21">
        <v>62</v>
      </c>
      <c r="G58" s="21">
        <v>0</v>
      </c>
      <c r="H58">
        <v>26</v>
      </c>
      <c r="I58">
        <v>40</v>
      </c>
      <c r="J58">
        <v>1</v>
      </c>
      <c r="K58">
        <v>18</v>
      </c>
      <c r="L58">
        <v>7</v>
      </c>
      <c r="M58">
        <v>7</v>
      </c>
      <c r="N58">
        <v>32</v>
      </c>
      <c r="O58">
        <v>23</v>
      </c>
      <c r="P58">
        <v>32</v>
      </c>
      <c r="Q58">
        <v>20</v>
      </c>
      <c r="R58">
        <v>3</v>
      </c>
      <c r="S58">
        <v>3</v>
      </c>
      <c r="T58">
        <v>111</v>
      </c>
      <c r="U58">
        <v>0</v>
      </c>
      <c r="W58">
        <v>11</v>
      </c>
      <c r="X58">
        <v>15</v>
      </c>
      <c r="Y58">
        <v>1</v>
      </c>
      <c r="Z58">
        <v>12</v>
      </c>
      <c r="AA58">
        <v>4</v>
      </c>
      <c r="AB58">
        <v>23</v>
      </c>
      <c r="AC58">
        <v>15</v>
      </c>
      <c r="AD58">
        <v>21</v>
      </c>
      <c r="AE58">
        <v>12</v>
      </c>
      <c r="AG58">
        <v>3</v>
      </c>
      <c r="AH58">
        <v>57</v>
      </c>
    </row>
    <row r="59" spans="1:34" x14ac:dyDescent="0.2">
      <c r="A59" t="s">
        <v>15</v>
      </c>
      <c r="B59" t="s">
        <v>74</v>
      </c>
      <c r="C59" t="s">
        <v>78</v>
      </c>
      <c r="D59" s="33">
        <v>4361</v>
      </c>
      <c r="E59" s="21">
        <v>15</v>
      </c>
      <c r="F59" s="21">
        <v>37</v>
      </c>
      <c r="G59" s="21">
        <v>0</v>
      </c>
      <c r="H59">
        <v>9</v>
      </c>
      <c r="I59">
        <v>15</v>
      </c>
      <c r="J59">
        <v>2</v>
      </c>
      <c r="K59">
        <v>9</v>
      </c>
      <c r="L59">
        <v>8</v>
      </c>
      <c r="M59">
        <v>2</v>
      </c>
      <c r="N59">
        <v>12</v>
      </c>
      <c r="O59">
        <v>9</v>
      </c>
      <c r="P59">
        <v>15</v>
      </c>
      <c r="Q59">
        <v>7</v>
      </c>
      <c r="R59">
        <v>1</v>
      </c>
      <c r="S59">
        <v>1</v>
      </c>
      <c r="T59">
        <v>36</v>
      </c>
      <c r="U59">
        <v>0</v>
      </c>
      <c r="W59">
        <v>6</v>
      </c>
      <c r="X59">
        <v>7</v>
      </c>
      <c r="Y59">
        <v>1</v>
      </c>
      <c r="Z59">
        <v>8</v>
      </c>
      <c r="AA59">
        <v>7</v>
      </c>
      <c r="AB59">
        <v>6</v>
      </c>
      <c r="AC59">
        <v>3</v>
      </c>
      <c r="AD59">
        <v>13</v>
      </c>
      <c r="AE59">
        <v>6</v>
      </c>
      <c r="AG59">
        <v>0</v>
      </c>
      <c r="AH59">
        <v>16</v>
      </c>
    </row>
    <row r="60" spans="1:34" x14ac:dyDescent="0.2">
      <c r="A60" t="s">
        <v>15</v>
      </c>
      <c r="B60" t="s">
        <v>74</v>
      </c>
      <c r="C60" t="s">
        <v>79</v>
      </c>
      <c r="D60" s="33">
        <v>4359</v>
      </c>
      <c r="E60" s="21">
        <v>94</v>
      </c>
      <c r="F60" s="21">
        <v>139</v>
      </c>
      <c r="G60" s="21">
        <v>0</v>
      </c>
      <c r="H60">
        <v>72</v>
      </c>
      <c r="I60">
        <v>90</v>
      </c>
      <c r="J60">
        <v>7</v>
      </c>
      <c r="K60">
        <v>44</v>
      </c>
      <c r="L60">
        <v>62</v>
      </c>
      <c r="M60">
        <v>22</v>
      </c>
      <c r="N60">
        <v>90</v>
      </c>
      <c r="O60">
        <v>74</v>
      </c>
      <c r="P60">
        <v>44</v>
      </c>
      <c r="Q60">
        <v>40</v>
      </c>
      <c r="R60">
        <v>15</v>
      </c>
      <c r="S60">
        <v>12</v>
      </c>
      <c r="T60">
        <v>243</v>
      </c>
      <c r="U60">
        <v>0</v>
      </c>
      <c r="W60">
        <v>36</v>
      </c>
      <c r="X60">
        <v>44</v>
      </c>
      <c r="Y60">
        <v>4</v>
      </c>
      <c r="Z60">
        <v>28</v>
      </c>
      <c r="AA60">
        <v>38</v>
      </c>
      <c r="AB60">
        <v>45</v>
      </c>
      <c r="AC60">
        <v>30</v>
      </c>
      <c r="AD60">
        <v>25</v>
      </c>
      <c r="AE60">
        <v>30</v>
      </c>
      <c r="AG60">
        <v>1</v>
      </c>
      <c r="AH60">
        <v>109</v>
      </c>
    </row>
    <row r="61" spans="1:34" x14ac:dyDescent="0.2">
      <c r="A61" t="s">
        <v>15</v>
      </c>
      <c r="B61" t="s">
        <v>74</v>
      </c>
      <c r="C61" t="s">
        <v>80</v>
      </c>
      <c r="D61" s="33">
        <v>4343</v>
      </c>
      <c r="E61" s="21">
        <v>20</v>
      </c>
      <c r="F61" s="21">
        <v>60</v>
      </c>
      <c r="G61" s="21">
        <v>0</v>
      </c>
      <c r="H61">
        <v>6</v>
      </c>
      <c r="I61">
        <v>10</v>
      </c>
      <c r="J61">
        <v>2</v>
      </c>
      <c r="K61">
        <v>13</v>
      </c>
      <c r="L61">
        <v>4</v>
      </c>
      <c r="M61">
        <v>6</v>
      </c>
      <c r="N61">
        <v>10</v>
      </c>
      <c r="O61">
        <v>10</v>
      </c>
      <c r="P61">
        <v>17</v>
      </c>
      <c r="Q61">
        <v>16</v>
      </c>
      <c r="R61">
        <v>3</v>
      </c>
      <c r="S61">
        <v>2</v>
      </c>
      <c r="T61">
        <v>69</v>
      </c>
      <c r="U61">
        <v>0</v>
      </c>
      <c r="W61">
        <v>1</v>
      </c>
      <c r="X61">
        <v>2</v>
      </c>
      <c r="Y61">
        <v>0</v>
      </c>
      <c r="Z61">
        <v>10</v>
      </c>
      <c r="AA61">
        <v>2</v>
      </c>
      <c r="AB61">
        <v>2</v>
      </c>
      <c r="AC61">
        <v>1</v>
      </c>
      <c r="AD61">
        <v>9</v>
      </c>
      <c r="AE61">
        <v>9</v>
      </c>
      <c r="AG61">
        <v>0</v>
      </c>
      <c r="AH61">
        <v>31</v>
      </c>
    </row>
    <row r="62" spans="1:34" x14ac:dyDescent="0.2">
      <c r="A62" t="s">
        <v>15</v>
      </c>
      <c r="B62" t="s">
        <v>74</v>
      </c>
      <c r="C62" t="s">
        <v>81</v>
      </c>
      <c r="D62" s="33">
        <v>4344</v>
      </c>
      <c r="E62" s="21">
        <v>29</v>
      </c>
      <c r="F62" s="21">
        <v>108</v>
      </c>
      <c r="G62" s="21">
        <v>0</v>
      </c>
      <c r="H62">
        <v>12</v>
      </c>
      <c r="I62">
        <v>14</v>
      </c>
      <c r="J62">
        <v>2</v>
      </c>
      <c r="K62">
        <v>10</v>
      </c>
      <c r="L62">
        <v>1</v>
      </c>
      <c r="M62">
        <v>7</v>
      </c>
      <c r="N62">
        <v>14</v>
      </c>
      <c r="O62">
        <v>11</v>
      </c>
      <c r="P62">
        <v>14</v>
      </c>
      <c r="Q62">
        <v>13</v>
      </c>
      <c r="R62">
        <v>0</v>
      </c>
      <c r="S62">
        <v>0</v>
      </c>
      <c r="T62">
        <v>58</v>
      </c>
      <c r="U62">
        <v>0</v>
      </c>
      <c r="W62">
        <v>4</v>
      </c>
      <c r="X62">
        <v>5</v>
      </c>
      <c r="Y62">
        <v>1</v>
      </c>
      <c r="Z62">
        <v>6</v>
      </c>
      <c r="AA62">
        <v>0</v>
      </c>
      <c r="AB62">
        <v>5</v>
      </c>
      <c r="AC62">
        <v>1</v>
      </c>
      <c r="AD62">
        <v>7</v>
      </c>
      <c r="AE62">
        <v>4</v>
      </c>
      <c r="AG62">
        <v>0</v>
      </c>
      <c r="AH62">
        <v>33</v>
      </c>
    </row>
    <row r="63" spans="1:34" x14ac:dyDescent="0.2">
      <c r="A63" t="s">
        <v>15</v>
      </c>
      <c r="B63" t="s">
        <v>82</v>
      </c>
      <c r="C63" t="s">
        <v>82</v>
      </c>
      <c r="D63" s="33">
        <v>4345</v>
      </c>
      <c r="E63" s="21">
        <v>255</v>
      </c>
      <c r="F63" s="21">
        <v>425</v>
      </c>
      <c r="G63" s="21">
        <v>0</v>
      </c>
      <c r="H63">
        <v>147</v>
      </c>
      <c r="I63">
        <v>242</v>
      </c>
      <c r="J63">
        <v>19</v>
      </c>
      <c r="K63">
        <v>90</v>
      </c>
      <c r="L63">
        <v>30</v>
      </c>
      <c r="M63">
        <v>31</v>
      </c>
      <c r="N63">
        <v>215</v>
      </c>
      <c r="O63">
        <v>191</v>
      </c>
      <c r="P63">
        <v>115</v>
      </c>
      <c r="Q63">
        <v>40</v>
      </c>
      <c r="R63">
        <v>39</v>
      </c>
      <c r="S63">
        <v>5</v>
      </c>
      <c r="T63">
        <v>366</v>
      </c>
      <c r="U63">
        <v>0</v>
      </c>
      <c r="W63">
        <v>72</v>
      </c>
      <c r="X63">
        <v>113</v>
      </c>
      <c r="Y63">
        <v>9</v>
      </c>
      <c r="Z63">
        <v>47</v>
      </c>
      <c r="AA63">
        <v>15</v>
      </c>
      <c r="AB63">
        <v>91</v>
      </c>
      <c r="AC63">
        <v>64</v>
      </c>
      <c r="AD63">
        <v>60</v>
      </c>
      <c r="AE63">
        <v>23</v>
      </c>
      <c r="AG63">
        <v>1</v>
      </c>
      <c r="AH63">
        <v>194</v>
      </c>
    </row>
    <row r="64" spans="1:34" x14ac:dyDescent="0.2">
      <c r="A64" t="s">
        <v>15</v>
      </c>
      <c r="B64" t="s">
        <v>82</v>
      </c>
      <c r="C64" t="s">
        <v>83</v>
      </c>
      <c r="D64" s="33">
        <v>4348</v>
      </c>
      <c r="E64" s="21">
        <v>71</v>
      </c>
      <c r="F64" s="21">
        <v>110</v>
      </c>
      <c r="G64" s="21">
        <v>0</v>
      </c>
      <c r="H64">
        <v>40</v>
      </c>
      <c r="I64">
        <v>72</v>
      </c>
      <c r="J64">
        <v>7</v>
      </c>
      <c r="K64">
        <v>24</v>
      </c>
      <c r="L64">
        <v>48</v>
      </c>
      <c r="M64">
        <v>26</v>
      </c>
      <c r="N64">
        <v>58</v>
      </c>
      <c r="O64">
        <v>37</v>
      </c>
      <c r="P64">
        <v>50</v>
      </c>
      <c r="Q64">
        <v>52</v>
      </c>
      <c r="R64">
        <v>13</v>
      </c>
      <c r="S64">
        <v>0</v>
      </c>
      <c r="T64">
        <v>237</v>
      </c>
      <c r="U64">
        <v>0</v>
      </c>
      <c r="W64">
        <v>18</v>
      </c>
      <c r="X64">
        <v>30</v>
      </c>
      <c r="Y64">
        <v>0</v>
      </c>
      <c r="Z64">
        <v>9</v>
      </c>
      <c r="AA64">
        <v>20</v>
      </c>
      <c r="AB64">
        <v>28</v>
      </c>
      <c r="AC64">
        <v>4</v>
      </c>
      <c r="AD64">
        <v>20</v>
      </c>
      <c r="AE64">
        <v>21</v>
      </c>
      <c r="AG64">
        <v>0</v>
      </c>
      <c r="AH64">
        <v>133</v>
      </c>
    </row>
    <row r="65" spans="1:34" x14ac:dyDescent="0.2">
      <c r="A65" t="s">
        <v>15</v>
      </c>
      <c r="B65" t="s">
        <v>82</v>
      </c>
      <c r="C65" t="s">
        <v>84</v>
      </c>
      <c r="D65" s="33">
        <v>4346</v>
      </c>
      <c r="E65" s="21">
        <v>42</v>
      </c>
      <c r="F65" s="21">
        <v>44</v>
      </c>
      <c r="G65" s="21">
        <v>0</v>
      </c>
      <c r="H65">
        <v>22</v>
      </c>
      <c r="I65">
        <v>29</v>
      </c>
      <c r="J65">
        <v>3</v>
      </c>
      <c r="K65">
        <v>22</v>
      </c>
      <c r="L65">
        <v>41</v>
      </c>
      <c r="M65">
        <v>8</v>
      </c>
      <c r="N65">
        <v>29</v>
      </c>
      <c r="O65">
        <v>23</v>
      </c>
      <c r="P65">
        <v>26</v>
      </c>
      <c r="Q65">
        <v>29</v>
      </c>
      <c r="R65">
        <v>4</v>
      </c>
      <c r="S65">
        <v>6</v>
      </c>
      <c r="T65">
        <v>61</v>
      </c>
      <c r="U65">
        <v>0</v>
      </c>
      <c r="W65">
        <v>18</v>
      </c>
      <c r="X65">
        <v>21</v>
      </c>
      <c r="Y65">
        <v>2</v>
      </c>
      <c r="Z65">
        <v>18</v>
      </c>
      <c r="AA65">
        <v>34</v>
      </c>
      <c r="AB65">
        <v>24</v>
      </c>
      <c r="AC65">
        <v>18</v>
      </c>
      <c r="AD65">
        <v>18</v>
      </c>
      <c r="AE65">
        <v>18</v>
      </c>
      <c r="AG65">
        <v>2</v>
      </c>
      <c r="AH65">
        <v>35</v>
      </c>
    </row>
    <row r="66" spans="1:34" x14ac:dyDescent="0.2">
      <c r="A66" t="s">
        <v>15</v>
      </c>
      <c r="B66" t="s">
        <v>82</v>
      </c>
      <c r="C66" t="s">
        <v>85</v>
      </c>
      <c r="D66" s="33">
        <v>4347</v>
      </c>
      <c r="E66" s="21">
        <v>23</v>
      </c>
      <c r="F66" s="21">
        <v>65</v>
      </c>
      <c r="G66" s="21">
        <v>0</v>
      </c>
      <c r="H66">
        <v>15</v>
      </c>
      <c r="I66">
        <v>22</v>
      </c>
      <c r="J66">
        <v>3</v>
      </c>
      <c r="K66">
        <v>12</v>
      </c>
      <c r="L66">
        <v>20</v>
      </c>
      <c r="M66">
        <v>4</v>
      </c>
      <c r="N66">
        <v>21</v>
      </c>
      <c r="O66">
        <v>18</v>
      </c>
      <c r="P66">
        <v>12</v>
      </c>
      <c r="Q66">
        <v>4</v>
      </c>
      <c r="R66">
        <v>3</v>
      </c>
      <c r="S66">
        <v>1</v>
      </c>
      <c r="T66">
        <v>65</v>
      </c>
      <c r="U66">
        <v>0</v>
      </c>
      <c r="W66">
        <v>9</v>
      </c>
      <c r="X66">
        <v>14</v>
      </c>
      <c r="Y66">
        <v>2</v>
      </c>
      <c r="Z66">
        <v>8</v>
      </c>
      <c r="AA66">
        <v>15</v>
      </c>
      <c r="AB66">
        <v>17</v>
      </c>
      <c r="AC66">
        <v>13</v>
      </c>
      <c r="AD66">
        <v>6</v>
      </c>
      <c r="AE66">
        <v>2</v>
      </c>
      <c r="AG66">
        <v>0</v>
      </c>
      <c r="AH66">
        <v>35</v>
      </c>
    </row>
    <row r="67" spans="1:34" x14ac:dyDescent="0.2">
      <c r="A67" t="s">
        <v>86</v>
      </c>
      <c r="B67" t="s">
        <v>87</v>
      </c>
      <c r="C67" t="s">
        <v>88</v>
      </c>
      <c r="D67" s="33">
        <v>4453</v>
      </c>
      <c r="E67" s="21">
        <v>21</v>
      </c>
      <c r="F67" s="21">
        <v>127</v>
      </c>
      <c r="G67" s="21">
        <v>0</v>
      </c>
      <c r="H67">
        <v>15</v>
      </c>
      <c r="I67">
        <v>17</v>
      </c>
      <c r="J67">
        <v>3</v>
      </c>
      <c r="K67">
        <v>16</v>
      </c>
      <c r="L67">
        <v>15</v>
      </c>
      <c r="M67">
        <v>11</v>
      </c>
      <c r="N67">
        <v>10</v>
      </c>
      <c r="O67">
        <v>11</v>
      </c>
      <c r="P67">
        <v>23</v>
      </c>
      <c r="Q67">
        <v>23</v>
      </c>
      <c r="R67">
        <v>9</v>
      </c>
      <c r="S67">
        <v>7</v>
      </c>
      <c r="T67">
        <v>100</v>
      </c>
      <c r="U67">
        <v>0</v>
      </c>
      <c r="W67">
        <v>9</v>
      </c>
      <c r="X67">
        <v>9</v>
      </c>
      <c r="Y67">
        <v>1</v>
      </c>
      <c r="Z67">
        <v>5</v>
      </c>
      <c r="AA67">
        <v>6</v>
      </c>
      <c r="AB67">
        <v>9</v>
      </c>
      <c r="AC67">
        <v>10</v>
      </c>
      <c r="AD67">
        <v>6</v>
      </c>
      <c r="AE67">
        <v>6</v>
      </c>
      <c r="AG67">
        <v>0</v>
      </c>
      <c r="AH67">
        <v>57</v>
      </c>
    </row>
    <row r="68" spans="1:34" x14ac:dyDescent="0.2">
      <c r="A68" t="s">
        <v>86</v>
      </c>
      <c r="B68" t="s">
        <v>87</v>
      </c>
      <c r="C68" t="s">
        <v>89</v>
      </c>
      <c r="D68" s="33">
        <v>4440</v>
      </c>
      <c r="E68" s="21">
        <v>347</v>
      </c>
      <c r="F68" s="21">
        <v>773</v>
      </c>
      <c r="G68" s="21">
        <v>1707</v>
      </c>
      <c r="H68">
        <v>212</v>
      </c>
      <c r="I68">
        <v>342</v>
      </c>
      <c r="J68">
        <v>31</v>
      </c>
      <c r="K68">
        <v>220</v>
      </c>
      <c r="L68">
        <v>203</v>
      </c>
      <c r="M68">
        <v>53</v>
      </c>
      <c r="N68">
        <v>196</v>
      </c>
      <c r="O68">
        <v>159</v>
      </c>
      <c r="P68">
        <v>185</v>
      </c>
      <c r="Q68">
        <v>92</v>
      </c>
      <c r="R68">
        <v>85</v>
      </c>
      <c r="S68">
        <v>65</v>
      </c>
      <c r="T68">
        <v>883</v>
      </c>
      <c r="U68">
        <v>544</v>
      </c>
      <c r="W68">
        <v>84</v>
      </c>
      <c r="X68">
        <v>143</v>
      </c>
      <c r="Y68">
        <v>14</v>
      </c>
      <c r="Z68">
        <v>90</v>
      </c>
      <c r="AA68">
        <v>77</v>
      </c>
      <c r="AB68">
        <v>149</v>
      </c>
      <c r="AC68">
        <v>92</v>
      </c>
      <c r="AD68">
        <v>86</v>
      </c>
      <c r="AE68">
        <v>59</v>
      </c>
      <c r="AG68">
        <v>5</v>
      </c>
      <c r="AH68">
        <v>584</v>
      </c>
    </row>
    <row r="69" spans="1:34" x14ac:dyDescent="0.2">
      <c r="A69" t="s">
        <v>86</v>
      </c>
      <c r="B69" t="s">
        <v>87</v>
      </c>
      <c r="C69" t="s">
        <v>90</v>
      </c>
      <c r="D69" s="33">
        <v>4443</v>
      </c>
      <c r="E69" s="21">
        <v>85</v>
      </c>
      <c r="F69" s="21">
        <v>251</v>
      </c>
      <c r="G69" s="21">
        <v>0</v>
      </c>
      <c r="H69">
        <v>64</v>
      </c>
      <c r="I69">
        <v>76</v>
      </c>
      <c r="J69">
        <v>8</v>
      </c>
      <c r="K69">
        <v>52</v>
      </c>
      <c r="L69">
        <v>19</v>
      </c>
      <c r="M69">
        <v>21</v>
      </c>
      <c r="N69">
        <v>47</v>
      </c>
      <c r="O69">
        <v>48</v>
      </c>
      <c r="P69">
        <v>61</v>
      </c>
      <c r="Q69">
        <v>40</v>
      </c>
      <c r="R69">
        <v>27</v>
      </c>
      <c r="S69">
        <v>29</v>
      </c>
      <c r="T69">
        <v>208</v>
      </c>
      <c r="U69">
        <v>0</v>
      </c>
      <c r="W69">
        <v>32</v>
      </c>
      <c r="X69">
        <v>36</v>
      </c>
      <c r="Y69">
        <v>4</v>
      </c>
      <c r="Z69">
        <v>21</v>
      </c>
      <c r="AA69">
        <v>3</v>
      </c>
      <c r="AB69">
        <v>36</v>
      </c>
      <c r="AC69">
        <v>36</v>
      </c>
      <c r="AD69">
        <v>28</v>
      </c>
      <c r="AE69">
        <v>17</v>
      </c>
      <c r="AG69">
        <v>4</v>
      </c>
      <c r="AH69">
        <v>121</v>
      </c>
    </row>
    <row r="70" spans="1:34" x14ac:dyDescent="0.2">
      <c r="A70" t="s">
        <v>86</v>
      </c>
      <c r="B70" t="s">
        <v>87</v>
      </c>
      <c r="C70" t="s">
        <v>91</v>
      </c>
      <c r="D70" s="33">
        <v>4452</v>
      </c>
      <c r="E70" s="21">
        <v>233</v>
      </c>
      <c r="F70" s="21">
        <v>573</v>
      </c>
      <c r="G70" s="21">
        <v>0</v>
      </c>
      <c r="H70">
        <v>134</v>
      </c>
      <c r="I70">
        <v>201</v>
      </c>
      <c r="J70">
        <v>21</v>
      </c>
      <c r="K70">
        <v>138</v>
      </c>
      <c r="L70">
        <v>245</v>
      </c>
      <c r="M70">
        <v>51</v>
      </c>
      <c r="N70">
        <v>83</v>
      </c>
      <c r="O70">
        <v>124</v>
      </c>
      <c r="P70">
        <v>158</v>
      </c>
      <c r="Q70">
        <v>145</v>
      </c>
      <c r="R70">
        <v>10</v>
      </c>
      <c r="S70">
        <v>1</v>
      </c>
      <c r="T70">
        <v>517</v>
      </c>
      <c r="U70">
        <v>0</v>
      </c>
      <c r="W70">
        <v>67</v>
      </c>
      <c r="X70">
        <v>86</v>
      </c>
      <c r="Y70">
        <v>11</v>
      </c>
      <c r="Z70">
        <v>61</v>
      </c>
      <c r="AA70">
        <v>116</v>
      </c>
      <c r="AB70">
        <v>83</v>
      </c>
      <c r="AC70">
        <v>84</v>
      </c>
      <c r="AD70">
        <v>78</v>
      </c>
      <c r="AE70">
        <v>78</v>
      </c>
      <c r="AG70">
        <v>0</v>
      </c>
      <c r="AH70">
        <v>296</v>
      </c>
    </row>
    <row r="71" spans="1:34" x14ac:dyDescent="0.2">
      <c r="A71" t="s">
        <v>86</v>
      </c>
      <c r="B71" t="s">
        <v>87</v>
      </c>
      <c r="C71" t="s">
        <v>92</v>
      </c>
      <c r="D71" s="33">
        <v>4441</v>
      </c>
      <c r="E71" s="21">
        <v>158</v>
      </c>
      <c r="F71" s="21">
        <v>471</v>
      </c>
      <c r="G71" s="21">
        <v>0</v>
      </c>
      <c r="H71">
        <v>73</v>
      </c>
      <c r="I71">
        <v>120</v>
      </c>
      <c r="J71">
        <v>6</v>
      </c>
      <c r="K71">
        <v>58</v>
      </c>
      <c r="L71">
        <v>16</v>
      </c>
      <c r="M71">
        <v>21</v>
      </c>
      <c r="N71">
        <v>77</v>
      </c>
      <c r="O71">
        <v>82</v>
      </c>
      <c r="P71">
        <v>65</v>
      </c>
      <c r="Q71">
        <v>60</v>
      </c>
      <c r="R71">
        <v>28</v>
      </c>
      <c r="S71">
        <v>3</v>
      </c>
      <c r="T71">
        <v>292</v>
      </c>
      <c r="U71">
        <v>0</v>
      </c>
      <c r="W71">
        <v>47</v>
      </c>
      <c r="X71">
        <v>66</v>
      </c>
      <c r="Y71">
        <v>4</v>
      </c>
      <c r="Z71">
        <v>30</v>
      </c>
      <c r="AA71">
        <v>10</v>
      </c>
      <c r="AB71">
        <v>61</v>
      </c>
      <c r="AC71">
        <v>63</v>
      </c>
      <c r="AD71">
        <v>32</v>
      </c>
      <c r="AE71">
        <v>33</v>
      </c>
      <c r="AG71">
        <v>0</v>
      </c>
      <c r="AH71">
        <v>151</v>
      </c>
    </row>
    <row r="72" spans="1:34" x14ac:dyDescent="0.2">
      <c r="A72" t="s">
        <v>86</v>
      </c>
      <c r="B72" t="s">
        <v>93</v>
      </c>
      <c r="C72" t="s">
        <v>94</v>
      </c>
      <c r="D72" s="33">
        <v>4454</v>
      </c>
      <c r="E72" s="21">
        <v>16</v>
      </c>
      <c r="F72" s="21">
        <v>80</v>
      </c>
      <c r="G72" s="21">
        <v>0</v>
      </c>
      <c r="H72">
        <v>7</v>
      </c>
      <c r="I72">
        <v>14</v>
      </c>
      <c r="J72">
        <v>1</v>
      </c>
      <c r="K72">
        <v>4</v>
      </c>
      <c r="L72">
        <v>1</v>
      </c>
      <c r="M72">
        <v>2</v>
      </c>
      <c r="N72">
        <v>0</v>
      </c>
      <c r="O72">
        <v>1</v>
      </c>
      <c r="P72">
        <v>10</v>
      </c>
      <c r="Q72">
        <v>10</v>
      </c>
      <c r="R72">
        <v>2</v>
      </c>
      <c r="S72">
        <v>0</v>
      </c>
      <c r="T72">
        <v>45</v>
      </c>
      <c r="U72">
        <v>5</v>
      </c>
      <c r="W72">
        <v>2</v>
      </c>
      <c r="X72">
        <v>8</v>
      </c>
      <c r="Y72">
        <v>0</v>
      </c>
      <c r="Z72">
        <v>2</v>
      </c>
      <c r="AA72">
        <v>1</v>
      </c>
      <c r="AB72">
        <v>0</v>
      </c>
      <c r="AC72">
        <v>0</v>
      </c>
      <c r="AD72">
        <v>7</v>
      </c>
      <c r="AE72">
        <v>6</v>
      </c>
      <c r="AG72">
        <v>0</v>
      </c>
      <c r="AH72">
        <v>25</v>
      </c>
    </row>
    <row r="73" spans="1:34" x14ac:dyDescent="0.2">
      <c r="A73" t="s">
        <v>86</v>
      </c>
      <c r="B73" t="s">
        <v>93</v>
      </c>
      <c r="C73" t="s">
        <v>93</v>
      </c>
      <c r="D73" s="33">
        <v>4455</v>
      </c>
      <c r="E73" s="21">
        <v>150</v>
      </c>
      <c r="F73" s="21">
        <v>377</v>
      </c>
      <c r="G73" s="21">
        <v>0</v>
      </c>
      <c r="H73">
        <v>25</v>
      </c>
      <c r="I73">
        <v>177</v>
      </c>
      <c r="J73">
        <v>21</v>
      </c>
      <c r="K73">
        <v>62</v>
      </c>
      <c r="L73">
        <v>38</v>
      </c>
      <c r="M73">
        <v>8</v>
      </c>
      <c r="N73">
        <v>69</v>
      </c>
      <c r="O73">
        <v>62</v>
      </c>
      <c r="P73">
        <v>107</v>
      </c>
      <c r="Q73">
        <v>38</v>
      </c>
      <c r="R73">
        <v>8</v>
      </c>
      <c r="S73">
        <v>2</v>
      </c>
      <c r="T73">
        <v>220</v>
      </c>
      <c r="U73">
        <v>82</v>
      </c>
      <c r="W73">
        <v>19</v>
      </c>
      <c r="X73">
        <v>103</v>
      </c>
      <c r="Y73">
        <v>15</v>
      </c>
      <c r="Z73">
        <v>37</v>
      </c>
      <c r="AA73">
        <v>19</v>
      </c>
      <c r="AB73">
        <v>53</v>
      </c>
      <c r="AC73">
        <v>44</v>
      </c>
      <c r="AD73">
        <v>58</v>
      </c>
      <c r="AE73">
        <v>14</v>
      </c>
      <c r="AG73">
        <v>2</v>
      </c>
      <c r="AH73">
        <v>131</v>
      </c>
    </row>
    <row r="74" spans="1:34" x14ac:dyDescent="0.2">
      <c r="A74" t="s">
        <v>86</v>
      </c>
      <c r="B74" t="s">
        <v>93</v>
      </c>
      <c r="C74" t="s">
        <v>95</v>
      </c>
      <c r="D74" s="33">
        <v>4457</v>
      </c>
      <c r="E74" s="21">
        <v>58</v>
      </c>
      <c r="F74" s="21">
        <v>151</v>
      </c>
      <c r="G74" s="21">
        <v>0</v>
      </c>
      <c r="H74">
        <v>27</v>
      </c>
      <c r="I74">
        <v>58</v>
      </c>
      <c r="J74">
        <v>6</v>
      </c>
      <c r="K74">
        <v>19</v>
      </c>
      <c r="L74">
        <v>9</v>
      </c>
      <c r="M74">
        <v>16</v>
      </c>
      <c r="N74">
        <v>27</v>
      </c>
      <c r="O74">
        <v>18</v>
      </c>
      <c r="P74">
        <v>34</v>
      </c>
      <c r="Q74">
        <v>26</v>
      </c>
      <c r="R74">
        <v>5</v>
      </c>
      <c r="S74">
        <v>2</v>
      </c>
      <c r="T74">
        <v>78</v>
      </c>
      <c r="U74">
        <v>22</v>
      </c>
      <c r="W74">
        <v>8</v>
      </c>
      <c r="X74">
        <v>27</v>
      </c>
      <c r="Y74">
        <v>1</v>
      </c>
      <c r="Z74">
        <v>9</v>
      </c>
      <c r="AA74">
        <v>3</v>
      </c>
      <c r="AB74">
        <v>12</v>
      </c>
      <c r="AC74">
        <v>10</v>
      </c>
      <c r="AD74">
        <v>19</v>
      </c>
      <c r="AE74">
        <v>16</v>
      </c>
      <c r="AG74">
        <v>1</v>
      </c>
      <c r="AH74">
        <v>49</v>
      </c>
    </row>
    <row r="75" spans="1:34" x14ac:dyDescent="0.2">
      <c r="A75" t="s">
        <v>86</v>
      </c>
      <c r="B75" t="s">
        <v>93</v>
      </c>
      <c r="C75" t="s">
        <v>96</v>
      </c>
      <c r="D75" s="33">
        <v>4463</v>
      </c>
      <c r="E75" s="21">
        <v>13</v>
      </c>
      <c r="F75" s="21">
        <v>53</v>
      </c>
      <c r="G75" s="21">
        <v>0</v>
      </c>
      <c r="H75">
        <v>5</v>
      </c>
      <c r="I75">
        <v>12</v>
      </c>
      <c r="J75">
        <v>0</v>
      </c>
      <c r="K75">
        <v>2</v>
      </c>
      <c r="L75">
        <v>2</v>
      </c>
      <c r="M75">
        <v>0</v>
      </c>
      <c r="N75">
        <v>4</v>
      </c>
      <c r="O75">
        <v>5</v>
      </c>
      <c r="P75">
        <v>11</v>
      </c>
      <c r="Q75">
        <v>6</v>
      </c>
      <c r="R75">
        <v>0</v>
      </c>
      <c r="S75">
        <v>0</v>
      </c>
      <c r="T75">
        <v>34</v>
      </c>
      <c r="U75">
        <v>4</v>
      </c>
      <c r="W75">
        <v>3</v>
      </c>
      <c r="X75">
        <v>7</v>
      </c>
      <c r="Y75">
        <v>0</v>
      </c>
      <c r="Z75">
        <v>2</v>
      </c>
      <c r="AA75">
        <v>1</v>
      </c>
      <c r="AB75">
        <v>2</v>
      </c>
      <c r="AC75">
        <v>2</v>
      </c>
      <c r="AD75">
        <v>6</v>
      </c>
      <c r="AE75">
        <v>1</v>
      </c>
      <c r="AG75">
        <v>0</v>
      </c>
      <c r="AH75">
        <v>16</v>
      </c>
    </row>
    <row r="76" spans="1:34" x14ac:dyDescent="0.2">
      <c r="A76" t="s">
        <v>86</v>
      </c>
      <c r="B76" t="s">
        <v>93</v>
      </c>
      <c r="C76" t="s">
        <v>97</v>
      </c>
      <c r="D76" s="33">
        <v>4462</v>
      </c>
      <c r="E76" s="21">
        <v>21</v>
      </c>
      <c r="F76" s="21">
        <v>44</v>
      </c>
      <c r="G76" s="21">
        <v>0</v>
      </c>
      <c r="H76">
        <v>8</v>
      </c>
      <c r="I76">
        <v>21</v>
      </c>
      <c r="J76">
        <v>3</v>
      </c>
      <c r="K76">
        <v>7</v>
      </c>
      <c r="L76">
        <v>5</v>
      </c>
      <c r="M76">
        <v>4</v>
      </c>
      <c r="N76">
        <v>10</v>
      </c>
      <c r="O76">
        <v>21</v>
      </c>
      <c r="P76">
        <v>19</v>
      </c>
      <c r="Q76">
        <v>10</v>
      </c>
      <c r="R76">
        <v>0</v>
      </c>
      <c r="S76">
        <v>0</v>
      </c>
      <c r="T76">
        <v>33</v>
      </c>
      <c r="U76">
        <v>0</v>
      </c>
      <c r="W76">
        <v>6</v>
      </c>
      <c r="X76">
        <v>9</v>
      </c>
      <c r="Y76">
        <v>2</v>
      </c>
      <c r="Z76">
        <v>6</v>
      </c>
      <c r="AA76">
        <v>2</v>
      </c>
      <c r="AB76">
        <v>7</v>
      </c>
      <c r="AC76">
        <v>7</v>
      </c>
      <c r="AD76">
        <v>8</v>
      </c>
      <c r="AE76">
        <v>5</v>
      </c>
      <c r="AG76">
        <v>0</v>
      </c>
      <c r="AH76">
        <v>20</v>
      </c>
    </row>
    <row r="77" spans="1:34" x14ac:dyDescent="0.2">
      <c r="A77" t="s">
        <v>86</v>
      </c>
      <c r="B77" t="s">
        <v>93</v>
      </c>
      <c r="C77" t="s">
        <v>98</v>
      </c>
      <c r="D77" s="33">
        <v>4465</v>
      </c>
      <c r="E77" s="21">
        <v>18</v>
      </c>
      <c r="F77" s="21">
        <v>61</v>
      </c>
      <c r="G77" s="21">
        <v>0</v>
      </c>
      <c r="H77">
        <v>6</v>
      </c>
      <c r="I77">
        <v>16</v>
      </c>
      <c r="J77">
        <v>7</v>
      </c>
      <c r="K77">
        <v>11</v>
      </c>
      <c r="L77">
        <v>8</v>
      </c>
      <c r="M77">
        <v>2</v>
      </c>
      <c r="N77">
        <v>6</v>
      </c>
      <c r="O77">
        <v>6</v>
      </c>
      <c r="P77">
        <v>21</v>
      </c>
      <c r="Q77">
        <v>18</v>
      </c>
      <c r="R77">
        <v>1</v>
      </c>
      <c r="S77">
        <v>0</v>
      </c>
      <c r="T77">
        <v>38</v>
      </c>
      <c r="U77">
        <v>1</v>
      </c>
      <c r="W77">
        <v>3</v>
      </c>
      <c r="X77">
        <v>6</v>
      </c>
      <c r="Y77">
        <v>2</v>
      </c>
      <c r="Z77">
        <v>7</v>
      </c>
      <c r="AA77">
        <v>8</v>
      </c>
      <c r="AB77">
        <v>6</v>
      </c>
      <c r="AC77">
        <v>6</v>
      </c>
      <c r="AD77">
        <v>11</v>
      </c>
      <c r="AE77">
        <v>9</v>
      </c>
      <c r="AG77">
        <v>0</v>
      </c>
      <c r="AH77">
        <v>24</v>
      </c>
    </row>
    <row r="78" spans="1:34" x14ac:dyDescent="0.2">
      <c r="A78" t="s">
        <v>86</v>
      </c>
      <c r="B78" t="s">
        <v>93</v>
      </c>
      <c r="C78" t="s">
        <v>99</v>
      </c>
      <c r="D78" s="33">
        <v>4464</v>
      </c>
      <c r="E78" s="21">
        <v>19</v>
      </c>
      <c r="F78" s="21">
        <v>51</v>
      </c>
      <c r="G78" s="21">
        <v>0</v>
      </c>
      <c r="H78">
        <v>4</v>
      </c>
      <c r="I78">
        <v>14</v>
      </c>
      <c r="J78">
        <v>1</v>
      </c>
      <c r="K78">
        <v>4</v>
      </c>
      <c r="L78">
        <v>3</v>
      </c>
      <c r="M78">
        <v>0</v>
      </c>
      <c r="N78">
        <v>7</v>
      </c>
      <c r="O78">
        <v>6</v>
      </c>
      <c r="P78">
        <v>12</v>
      </c>
      <c r="Q78">
        <v>7</v>
      </c>
      <c r="R78">
        <v>0</v>
      </c>
      <c r="S78">
        <v>0</v>
      </c>
      <c r="T78">
        <v>34</v>
      </c>
      <c r="U78">
        <v>0</v>
      </c>
      <c r="W78">
        <v>1</v>
      </c>
      <c r="X78">
        <v>7</v>
      </c>
      <c r="Y78">
        <v>0</v>
      </c>
      <c r="Z78">
        <v>2</v>
      </c>
      <c r="AA78">
        <v>2</v>
      </c>
      <c r="AB78">
        <v>7</v>
      </c>
      <c r="AC78">
        <v>6</v>
      </c>
      <c r="AD78">
        <v>5</v>
      </c>
      <c r="AE78">
        <v>4</v>
      </c>
      <c r="AG78">
        <v>0</v>
      </c>
      <c r="AH78">
        <v>16</v>
      </c>
    </row>
    <row r="79" spans="1:34" x14ac:dyDescent="0.2">
      <c r="A79" t="s">
        <v>86</v>
      </c>
      <c r="B79" t="s">
        <v>93</v>
      </c>
      <c r="C79" t="s">
        <v>100</v>
      </c>
      <c r="D79" s="33">
        <v>4461</v>
      </c>
      <c r="E79" s="21">
        <v>24</v>
      </c>
      <c r="F79" s="21">
        <v>56</v>
      </c>
      <c r="G79" s="21">
        <v>0</v>
      </c>
      <c r="H79">
        <v>8</v>
      </c>
      <c r="I79">
        <v>15</v>
      </c>
      <c r="J79">
        <v>0</v>
      </c>
      <c r="K79">
        <v>5</v>
      </c>
      <c r="L79">
        <v>4</v>
      </c>
      <c r="M79">
        <v>7</v>
      </c>
      <c r="N79">
        <v>8</v>
      </c>
      <c r="O79">
        <v>7</v>
      </c>
      <c r="P79">
        <v>13</v>
      </c>
      <c r="Q79">
        <v>7</v>
      </c>
      <c r="R79">
        <v>0</v>
      </c>
      <c r="S79">
        <v>1</v>
      </c>
      <c r="T79">
        <v>47</v>
      </c>
      <c r="U79">
        <v>0</v>
      </c>
      <c r="W79">
        <v>5</v>
      </c>
      <c r="X79">
        <v>10</v>
      </c>
      <c r="Y79">
        <v>0</v>
      </c>
      <c r="Z79">
        <v>2</v>
      </c>
      <c r="AA79">
        <v>1</v>
      </c>
      <c r="AB79">
        <v>8</v>
      </c>
      <c r="AC79">
        <v>7</v>
      </c>
      <c r="AD79">
        <v>6</v>
      </c>
      <c r="AE79">
        <v>4</v>
      </c>
      <c r="AG79">
        <v>0</v>
      </c>
      <c r="AH79">
        <v>29</v>
      </c>
    </row>
    <row r="80" spans="1:34" x14ac:dyDescent="0.2">
      <c r="A80" t="s">
        <v>86</v>
      </c>
      <c r="B80" t="s">
        <v>93</v>
      </c>
      <c r="C80" t="s">
        <v>101</v>
      </c>
      <c r="D80" s="33">
        <v>4442</v>
      </c>
      <c r="E80" s="21">
        <v>11</v>
      </c>
      <c r="F80" s="21">
        <v>51</v>
      </c>
      <c r="G80" s="21">
        <v>0</v>
      </c>
      <c r="H80">
        <v>3</v>
      </c>
      <c r="I80">
        <v>5</v>
      </c>
      <c r="J80">
        <v>0</v>
      </c>
      <c r="K80">
        <v>2</v>
      </c>
      <c r="L80">
        <v>3</v>
      </c>
      <c r="M80">
        <v>1</v>
      </c>
      <c r="N80">
        <v>4</v>
      </c>
      <c r="O80">
        <v>3</v>
      </c>
      <c r="P80">
        <v>5</v>
      </c>
      <c r="Q80">
        <v>5</v>
      </c>
      <c r="R80">
        <v>0</v>
      </c>
      <c r="S80">
        <v>0</v>
      </c>
      <c r="T80">
        <v>30</v>
      </c>
      <c r="U80">
        <v>0</v>
      </c>
      <c r="W80">
        <v>2</v>
      </c>
      <c r="X80">
        <v>3</v>
      </c>
      <c r="Y80">
        <v>0</v>
      </c>
      <c r="Z80">
        <v>1</v>
      </c>
      <c r="AA80">
        <v>2</v>
      </c>
      <c r="AB80">
        <v>3</v>
      </c>
      <c r="AC80">
        <v>3</v>
      </c>
      <c r="AD80">
        <v>2</v>
      </c>
      <c r="AE80">
        <v>3</v>
      </c>
      <c r="AG80">
        <v>0</v>
      </c>
      <c r="AH80">
        <v>17</v>
      </c>
    </row>
    <row r="81" spans="1:34" x14ac:dyDescent="0.2">
      <c r="A81" t="s">
        <v>86</v>
      </c>
      <c r="B81" t="s">
        <v>93</v>
      </c>
      <c r="C81" t="s">
        <v>102</v>
      </c>
      <c r="D81" s="33">
        <v>4460</v>
      </c>
      <c r="E81" s="21">
        <v>23</v>
      </c>
      <c r="F81" s="21">
        <v>53</v>
      </c>
      <c r="G81" s="21">
        <v>0</v>
      </c>
      <c r="H81">
        <v>7</v>
      </c>
      <c r="I81">
        <v>18</v>
      </c>
      <c r="J81">
        <v>0</v>
      </c>
      <c r="K81">
        <v>8</v>
      </c>
      <c r="L81">
        <v>4</v>
      </c>
      <c r="M81">
        <v>0</v>
      </c>
      <c r="N81">
        <v>16</v>
      </c>
      <c r="O81">
        <v>14</v>
      </c>
      <c r="P81">
        <v>19</v>
      </c>
      <c r="Q81">
        <v>17</v>
      </c>
      <c r="R81">
        <v>1</v>
      </c>
      <c r="S81">
        <v>0</v>
      </c>
      <c r="T81">
        <v>43</v>
      </c>
      <c r="U81">
        <v>0</v>
      </c>
      <c r="W81">
        <v>3</v>
      </c>
      <c r="X81">
        <v>11</v>
      </c>
      <c r="Y81">
        <v>0</v>
      </c>
      <c r="Z81">
        <v>6</v>
      </c>
      <c r="AA81">
        <v>4</v>
      </c>
      <c r="AB81">
        <v>11</v>
      </c>
      <c r="AC81">
        <v>9</v>
      </c>
      <c r="AD81">
        <v>10</v>
      </c>
      <c r="AE81">
        <v>14</v>
      </c>
      <c r="AG81">
        <v>0</v>
      </c>
      <c r="AH81">
        <v>30</v>
      </c>
    </row>
    <row r="82" spans="1:34" x14ac:dyDescent="0.2">
      <c r="A82" t="s">
        <v>86</v>
      </c>
      <c r="B82" t="s">
        <v>93</v>
      </c>
      <c r="C82" t="s">
        <v>103</v>
      </c>
      <c r="D82" s="33">
        <v>4456</v>
      </c>
      <c r="E82" s="21">
        <v>4</v>
      </c>
      <c r="F82" s="21">
        <v>49</v>
      </c>
      <c r="G82" s="21">
        <v>0</v>
      </c>
      <c r="H82">
        <v>2</v>
      </c>
      <c r="I82">
        <v>3</v>
      </c>
      <c r="J82">
        <v>1</v>
      </c>
      <c r="K82">
        <v>1</v>
      </c>
      <c r="L82">
        <v>0</v>
      </c>
      <c r="M82">
        <v>0</v>
      </c>
      <c r="N82">
        <v>2</v>
      </c>
      <c r="O82">
        <v>3</v>
      </c>
      <c r="P82">
        <v>0</v>
      </c>
      <c r="Q82">
        <v>1</v>
      </c>
      <c r="R82">
        <v>1</v>
      </c>
      <c r="S82">
        <v>0</v>
      </c>
      <c r="T82">
        <v>13</v>
      </c>
      <c r="U82">
        <v>0</v>
      </c>
      <c r="W82">
        <v>1</v>
      </c>
      <c r="X82">
        <v>1</v>
      </c>
      <c r="Y82">
        <v>0</v>
      </c>
      <c r="Z82">
        <v>0</v>
      </c>
      <c r="AA82">
        <v>0</v>
      </c>
      <c r="AB82">
        <v>0</v>
      </c>
      <c r="AC82">
        <v>1</v>
      </c>
      <c r="AD82">
        <v>0</v>
      </c>
      <c r="AE82">
        <v>1</v>
      </c>
      <c r="AG82">
        <v>0</v>
      </c>
      <c r="AH82">
        <v>5</v>
      </c>
    </row>
    <row r="83" spans="1:34" x14ac:dyDescent="0.2">
      <c r="A83" t="s">
        <v>86</v>
      </c>
      <c r="B83" t="s">
        <v>93</v>
      </c>
      <c r="C83" t="s">
        <v>104</v>
      </c>
      <c r="D83" s="33">
        <v>4458</v>
      </c>
      <c r="E83" s="21">
        <v>34</v>
      </c>
      <c r="F83" s="21">
        <v>92</v>
      </c>
      <c r="G83" s="21">
        <v>0</v>
      </c>
      <c r="H83">
        <v>8</v>
      </c>
      <c r="I83">
        <v>33</v>
      </c>
      <c r="J83">
        <v>4</v>
      </c>
      <c r="K83">
        <v>10</v>
      </c>
      <c r="L83">
        <v>11</v>
      </c>
      <c r="M83">
        <v>12</v>
      </c>
      <c r="N83">
        <v>16</v>
      </c>
      <c r="O83">
        <v>16</v>
      </c>
      <c r="P83">
        <v>33</v>
      </c>
      <c r="Q83">
        <v>27</v>
      </c>
      <c r="R83">
        <v>2</v>
      </c>
      <c r="S83">
        <v>1</v>
      </c>
      <c r="T83">
        <v>84</v>
      </c>
      <c r="U83">
        <v>8</v>
      </c>
      <c r="W83">
        <v>1</v>
      </c>
      <c r="X83">
        <v>16</v>
      </c>
      <c r="Y83">
        <v>2</v>
      </c>
      <c r="Z83">
        <v>5</v>
      </c>
      <c r="AA83">
        <v>7</v>
      </c>
      <c r="AB83">
        <v>8</v>
      </c>
      <c r="AC83">
        <v>9</v>
      </c>
      <c r="AD83">
        <v>22</v>
      </c>
      <c r="AE83">
        <v>18</v>
      </c>
      <c r="AG83">
        <v>0</v>
      </c>
      <c r="AH83">
        <v>65</v>
      </c>
    </row>
    <row r="84" spans="1:34" x14ac:dyDescent="0.2">
      <c r="A84" t="s">
        <v>86</v>
      </c>
      <c r="B84" t="s">
        <v>93</v>
      </c>
      <c r="C84" t="s">
        <v>105</v>
      </c>
      <c r="D84" s="33">
        <v>4459</v>
      </c>
      <c r="E84" s="21">
        <v>10</v>
      </c>
      <c r="F84" s="21">
        <v>43</v>
      </c>
      <c r="G84" s="21">
        <v>0</v>
      </c>
      <c r="H84">
        <v>2</v>
      </c>
      <c r="I84">
        <v>6</v>
      </c>
      <c r="J84">
        <v>2</v>
      </c>
      <c r="K84">
        <v>4</v>
      </c>
      <c r="L84">
        <v>6</v>
      </c>
      <c r="M84">
        <v>8</v>
      </c>
      <c r="N84">
        <v>3</v>
      </c>
      <c r="O84">
        <v>3</v>
      </c>
      <c r="P84">
        <v>13</v>
      </c>
      <c r="Q84">
        <v>14</v>
      </c>
      <c r="R84">
        <v>0</v>
      </c>
      <c r="S84">
        <v>0</v>
      </c>
      <c r="T84">
        <v>26</v>
      </c>
      <c r="U84">
        <v>1</v>
      </c>
      <c r="W84">
        <v>0</v>
      </c>
      <c r="X84">
        <v>1</v>
      </c>
      <c r="Y84">
        <v>1</v>
      </c>
      <c r="Z84">
        <v>1</v>
      </c>
      <c r="AA84">
        <v>3</v>
      </c>
      <c r="AB84">
        <v>1</v>
      </c>
      <c r="AC84">
        <v>0</v>
      </c>
      <c r="AD84">
        <v>4</v>
      </c>
      <c r="AE84">
        <v>4</v>
      </c>
      <c r="AG84">
        <v>0</v>
      </c>
      <c r="AH84">
        <v>15</v>
      </c>
    </row>
    <row r="85" spans="1:34" x14ac:dyDescent="0.2">
      <c r="A85" t="s">
        <v>86</v>
      </c>
      <c r="B85" t="s">
        <v>106</v>
      </c>
      <c r="C85" t="s">
        <v>107</v>
      </c>
      <c r="D85" s="33">
        <v>4445</v>
      </c>
      <c r="E85" s="21">
        <v>18</v>
      </c>
      <c r="F85" s="21">
        <v>94</v>
      </c>
      <c r="G85" s="21">
        <v>0</v>
      </c>
      <c r="H85">
        <v>13</v>
      </c>
      <c r="I85">
        <v>22</v>
      </c>
      <c r="J85">
        <v>2</v>
      </c>
      <c r="K85">
        <v>18</v>
      </c>
      <c r="L85">
        <v>13</v>
      </c>
      <c r="M85">
        <v>9</v>
      </c>
      <c r="N85">
        <v>15</v>
      </c>
      <c r="O85">
        <v>16</v>
      </c>
      <c r="P85">
        <v>21</v>
      </c>
      <c r="Q85">
        <v>18</v>
      </c>
      <c r="R85">
        <v>8</v>
      </c>
      <c r="S85">
        <v>5</v>
      </c>
      <c r="T85">
        <v>77</v>
      </c>
      <c r="U85">
        <v>0</v>
      </c>
      <c r="W85">
        <v>6</v>
      </c>
      <c r="X85">
        <v>14</v>
      </c>
      <c r="Y85">
        <v>1</v>
      </c>
      <c r="Z85">
        <v>10</v>
      </c>
      <c r="AA85">
        <v>8</v>
      </c>
      <c r="AB85">
        <v>13</v>
      </c>
      <c r="AC85">
        <v>13</v>
      </c>
      <c r="AD85">
        <v>10</v>
      </c>
      <c r="AE85">
        <v>9</v>
      </c>
      <c r="AG85">
        <v>1</v>
      </c>
      <c r="AH85">
        <v>36</v>
      </c>
    </row>
    <row r="86" spans="1:34" x14ac:dyDescent="0.2">
      <c r="A86" t="s">
        <v>86</v>
      </c>
      <c r="B86" t="s">
        <v>106</v>
      </c>
      <c r="C86" t="s">
        <v>108</v>
      </c>
      <c r="D86" s="33">
        <v>4451</v>
      </c>
      <c r="E86" s="21">
        <v>113</v>
      </c>
      <c r="F86" s="21">
        <v>367</v>
      </c>
      <c r="G86" s="21">
        <v>0</v>
      </c>
      <c r="H86">
        <v>81</v>
      </c>
      <c r="I86">
        <v>128</v>
      </c>
      <c r="J86">
        <v>9</v>
      </c>
      <c r="K86">
        <v>80</v>
      </c>
      <c r="L86">
        <v>41</v>
      </c>
      <c r="M86">
        <v>30</v>
      </c>
      <c r="N86">
        <v>98</v>
      </c>
      <c r="O86">
        <v>98</v>
      </c>
      <c r="P86">
        <v>103</v>
      </c>
      <c r="Q86">
        <v>52</v>
      </c>
      <c r="R86">
        <v>43</v>
      </c>
      <c r="S86">
        <v>38</v>
      </c>
      <c r="T86">
        <v>219</v>
      </c>
      <c r="U86">
        <v>83</v>
      </c>
      <c r="W86">
        <v>49</v>
      </c>
      <c r="X86">
        <v>69</v>
      </c>
      <c r="Y86">
        <v>3</v>
      </c>
      <c r="Z86">
        <v>37</v>
      </c>
      <c r="AA86">
        <v>16</v>
      </c>
      <c r="AB86">
        <v>66</v>
      </c>
      <c r="AC86">
        <v>66</v>
      </c>
      <c r="AD86">
        <v>48</v>
      </c>
      <c r="AE86">
        <v>24</v>
      </c>
      <c r="AG86">
        <v>7</v>
      </c>
      <c r="AH86">
        <v>132</v>
      </c>
    </row>
    <row r="87" spans="1:34" x14ac:dyDescent="0.2">
      <c r="A87" t="s">
        <v>86</v>
      </c>
      <c r="B87" t="s">
        <v>106</v>
      </c>
      <c r="C87" t="s">
        <v>109</v>
      </c>
      <c r="D87" s="33">
        <v>4446</v>
      </c>
      <c r="E87" s="21">
        <v>10</v>
      </c>
      <c r="F87" s="21">
        <v>36</v>
      </c>
      <c r="G87" s="21">
        <v>0</v>
      </c>
      <c r="H87">
        <v>4</v>
      </c>
      <c r="I87">
        <v>5</v>
      </c>
      <c r="J87">
        <v>1</v>
      </c>
      <c r="K87">
        <v>6</v>
      </c>
      <c r="L87">
        <v>3</v>
      </c>
      <c r="M87">
        <v>4</v>
      </c>
      <c r="N87">
        <v>4</v>
      </c>
      <c r="O87">
        <v>4</v>
      </c>
      <c r="P87">
        <v>11</v>
      </c>
      <c r="Q87">
        <v>7</v>
      </c>
      <c r="R87">
        <v>2</v>
      </c>
      <c r="S87">
        <v>0</v>
      </c>
      <c r="T87">
        <v>30</v>
      </c>
      <c r="U87">
        <v>0</v>
      </c>
      <c r="W87">
        <v>2</v>
      </c>
      <c r="X87">
        <v>2</v>
      </c>
      <c r="Y87">
        <v>1</v>
      </c>
      <c r="Z87">
        <v>3</v>
      </c>
      <c r="AA87">
        <v>2</v>
      </c>
      <c r="AB87">
        <v>3</v>
      </c>
      <c r="AC87">
        <v>3</v>
      </c>
      <c r="AD87">
        <v>2</v>
      </c>
      <c r="AE87">
        <v>1</v>
      </c>
      <c r="AG87">
        <v>0</v>
      </c>
      <c r="AH87">
        <v>19</v>
      </c>
    </row>
    <row r="88" spans="1:34" x14ac:dyDescent="0.2">
      <c r="A88" t="s">
        <v>86</v>
      </c>
      <c r="B88" t="s">
        <v>106</v>
      </c>
      <c r="C88" t="s">
        <v>106</v>
      </c>
      <c r="D88" s="33">
        <v>4444</v>
      </c>
      <c r="E88" s="21">
        <v>26</v>
      </c>
      <c r="F88" s="21">
        <v>172</v>
      </c>
      <c r="G88" s="21">
        <v>0</v>
      </c>
      <c r="H88">
        <v>28</v>
      </c>
      <c r="I88">
        <v>33</v>
      </c>
      <c r="J88">
        <v>2</v>
      </c>
      <c r="K88">
        <v>17</v>
      </c>
      <c r="L88">
        <v>6</v>
      </c>
      <c r="M88">
        <v>11</v>
      </c>
      <c r="N88">
        <v>20</v>
      </c>
      <c r="O88">
        <v>18</v>
      </c>
      <c r="P88">
        <v>19</v>
      </c>
      <c r="Q88">
        <v>16</v>
      </c>
      <c r="R88">
        <v>6</v>
      </c>
      <c r="S88">
        <v>7</v>
      </c>
      <c r="T88">
        <v>153</v>
      </c>
      <c r="U88">
        <v>0</v>
      </c>
      <c r="W88">
        <v>17</v>
      </c>
      <c r="X88">
        <v>20</v>
      </c>
      <c r="Y88">
        <v>2</v>
      </c>
      <c r="Z88">
        <v>11</v>
      </c>
      <c r="AA88">
        <v>3</v>
      </c>
      <c r="AB88">
        <v>20</v>
      </c>
      <c r="AC88">
        <v>18</v>
      </c>
      <c r="AD88">
        <v>7</v>
      </c>
      <c r="AE88">
        <v>5</v>
      </c>
      <c r="AG88">
        <v>1</v>
      </c>
      <c r="AH88">
        <v>86</v>
      </c>
    </row>
    <row r="89" spans="1:34" x14ac:dyDescent="0.2">
      <c r="A89" t="s">
        <v>86</v>
      </c>
      <c r="B89" t="s">
        <v>106</v>
      </c>
      <c r="C89" t="s">
        <v>110</v>
      </c>
      <c r="D89" s="33">
        <v>4450</v>
      </c>
      <c r="E89" s="21">
        <v>10</v>
      </c>
      <c r="F89" s="21">
        <v>65</v>
      </c>
      <c r="G89" s="21">
        <v>0</v>
      </c>
      <c r="H89">
        <v>5</v>
      </c>
      <c r="I89">
        <v>6</v>
      </c>
      <c r="J89">
        <v>0</v>
      </c>
      <c r="K89">
        <v>4</v>
      </c>
      <c r="L89">
        <v>2</v>
      </c>
      <c r="M89">
        <v>0</v>
      </c>
      <c r="N89">
        <v>4</v>
      </c>
      <c r="O89">
        <v>4</v>
      </c>
      <c r="P89">
        <v>6</v>
      </c>
      <c r="Q89">
        <v>4</v>
      </c>
      <c r="R89">
        <v>1</v>
      </c>
      <c r="S89">
        <v>1</v>
      </c>
      <c r="T89">
        <v>41</v>
      </c>
      <c r="U89">
        <v>0</v>
      </c>
      <c r="W89">
        <v>3</v>
      </c>
      <c r="X89">
        <v>3</v>
      </c>
      <c r="Y89">
        <v>0</v>
      </c>
      <c r="Z89">
        <v>3</v>
      </c>
      <c r="AA89">
        <v>1</v>
      </c>
      <c r="AB89">
        <v>4</v>
      </c>
      <c r="AC89">
        <v>4</v>
      </c>
      <c r="AD89">
        <v>4</v>
      </c>
      <c r="AE89">
        <v>2</v>
      </c>
      <c r="AG89">
        <v>0</v>
      </c>
      <c r="AH89">
        <v>20</v>
      </c>
    </row>
    <row r="90" spans="1:34" x14ac:dyDescent="0.2">
      <c r="A90" t="s">
        <v>86</v>
      </c>
      <c r="B90" t="s">
        <v>106</v>
      </c>
      <c r="C90" t="s">
        <v>111</v>
      </c>
      <c r="D90" s="33">
        <v>4447</v>
      </c>
      <c r="E90" s="21">
        <v>63</v>
      </c>
      <c r="F90" s="21">
        <v>202</v>
      </c>
      <c r="G90" s="21">
        <v>0</v>
      </c>
      <c r="H90">
        <v>48</v>
      </c>
      <c r="I90">
        <v>65</v>
      </c>
      <c r="J90">
        <v>7</v>
      </c>
      <c r="K90">
        <v>21</v>
      </c>
      <c r="L90">
        <v>11</v>
      </c>
      <c r="M90">
        <v>14</v>
      </c>
      <c r="N90">
        <v>40</v>
      </c>
      <c r="O90">
        <v>42</v>
      </c>
      <c r="P90">
        <v>41</v>
      </c>
      <c r="Q90">
        <v>27</v>
      </c>
      <c r="R90">
        <v>8</v>
      </c>
      <c r="S90">
        <v>11</v>
      </c>
      <c r="T90">
        <v>138</v>
      </c>
      <c r="U90">
        <v>0</v>
      </c>
      <c r="W90">
        <v>18</v>
      </c>
      <c r="X90">
        <v>27</v>
      </c>
      <c r="Y90">
        <v>4</v>
      </c>
      <c r="Z90">
        <v>13</v>
      </c>
      <c r="AA90">
        <v>10</v>
      </c>
      <c r="AB90">
        <v>26</v>
      </c>
      <c r="AC90">
        <v>26</v>
      </c>
      <c r="AD90">
        <v>22</v>
      </c>
      <c r="AE90">
        <v>10</v>
      </c>
      <c r="AG90">
        <v>3</v>
      </c>
      <c r="AH90">
        <v>79</v>
      </c>
    </row>
    <row r="91" spans="1:34" x14ac:dyDescent="0.2">
      <c r="A91" t="s">
        <v>86</v>
      </c>
      <c r="B91" t="s">
        <v>106</v>
      </c>
      <c r="C91" t="s">
        <v>112</v>
      </c>
      <c r="D91" s="33">
        <v>4448</v>
      </c>
      <c r="E91" s="21">
        <v>14</v>
      </c>
      <c r="F91" s="21">
        <v>53</v>
      </c>
      <c r="G91" s="21">
        <v>0</v>
      </c>
      <c r="H91">
        <v>17</v>
      </c>
      <c r="I91">
        <v>20</v>
      </c>
      <c r="J91">
        <v>2</v>
      </c>
      <c r="K91">
        <v>14</v>
      </c>
      <c r="L91">
        <v>7</v>
      </c>
      <c r="M91">
        <v>8</v>
      </c>
      <c r="N91">
        <v>11</v>
      </c>
      <c r="O91">
        <v>11</v>
      </c>
      <c r="P91">
        <v>16</v>
      </c>
      <c r="Q91">
        <v>16</v>
      </c>
      <c r="R91">
        <v>7</v>
      </c>
      <c r="S91">
        <v>9</v>
      </c>
      <c r="T91">
        <v>40</v>
      </c>
      <c r="U91">
        <v>0</v>
      </c>
      <c r="W91">
        <v>10</v>
      </c>
      <c r="X91">
        <v>11</v>
      </c>
      <c r="Y91">
        <v>2</v>
      </c>
      <c r="Z91">
        <v>7</v>
      </c>
      <c r="AA91">
        <v>6</v>
      </c>
      <c r="AB91">
        <v>11</v>
      </c>
      <c r="AC91">
        <v>11</v>
      </c>
      <c r="AD91">
        <v>8</v>
      </c>
      <c r="AE91">
        <v>7</v>
      </c>
      <c r="AG91">
        <v>3</v>
      </c>
      <c r="AH91">
        <v>24</v>
      </c>
    </row>
    <row r="92" spans="1:34" x14ac:dyDescent="0.2">
      <c r="A92" t="s">
        <v>86</v>
      </c>
      <c r="B92" t="s">
        <v>106</v>
      </c>
      <c r="C92" t="s">
        <v>113</v>
      </c>
      <c r="D92" s="33">
        <v>7022</v>
      </c>
      <c r="E92" s="21">
        <v>35</v>
      </c>
      <c r="F92" s="21">
        <v>118</v>
      </c>
      <c r="G92" s="21">
        <v>0</v>
      </c>
      <c r="H92">
        <v>23</v>
      </c>
      <c r="I92">
        <v>30</v>
      </c>
      <c r="J92">
        <v>3</v>
      </c>
      <c r="K92">
        <v>13</v>
      </c>
      <c r="L92">
        <v>4</v>
      </c>
      <c r="M92">
        <v>2</v>
      </c>
      <c r="N92">
        <v>18</v>
      </c>
      <c r="O92">
        <v>18</v>
      </c>
      <c r="P92">
        <v>20</v>
      </c>
      <c r="Q92">
        <v>13</v>
      </c>
      <c r="R92">
        <v>7</v>
      </c>
      <c r="S92">
        <v>5</v>
      </c>
      <c r="T92">
        <v>99</v>
      </c>
      <c r="U92">
        <v>0</v>
      </c>
      <c r="W92">
        <v>10</v>
      </c>
      <c r="X92">
        <v>12</v>
      </c>
      <c r="Y92">
        <v>1</v>
      </c>
      <c r="Z92">
        <v>5</v>
      </c>
      <c r="AA92">
        <v>2</v>
      </c>
      <c r="AB92">
        <v>12</v>
      </c>
      <c r="AC92">
        <v>12</v>
      </c>
      <c r="AD92">
        <v>12</v>
      </c>
      <c r="AE92">
        <v>11</v>
      </c>
      <c r="AG92">
        <v>3</v>
      </c>
      <c r="AH92">
        <v>51</v>
      </c>
    </row>
    <row r="93" spans="1:34" x14ac:dyDescent="0.2">
      <c r="A93" t="s">
        <v>86</v>
      </c>
      <c r="B93" t="s">
        <v>106</v>
      </c>
      <c r="C93" t="s">
        <v>114</v>
      </c>
      <c r="D93" s="33">
        <v>4449</v>
      </c>
      <c r="E93" s="21">
        <v>19</v>
      </c>
      <c r="F93" s="21">
        <v>76</v>
      </c>
      <c r="G93" s="21">
        <v>0</v>
      </c>
      <c r="H93">
        <v>5</v>
      </c>
      <c r="I93">
        <v>8</v>
      </c>
      <c r="J93">
        <v>3</v>
      </c>
      <c r="K93">
        <v>7</v>
      </c>
      <c r="L93">
        <v>6</v>
      </c>
      <c r="M93">
        <v>5</v>
      </c>
      <c r="N93">
        <v>4</v>
      </c>
      <c r="O93">
        <v>4</v>
      </c>
      <c r="P93">
        <v>12</v>
      </c>
      <c r="Q93">
        <v>6</v>
      </c>
      <c r="R93">
        <v>6</v>
      </c>
      <c r="S93">
        <v>4</v>
      </c>
      <c r="T93">
        <v>59</v>
      </c>
      <c r="U93">
        <v>0</v>
      </c>
      <c r="W93">
        <v>2</v>
      </c>
      <c r="X93">
        <v>4</v>
      </c>
      <c r="Y93">
        <v>1</v>
      </c>
      <c r="Z93">
        <v>1</v>
      </c>
      <c r="AA93">
        <v>0</v>
      </c>
      <c r="AB93">
        <v>4</v>
      </c>
      <c r="AC93">
        <v>4</v>
      </c>
      <c r="AD93">
        <v>5</v>
      </c>
      <c r="AE93">
        <v>3</v>
      </c>
      <c r="AG93">
        <v>0</v>
      </c>
      <c r="AH93">
        <v>29</v>
      </c>
    </row>
    <row r="94" spans="1:34" x14ac:dyDescent="0.2">
      <c r="A94" t="s">
        <v>86</v>
      </c>
      <c r="B94" t="s">
        <v>106</v>
      </c>
      <c r="C94" t="s">
        <v>115</v>
      </c>
      <c r="D94" s="33">
        <v>7317</v>
      </c>
      <c r="E94" s="21">
        <v>28</v>
      </c>
      <c r="F94" s="21">
        <v>74</v>
      </c>
      <c r="G94" s="21">
        <v>0</v>
      </c>
      <c r="H94">
        <v>14</v>
      </c>
      <c r="I94">
        <v>26</v>
      </c>
      <c r="J94">
        <v>1</v>
      </c>
      <c r="K94">
        <v>21</v>
      </c>
      <c r="L94">
        <v>30</v>
      </c>
      <c r="M94">
        <v>14</v>
      </c>
      <c r="N94">
        <v>16</v>
      </c>
      <c r="O94">
        <v>16</v>
      </c>
      <c r="P94">
        <v>32</v>
      </c>
      <c r="Q94">
        <v>28</v>
      </c>
      <c r="R94">
        <v>11</v>
      </c>
      <c r="S94">
        <v>5</v>
      </c>
      <c r="T94">
        <v>71</v>
      </c>
      <c r="U94">
        <v>0</v>
      </c>
      <c r="W94">
        <v>8</v>
      </c>
      <c r="X94">
        <v>16</v>
      </c>
      <c r="Y94">
        <v>1</v>
      </c>
      <c r="Z94">
        <v>8</v>
      </c>
      <c r="AA94">
        <v>13</v>
      </c>
      <c r="AB94">
        <v>16</v>
      </c>
      <c r="AC94">
        <v>16</v>
      </c>
      <c r="AD94">
        <v>12</v>
      </c>
      <c r="AE94">
        <v>13</v>
      </c>
      <c r="AG94">
        <v>0</v>
      </c>
      <c r="AH94">
        <v>38</v>
      </c>
    </row>
    <row r="95" spans="1:34" x14ac:dyDescent="0.2">
      <c r="A95" t="s">
        <v>116</v>
      </c>
      <c r="B95" t="s">
        <v>117</v>
      </c>
      <c r="C95" t="s">
        <v>118</v>
      </c>
      <c r="D95" s="33">
        <v>4377</v>
      </c>
      <c r="E95" s="21">
        <v>18</v>
      </c>
      <c r="F95" s="21">
        <v>88</v>
      </c>
      <c r="G95" s="21">
        <v>0</v>
      </c>
      <c r="H95">
        <v>12</v>
      </c>
      <c r="I95">
        <v>19</v>
      </c>
      <c r="J95">
        <v>2</v>
      </c>
      <c r="K95">
        <v>9</v>
      </c>
      <c r="L95">
        <v>10</v>
      </c>
      <c r="M95">
        <v>10</v>
      </c>
      <c r="N95">
        <v>16</v>
      </c>
      <c r="O95">
        <v>20</v>
      </c>
      <c r="P95">
        <v>18</v>
      </c>
      <c r="Q95">
        <v>13</v>
      </c>
      <c r="R95">
        <v>2</v>
      </c>
      <c r="S95">
        <v>3</v>
      </c>
      <c r="T95">
        <v>45</v>
      </c>
      <c r="U95">
        <v>0</v>
      </c>
      <c r="W95">
        <v>5</v>
      </c>
      <c r="X95">
        <v>10</v>
      </c>
      <c r="Y95">
        <v>0</v>
      </c>
      <c r="Z95">
        <v>4</v>
      </c>
      <c r="AA95">
        <v>3</v>
      </c>
      <c r="AB95">
        <v>8</v>
      </c>
      <c r="AC95">
        <v>8</v>
      </c>
      <c r="AD95">
        <v>5</v>
      </c>
      <c r="AE95">
        <v>6</v>
      </c>
      <c r="AG95">
        <v>0</v>
      </c>
      <c r="AH95">
        <v>29</v>
      </c>
    </row>
    <row r="96" spans="1:34" x14ac:dyDescent="0.2">
      <c r="A96" t="s">
        <v>116</v>
      </c>
      <c r="B96" t="s">
        <v>117</v>
      </c>
      <c r="C96" t="s">
        <v>117</v>
      </c>
      <c r="D96" s="33">
        <v>4376</v>
      </c>
      <c r="E96" s="21">
        <v>174</v>
      </c>
      <c r="F96" s="21">
        <v>370</v>
      </c>
      <c r="G96" s="21">
        <v>859</v>
      </c>
      <c r="H96">
        <v>113</v>
      </c>
      <c r="I96">
        <v>157</v>
      </c>
      <c r="J96">
        <v>12</v>
      </c>
      <c r="K96">
        <v>83</v>
      </c>
      <c r="L96">
        <v>46</v>
      </c>
      <c r="M96">
        <v>46</v>
      </c>
      <c r="N96">
        <v>153</v>
      </c>
      <c r="O96">
        <v>151</v>
      </c>
      <c r="P96">
        <v>136</v>
      </c>
      <c r="Q96">
        <v>101</v>
      </c>
      <c r="R96">
        <v>47</v>
      </c>
      <c r="S96">
        <v>12</v>
      </c>
      <c r="T96">
        <v>283</v>
      </c>
      <c r="U96">
        <v>183</v>
      </c>
      <c r="W96">
        <v>59</v>
      </c>
      <c r="X96">
        <v>82</v>
      </c>
      <c r="Y96">
        <v>6</v>
      </c>
      <c r="Z96">
        <v>36</v>
      </c>
      <c r="AA96">
        <v>20</v>
      </c>
      <c r="AB96">
        <v>88</v>
      </c>
      <c r="AC96">
        <v>86</v>
      </c>
      <c r="AD96">
        <v>65</v>
      </c>
      <c r="AE96">
        <v>41</v>
      </c>
      <c r="AG96">
        <v>5</v>
      </c>
      <c r="AH96">
        <v>146</v>
      </c>
    </row>
    <row r="97" spans="1:34" x14ac:dyDescent="0.2">
      <c r="A97" t="s">
        <v>116</v>
      </c>
      <c r="B97" t="s">
        <v>117</v>
      </c>
      <c r="C97" t="s">
        <v>119</v>
      </c>
      <c r="D97" s="33">
        <v>4384</v>
      </c>
      <c r="E97" s="21">
        <v>155</v>
      </c>
      <c r="F97" s="21">
        <v>302</v>
      </c>
      <c r="G97" s="21">
        <v>0</v>
      </c>
      <c r="H97">
        <v>54</v>
      </c>
      <c r="I97">
        <v>100</v>
      </c>
      <c r="J97">
        <v>6</v>
      </c>
      <c r="K97">
        <v>52</v>
      </c>
      <c r="L97">
        <v>34</v>
      </c>
      <c r="M97">
        <v>30</v>
      </c>
      <c r="N97">
        <v>89</v>
      </c>
      <c r="O97">
        <v>88</v>
      </c>
      <c r="P97">
        <v>92</v>
      </c>
      <c r="Q97">
        <v>85</v>
      </c>
      <c r="R97">
        <v>21</v>
      </c>
      <c r="S97">
        <v>0</v>
      </c>
      <c r="T97">
        <v>238</v>
      </c>
      <c r="U97">
        <v>0</v>
      </c>
      <c r="W97">
        <v>31</v>
      </c>
      <c r="X97">
        <v>53</v>
      </c>
      <c r="Y97">
        <v>3</v>
      </c>
      <c r="Z97">
        <v>16</v>
      </c>
      <c r="AA97">
        <v>14</v>
      </c>
      <c r="AB97">
        <v>53</v>
      </c>
      <c r="AC97">
        <v>52</v>
      </c>
      <c r="AD97">
        <v>44</v>
      </c>
      <c r="AE97">
        <v>51</v>
      </c>
      <c r="AG97">
        <v>0</v>
      </c>
      <c r="AH97">
        <v>118</v>
      </c>
    </row>
    <row r="98" spans="1:34" x14ac:dyDescent="0.2">
      <c r="A98" t="s">
        <v>116</v>
      </c>
      <c r="B98" t="s">
        <v>117</v>
      </c>
      <c r="C98" t="s">
        <v>120</v>
      </c>
      <c r="D98" s="33">
        <v>4378</v>
      </c>
      <c r="E98" s="21">
        <v>21</v>
      </c>
      <c r="F98" s="21">
        <v>63</v>
      </c>
      <c r="G98" s="21">
        <v>0</v>
      </c>
      <c r="H98">
        <v>18</v>
      </c>
      <c r="I98">
        <v>29</v>
      </c>
      <c r="J98">
        <v>5</v>
      </c>
      <c r="K98">
        <v>14</v>
      </c>
      <c r="L98">
        <v>11</v>
      </c>
      <c r="M98">
        <v>7</v>
      </c>
      <c r="N98">
        <v>21</v>
      </c>
      <c r="O98">
        <v>26</v>
      </c>
      <c r="P98">
        <v>23</v>
      </c>
      <c r="Q98">
        <v>16</v>
      </c>
      <c r="R98">
        <v>1</v>
      </c>
      <c r="S98">
        <v>0</v>
      </c>
      <c r="T98">
        <v>44</v>
      </c>
      <c r="U98">
        <v>0</v>
      </c>
      <c r="W98">
        <v>5</v>
      </c>
      <c r="X98">
        <v>10</v>
      </c>
      <c r="Y98">
        <v>0</v>
      </c>
      <c r="Z98">
        <v>7</v>
      </c>
      <c r="AA98">
        <v>6</v>
      </c>
      <c r="AB98">
        <v>6</v>
      </c>
      <c r="AC98">
        <v>5</v>
      </c>
      <c r="AD98">
        <v>16</v>
      </c>
      <c r="AE98">
        <v>10</v>
      </c>
      <c r="AG98">
        <v>0</v>
      </c>
      <c r="AH98">
        <v>28</v>
      </c>
    </row>
    <row r="99" spans="1:34" x14ac:dyDescent="0.2">
      <c r="A99" t="s">
        <v>116</v>
      </c>
      <c r="B99" t="s">
        <v>117</v>
      </c>
      <c r="C99" t="s">
        <v>121</v>
      </c>
      <c r="D99" s="33">
        <v>4385</v>
      </c>
      <c r="E99" s="21">
        <v>9</v>
      </c>
      <c r="F99" s="21">
        <v>62</v>
      </c>
      <c r="G99" s="21">
        <v>0</v>
      </c>
      <c r="H99">
        <v>14</v>
      </c>
      <c r="I99">
        <v>18</v>
      </c>
      <c r="J99">
        <v>0</v>
      </c>
      <c r="K99">
        <v>14</v>
      </c>
      <c r="L99">
        <v>6</v>
      </c>
      <c r="M99">
        <v>9</v>
      </c>
      <c r="N99">
        <v>11</v>
      </c>
      <c r="O99">
        <v>9</v>
      </c>
      <c r="P99">
        <v>19</v>
      </c>
      <c r="Q99">
        <v>18</v>
      </c>
      <c r="R99">
        <v>7</v>
      </c>
      <c r="S99">
        <v>0</v>
      </c>
      <c r="T99">
        <v>56</v>
      </c>
      <c r="U99">
        <v>0</v>
      </c>
      <c r="W99">
        <v>9</v>
      </c>
      <c r="X99">
        <v>10</v>
      </c>
      <c r="Y99">
        <v>0</v>
      </c>
      <c r="Z99">
        <v>4</v>
      </c>
      <c r="AA99">
        <v>0</v>
      </c>
      <c r="AB99">
        <v>3</v>
      </c>
      <c r="AC99">
        <v>0</v>
      </c>
      <c r="AD99">
        <v>6</v>
      </c>
      <c r="AE99">
        <v>10</v>
      </c>
      <c r="AG99">
        <v>0</v>
      </c>
      <c r="AH99">
        <v>25</v>
      </c>
    </row>
    <row r="100" spans="1:34" x14ac:dyDescent="0.2">
      <c r="A100" t="s">
        <v>116</v>
      </c>
      <c r="B100" t="s">
        <v>122</v>
      </c>
      <c r="C100" t="s">
        <v>123</v>
      </c>
      <c r="D100" s="33">
        <v>4379</v>
      </c>
      <c r="E100" s="21">
        <v>15</v>
      </c>
      <c r="F100" s="21">
        <v>101</v>
      </c>
      <c r="G100" s="21">
        <v>0</v>
      </c>
      <c r="H100">
        <v>8</v>
      </c>
      <c r="I100">
        <v>19</v>
      </c>
      <c r="J100">
        <v>1</v>
      </c>
      <c r="K100">
        <v>27</v>
      </c>
      <c r="L100">
        <v>22</v>
      </c>
      <c r="M100">
        <v>15</v>
      </c>
      <c r="N100">
        <v>2</v>
      </c>
      <c r="O100">
        <v>1</v>
      </c>
      <c r="P100">
        <v>27</v>
      </c>
      <c r="Q100">
        <v>28</v>
      </c>
      <c r="R100">
        <v>9</v>
      </c>
      <c r="S100">
        <v>0</v>
      </c>
      <c r="T100">
        <v>76</v>
      </c>
      <c r="U100">
        <v>0</v>
      </c>
      <c r="W100">
        <v>3</v>
      </c>
      <c r="X100">
        <v>8</v>
      </c>
      <c r="Y100">
        <v>0</v>
      </c>
      <c r="Z100">
        <v>3</v>
      </c>
      <c r="AA100">
        <v>8</v>
      </c>
      <c r="AB100">
        <v>0</v>
      </c>
      <c r="AC100">
        <v>0</v>
      </c>
      <c r="AD100">
        <v>10</v>
      </c>
      <c r="AE100">
        <v>10</v>
      </c>
      <c r="AG100">
        <v>0</v>
      </c>
      <c r="AH100">
        <v>39</v>
      </c>
    </row>
    <row r="101" spans="1:34" x14ac:dyDescent="0.2">
      <c r="A101" t="s">
        <v>116</v>
      </c>
      <c r="B101" t="s">
        <v>122</v>
      </c>
      <c r="C101" t="s">
        <v>122</v>
      </c>
      <c r="D101" s="33">
        <v>4371</v>
      </c>
      <c r="E101" s="21">
        <v>236</v>
      </c>
      <c r="F101" s="21">
        <v>570</v>
      </c>
      <c r="G101" s="21">
        <v>251</v>
      </c>
      <c r="H101">
        <v>210</v>
      </c>
      <c r="I101">
        <v>299</v>
      </c>
      <c r="J101">
        <v>32</v>
      </c>
      <c r="K101">
        <v>191</v>
      </c>
      <c r="L101">
        <v>122</v>
      </c>
      <c r="M101">
        <v>90</v>
      </c>
      <c r="N101">
        <v>230</v>
      </c>
      <c r="O101">
        <v>215</v>
      </c>
      <c r="P101">
        <v>217</v>
      </c>
      <c r="Q101">
        <v>150</v>
      </c>
      <c r="R101">
        <v>8</v>
      </c>
      <c r="S101">
        <v>8</v>
      </c>
      <c r="T101">
        <v>494</v>
      </c>
      <c r="U101">
        <v>154</v>
      </c>
      <c r="W101">
        <v>91</v>
      </c>
      <c r="X101">
        <v>126</v>
      </c>
      <c r="Y101">
        <v>14</v>
      </c>
      <c r="Z101">
        <v>100</v>
      </c>
      <c r="AA101">
        <v>70</v>
      </c>
      <c r="AB101">
        <v>102</v>
      </c>
      <c r="AC101">
        <v>47</v>
      </c>
      <c r="AD101">
        <v>108</v>
      </c>
      <c r="AE101">
        <v>73</v>
      </c>
      <c r="AG101">
        <v>0</v>
      </c>
      <c r="AH101">
        <v>267</v>
      </c>
    </row>
    <row r="102" spans="1:34" x14ac:dyDescent="0.2">
      <c r="A102" t="s">
        <v>116</v>
      </c>
      <c r="B102" t="s">
        <v>124</v>
      </c>
      <c r="C102" t="s">
        <v>125</v>
      </c>
      <c r="D102" s="33">
        <v>4399</v>
      </c>
      <c r="E102" s="21">
        <v>29</v>
      </c>
      <c r="F102" s="21">
        <v>176</v>
      </c>
      <c r="G102" s="21">
        <v>0</v>
      </c>
      <c r="H102">
        <v>33</v>
      </c>
      <c r="I102">
        <v>45</v>
      </c>
      <c r="J102">
        <v>4</v>
      </c>
      <c r="K102">
        <v>33</v>
      </c>
      <c r="L102">
        <v>18</v>
      </c>
      <c r="M102">
        <v>9</v>
      </c>
      <c r="N102">
        <v>21</v>
      </c>
      <c r="O102">
        <v>23</v>
      </c>
      <c r="P102">
        <v>37</v>
      </c>
      <c r="Q102">
        <v>18</v>
      </c>
      <c r="R102">
        <v>1</v>
      </c>
      <c r="S102">
        <v>0</v>
      </c>
      <c r="T102">
        <v>132</v>
      </c>
      <c r="U102">
        <v>0</v>
      </c>
      <c r="W102">
        <v>12</v>
      </c>
      <c r="X102">
        <v>20</v>
      </c>
      <c r="Y102">
        <v>1</v>
      </c>
      <c r="Z102">
        <v>15</v>
      </c>
      <c r="AA102">
        <v>7</v>
      </c>
      <c r="AB102">
        <v>1</v>
      </c>
      <c r="AC102">
        <v>0</v>
      </c>
      <c r="AD102">
        <v>22</v>
      </c>
      <c r="AE102">
        <v>12</v>
      </c>
      <c r="AG102">
        <v>0</v>
      </c>
      <c r="AH102">
        <v>61</v>
      </c>
    </row>
    <row r="103" spans="1:34" x14ac:dyDescent="0.2">
      <c r="A103" t="s">
        <v>116</v>
      </c>
      <c r="B103" t="s">
        <v>124</v>
      </c>
      <c r="C103" t="s">
        <v>126</v>
      </c>
      <c r="D103" s="33">
        <v>4398</v>
      </c>
      <c r="E103" s="21">
        <v>21</v>
      </c>
      <c r="F103" s="21">
        <v>83</v>
      </c>
      <c r="G103" s="21">
        <v>0</v>
      </c>
      <c r="H103">
        <v>5</v>
      </c>
      <c r="I103">
        <v>15</v>
      </c>
      <c r="J103">
        <v>2</v>
      </c>
      <c r="K103">
        <v>12</v>
      </c>
      <c r="L103">
        <v>15</v>
      </c>
      <c r="M103">
        <v>9</v>
      </c>
      <c r="N103">
        <v>9</v>
      </c>
      <c r="O103">
        <v>7</v>
      </c>
      <c r="P103">
        <v>13</v>
      </c>
      <c r="Q103">
        <v>15</v>
      </c>
      <c r="R103">
        <v>3</v>
      </c>
      <c r="S103">
        <v>0</v>
      </c>
      <c r="T103">
        <v>46</v>
      </c>
      <c r="U103">
        <v>0</v>
      </c>
      <c r="W103">
        <v>1</v>
      </c>
      <c r="X103">
        <v>3</v>
      </c>
      <c r="Y103">
        <v>0</v>
      </c>
      <c r="Z103">
        <v>6</v>
      </c>
      <c r="AA103">
        <v>4</v>
      </c>
      <c r="AB103">
        <v>0</v>
      </c>
      <c r="AC103">
        <v>0</v>
      </c>
      <c r="AD103">
        <v>6</v>
      </c>
      <c r="AE103">
        <v>10</v>
      </c>
      <c r="AG103">
        <v>0</v>
      </c>
      <c r="AH103">
        <v>19</v>
      </c>
    </row>
    <row r="104" spans="1:34" x14ac:dyDescent="0.2">
      <c r="A104" t="s">
        <v>116</v>
      </c>
      <c r="B104" t="s">
        <v>124</v>
      </c>
      <c r="C104" t="s">
        <v>127</v>
      </c>
      <c r="D104" s="33">
        <v>4400</v>
      </c>
      <c r="E104" s="21">
        <v>26</v>
      </c>
      <c r="F104" s="21">
        <v>98</v>
      </c>
      <c r="G104" s="21">
        <v>0</v>
      </c>
      <c r="H104">
        <v>28</v>
      </c>
      <c r="I104">
        <v>55</v>
      </c>
      <c r="J104">
        <v>5</v>
      </c>
      <c r="K104">
        <v>17</v>
      </c>
      <c r="L104">
        <v>3</v>
      </c>
      <c r="M104">
        <v>7</v>
      </c>
      <c r="N104">
        <v>1</v>
      </c>
      <c r="O104">
        <v>6</v>
      </c>
      <c r="P104">
        <v>25</v>
      </c>
      <c r="Q104">
        <v>19</v>
      </c>
      <c r="R104">
        <v>2</v>
      </c>
      <c r="S104">
        <v>1</v>
      </c>
      <c r="T104">
        <v>51</v>
      </c>
      <c r="U104">
        <v>0</v>
      </c>
      <c r="W104">
        <v>9</v>
      </c>
      <c r="X104">
        <v>26</v>
      </c>
      <c r="Y104">
        <v>2</v>
      </c>
      <c r="Z104">
        <v>12</v>
      </c>
      <c r="AA104">
        <v>0</v>
      </c>
      <c r="AB104">
        <v>0</v>
      </c>
      <c r="AC104">
        <v>0</v>
      </c>
      <c r="AD104">
        <v>13</v>
      </c>
      <c r="AE104">
        <v>12</v>
      </c>
      <c r="AG104">
        <v>0</v>
      </c>
      <c r="AH104">
        <v>25</v>
      </c>
    </row>
    <row r="105" spans="1:34" x14ac:dyDescent="0.2">
      <c r="A105" t="s">
        <v>116</v>
      </c>
      <c r="B105" t="s">
        <v>124</v>
      </c>
      <c r="C105" t="s">
        <v>124</v>
      </c>
      <c r="D105" s="33">
        <v>4397</v>
      </c>
      <c r="E105" s="21">
        <v>77</v>
      </c>
      <c r="F105" s="21">
        <v>202</v>
      </c>
      <c r="G105" s="21">
        <v>0</v>
      </c>
      <c r="H105">
        <v>31</v>
      </c>
      <c r="I105">
        <v>79</v>
      </c>
      <c r="J105">
        <v>12</v>
      </c>
      <c r="K105">
        <v>32</v>
      </c>
      <c r="L105">
        <v>13</v>
      </c>
      <c r="M105">
        <v>11</v>
      </c>
      <c r="N105">
        <v>12</v>
      </c>
      <c r="O105">
        <v>22</v>
      </c>
      <c r="P105">
        <v>76</v>
      </c>
      <c r="Q105">
        <v>62</v>
      </c>
      <c r="R105">
        <v>0</v>
      </c>
      <c r="S105">
        <v>2</v>
      </c>
      <c r="T105">
        <v>152</v>
      </c>
      <c r="U105">
        <v>0</v>
      </c>
      <c r="W105">
        <v>19</v>
      </c>
      <c r="X105">
        <v>43</v>
      </c>
      <c r="Y105">
        <v>4</v>
      </c>
      <c r="Z105">
        <v>13</v>
      </c>
      <c r="AA105">
        <v>6</v>
      </c>
      <c r="AB105">
        <v>1</v>
      </c>
      <c r="AC105">
        <v>0</v>
      </c>
      <c r="AD105">
        <v>45</v>
      </c>
      <c r="AE105">
        <v>34</v>
      </c>
      <c r="AG105">
        <v>0</v>
      </c>
      <c r="AH105">
        <v>79</v>
      </c>
    </row>
    <row r="106" spans="1:34" x14ac:dyDescent="0.2">
      <c r="A106" t="s">
        <v>116</v>
      </c>
      <c r="B106" t="s">
        <v>124</v>
      </c>
      <c r="C106" t="s">
        <v>128</v>
      </c>
      <c r="D106" s="33">
        <v>7020</v>
      </c>
      <c r="E106" s="21">
        <v>26</v>
      </c>
      <c r="F106" s="21">
        <v>83</v>
      </c>
      <c r="G106" s="21">
        <v>0</v>
      </c>
      <c r="H106">
        <v>17</v>
      </c>
      <c r="I106">
        <v>21</v>
      </c>
      <c r="J106">
        <v>0</v>
      </c>
      <c r="K106">
        <v>9</v>
      </c>
      <c r="L106">
        <v>10</v>
      </c>
      <c r="M106">
        <v>8</v>
      </c>
      <c r="N106">
        <v>11</v>
      </c>
      <c r="O106">
        <v>13</v>
      </c>
      <c r="P106">
        <v>17</v>
      </c>
      <c r="Q106">
        <v>10</v>
      </c>
      <c r="R106">
        <v>0</v>
      </c>
      <c r="S106">
        <v>0</v>
      </c>
      <c r="T106">
        <v>84</v>
      </c>
      <c r="U106">
        <v>0</v>
      </c>
      <c r="W106">
        <v>8</v>
      </c>
      <c r="X106">
        <v>12</v>
      </c>
      <c r="Y106">
        <v>0</v>
      </c>
      <c r="Z106">
        <v>4</v>
      </c>
      <c r="AA106">
        <v>3</v>
      </c>
      <c r="AB106">
        <v>0</v>
      </c>
      <c r="AC106">
        <v>0</v>
      </c>
      <c r="AD106">
        <v>9</v>
      </c>
      <c r="AE106">
        <v>8</v>
      </c>
      <c r="AG106">
        <v>0</v>
      </c>
      <c r="AH106">
        <v>46</v>
      </c>
    </row>
    <row r="107" spans="1:34" x14ac:dyDescent="0.2">
      <c r="A107" t="s">
        <v>116</v>
      </c>
      <c r="B107" t="s">
        <v>124</v>
      </c>
      <c r="C107" t="s">
        <v>129</v>
      </c>
      <c r="D107" s="33">
        <v>4401</v>
      </c>
      <c r="E107" s="21">
        <v>17</v>
      </c>
      <c r="F107" s="21">
        <v>48</v>
      </c>
      <c r="G107" s="21">
        <v>0</v>
      </c>
      <c r="H107">
        <v>0</v>
      </c>
      <c r="I107">
        <v>8</v>
      </c>
      <c r="J107">
        <v>0</v>
      </c>
      <c r="K107">
        <v>0</v>
      </c>
      <c r="L107">
        <v>0</v>
      </c>
      <c r="M107">
        <v>0</v>
      </c>
      <c r="N107">
        <v>4</v>
      </c>
      <c r="O107">
        <v>0</v>
      </c>
      <c r="P107">
        <v>6</v>
      </c>
      <c r="Q107">
        <v>3</v>
      </c>
      <c r="R107">
        <v>0</v>
      </c>
      <c r="S107">
        <v>0</v>
      </c>
      <c r="T107">
        <v>2</v>
      </c>
      <c r="U107">
        <v>0</v>
      </c>
      <c r="W107">
        <v>0</v>
      </c>
      <c r="X107">
        <v>3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4</v>
      </c>
      <c r="AE107">
        <v>2</v>
      </c>
      <c r="AG107">
        <v>0</v>
      </c>
      <c r="AH107">
        <v>0</v>
      </c>
    </row>
    <row r="108" spans="1:34" x14ac:dyDescent="0.2">
      <c r="A108" t="s">
        <v>116</v>
      </c>
      <c r="B108" t="s">
        <v>124</v>
      </c>
      <c r="C108" t="s">
        <v>130</v>
      </c>
      <c r="D108" s="33">
        <v>7318</v>
      </c>
      <c r="E108" s="21">
        <v>26</v>
      </c>
      <c r="F108" s="21">
        <v>84</v>
      </c>
      <c r="G108" s="21">
        <v>0</v>
      </c>
      <c r="H108">
        <v>11</v>
      </c>
      <c r="I108">
        <v>32</v>
      </c>
      <c r="J108">
        <v>3</v>
      </c>
      <c r="K108">
        <v>3</v>
      </c>
      <c r="L108">
        <v>1</v>
      </c>
      <c r="M108">
        <v>2</v>
      </c>
      <c r="N108">
        <v>7</v>
      </c>
      <c r="O108">
        <v>7</v>
      </c>
      <c r="P108">
        <v>19</v>
      </c>
      <c r="Q108">
        <v>5</v>
      </c>
      <c r="R108">
        <v>0</v>
      </c>
      <c r="S108">
        <v>0</v>
      </c>
      <c r="T108">
        <v>33</v>
      </c>
      <c r="U108">
        <v>0</v>
      </c>
      <c r="W108">
        <v>10</v>
      </c>
      <c r="X108">
        <v>23</v>
      </c>
      <c r="Y108">
        <v>3</v>
      </c>
      <c r="Z108">
        <v>2</v>
      </c>
      <c r="AA108">
        <v>0</v>
      </c>
      <c r="AB108">
        <v>1</v>
      </c>
      <c r="AC108">
        <v>2</v>
      </c>
      <c r="AD108">
        <v>14</v>
      </c>
      <c r="AE108">
        <v>3</v>
      </c>
      <c r="AG108">
        <v>0</v>
      </c>
      <c r="AH108">
        <v>21</v>
      </c>
    </row>
    <row r="109" spans="1:34" x14ac:dyDescent="0.2">
      <c r="A109" t="s">
        <v>116</v>
      </c>
      <c r="B109" t="s">
        <v>124</v>
      </c>
      <c r="C109" t="s">
        <v>131</v>
      </c>
      <c r="D109" s="33">
        <v>4403</v>
      </c>
      <c r="E109" s="21">
        <v>26</v>
      </c>
      <c r="F109" s="21">
        <v>81</v>
      </c>
      <c r="G109" s="21">
        <v>0</v>
      </c>
      <c r="H109">
        <v>7</v>
      </c>
      <c r="I109">
        <v>19</v>
      </c>
      <c r="J109">
        <v>2</v>
      </c>
      <c r="K109">
        <v>8</v>
      </c>
      <c r="L109">
        <v>7</v>
      </c>
      <c r="M109">
        <v>4</v>
      </c>
      <c r="N109">
        <v>10</v>
      </c>
      <c r="O109">
        <v>3</v>
      </c>
      <c r="P109">
        <v>16</v>
      </c>
      <c r="Q109">
        <v>12</v>
      </c>
      <c r="R109">
        <v>0</v>
      </c>
      <c r="S109">
        <v>0</v>
      </c>
      <c r="T109">
        <v>69</v>
      </c>
      <c r="U109">
        <v>0</v>
      </c>
      <c r="W109">
        <v>3</v>
      </c>
      <c r="X109">
        <v>7</v>
      </c>
      <c r="Y109">
        <v>1</v>
      </c>
      <c r="Z109">
        <v>5</v>
      </c>
      <c r="AA109">
        <v>5</v>
      </c>
      <c r="AB109">
        <v>0</v>
      </c>
      <c r="AC109">
        <v>0</v>
      </c>
      <c r="AD109">
        <v>10</v>
      </c>
      <c r="AE109">
        <v>8</v>
      </c>
      <c r="AG109">
        <v>0</v>
      </c>
      <c r="AH109">
        <v>38</v>
      </c>
    </row>
    <row r="110" spans="1:34" x14ac:dyDescent="0.2">
      <c r="A110" t="s">
        <v>116</v>
      </c>
      <c r="B110" t="s">
        <v>124</v>
      </c>
      <c r="C110" t="s">
        <v>132</v>
      </c>
      <c r="D110" s="33">
        <v>7021</v>
      </c>
      <c r="E110" s="21">
        <v>16</v>
      </c>
      <c r="F110" s="21">
        <v>60</v>
      </c>
      <c r="G110" s="21">
        <v>0</v>
      </c>
      <c r="H110">
        <v>14</v>
      </c>
      <c r="I110">
        <v>32</v>
      </c>
      <c r="J110">
        <v>3</v>
      </c>
      <c r="K110">
        <v>12</v>
      </c>
      <c r="L110">
        <v>5</v>
      </c>
      <c r="M110">
        <v>0</v>
      </c>
      <c r="N110">
        <v>15</v>
      </c>
      <c r="O110">
        <v>15</v>
      </c>
      <c r="P110">
        <v>12</v>
      </c>
      <c r="Q110">
        <v>9</v>
      </c>
      <c r="R110">
        <v>0</v>
      </c>
      <c r="S110">
        <v>2</v>
      </c>
      <c r="T110">
        <v>11</v>
      </c>
      <c r="U110">
        <v>0</v>
      </c>
      <c r="W110">
        <v>1</v>
      </c>
      <c r="X110">
        <v>10</v>
      </c>
      <c r="Y110">
        <v>2</v>
      </c>
      <c r="Z110">
        <v>8</v>
      </c>
      <c r="AA110">
        <v>4</v>
      </c>
      <c r="AB110">
        <v>1</v>
      </c>
      <c r="AC110">
        <v>0</v>
      </c>
      <c r="AD110">
        <v>10</v>
      </c>
      <c r="AE110">
        <v>7</v>
      </c>
      <c r="AG110">
        <v>0</v>
      </c>
      <c r="AH110">
        <v>4</v>
      </c>
    </row>
    <row r="111" spans="1:34" x14ac:dyDescent="0.2">
      <c r="A111" t="s">
        <v>116</v>
      </c>
      <c r="B111" t="s">
        <v>124</v>
      </c>
      <c r="C111" t="s">
        <v>133</v>
      </c>
      <c r="D111" s="33">
        <v>4402</v>
      </c>
      <c r="E111" s="21">
        <v>27</v>
      </c>
      <c r="F111" s="21">
        <v>89</v>
      </c>
      <c r="G111" s="21">
        <v>0</v>
      </c>
      <c r="H111">
        <v>7</v>
      </c>
      <c r="I111">
        <v>12</v>
      </c>
      <c r="J111">
        <v>0</v>
      </c>
      <c r="K111">
        <v>1</v>
      </c>
      <c r="L111">
        <v>0</v>
      </c>
      <c r="M111">
        <v>2</v>
      </c>
      <c r="N111">
        <v>8</v>
      </c>
      <c r="O111">
        <v>3</v>
      </c>
      <c r="P111">
        <v>10</v>
      </c>
      <c r="Q111">
        <v>10</v>
      </c>
      <c r="R111">
        <v>0</v>
      </c>
      <c r="S111">
        <v>0</v>
      </c>
      <c r="T111">
        <v>25</v>
      </c>
      <c r="U111">
        <v>0</v>
      </c>
      <c r="W111">
        <v>4</v>
      </c>
      <c r="X111">
        <v>4</v>
      </c>
      <c r="Y111">
        <v>0</v>
      </c>
      <c r="Z111">
        <v>1</v>
      </c>
      <c r="AA111">
        <v>0</v>
      </c>
      <c r="AB111">
        <v>1</v>
      </c>
      <c r="AC111">
        <v>1</v>
      </c>
      <c r="AD111">
        <v>2</v>
      </c>
      <c r="AE111">
        <v>3</v>
      </c>
      <c r="AG111">
        <v>0</v>
      </c>
      <c r="AH111">
        <v>12</v>
      </c>
    </row>
    <row r="112" spans="1:34" x14ac:dyDescent="0.2">
      <c r="A112" t="s">
        <v>116</v>
      </c>
      <c r="B112" t="s">
        <v>116</v>
      </c>
      <c r="C112" t="s">
        <v>134</v>
      </c>
      <c r="D112" s="33">
        <v>4373</v>
      </c>
      <c r="E112" s="21">
        <v>624</v>
      </c>
      <c r="F112" s="21">
        <v>1092</v>
      </c>
      <c r="G112" s="21">
        <v>1428</v>
      </c>
      <c r="H112">
        <v>440</v>
      </c>
      <c r="I112">
        <v>650</v>
      </c>
      <c r="J112">
        <v>54</v>
      </c>
      <c r="K112">
        <v>448</v>
      </c>
      <c r="L112">
        <v>450</v>
      </c>
      <c r="M112">
        <v>260</v>
      </c>
      <c r="N112">
        <v>572</v>
      </c>
      <c r="O112">
        <v>661</v>
      </c>
      <c r="P112">
        <v>486</v>
      </c>
      <c r="Q112">
        <v>478</v>
      </c>
      <c r="R112">
        <v>213</v>
      </c>
      <c r="S112">
        <v>3</v>
      </c>
      <c r="T112">
        <v>1035</v>
      </c>
      <c r="U112">
        <v>367</v>
      </c>
      <c r="W112">
        <v>206</v>
      </c>
      <c r="X112">
        <v>304</v>
      </c>
      <c r="Y112">
        <v>25</v>
      </c>
      <c r="Z112">
        <v>221</v>
      </c>
      <c r="AA112">
        <v>221</v>
      </c>
      <c r="AB112">
        <v>285</v>
      </c>
      <c r="AC112">
        <v>242</v>
      </c>
      <c r="AD112">
        <v>248</v>
      </c>
      <c r="AE112">
        <v>252</v>
      </c>
      <c r="AG112">
        <v>0</v>
      </c>
      <c r="AH112">
        <v>531</v>
      </c>
    </row>
    <row r="113" spans="1:34" x14ac:dyDescent="0.2">
      <c r="A113" t="s">
        <v>116</v>
      </c>
      <c r="B113" t="s">
        <v>116</v>
      </c>
      <c r="C113" t="s">
        <v>135</v>
      </c>
      <c r="D113" s="33">
        <v>4374</v>
      </c>
      <c r="E113" s="21">
        <v>45</v>
      </c>
      <c r="F113" s="21">
        <v>127</v>
      </c>
      <c r="G113" s="21">
        <v>0</v>
      </c>
      <c r="H113">
        <v>31</v>
      </c>
      <c r="I113">
        <v>38</v>
      </c>
      <c r="J113">
        <v>4</v>
      </c>
      <c r="K113">
        <v>27</v>
      </c>
      <c r="L113">
        <v>26</v>
      </c>
      <c r="M113">
        <v>14</v>
      </c>
      <c r="N113">
        <v>29</v>
      </c>
      <c r="O113">
        <v>33</v>
      </c>
      <c r="P113">
        <v>34</v>
      </c>
      <c r="Q113">
        <v>30</v>
      </c>
      <c r="R113">
        <v>12</v>
      </c>
      <c r="S113">
        <v>0</v>
      </c>
      <c r="T113">
        <v>73</v>
      </c>
      <c r="U113">
        <v>0</v>
      </c>
      <c r="W113">
        <v>12</v>
      </c>
      <c r="X113">
        <v>15</v>
      </c>
      <c r="Y113">
        <v>0</v>
      </c>
      <c r="Z113">
        <v>11</v>
      </c>
      <c r="AA113">
        <v>10</v>
      </c>
      <c r="AB113">
        <v>13</v>
      </c>
      <c r="AC113">
        <v>12</v>
      </c>
      <c r="AD113">
        <v>18</v>
      </c>
      <c r="AE113">
        <v>19</v>
      </c>
      <c r="AG113">
        <v>0</v>
      </c>
      <c r="AH113">
        <v>37</v>
      </c>
    </row>
    <row r="114" spans="1:34" x14ac:dyDescent="0.2">
      <c r="A114" t="s">
        <v>116</v>
      </c>
      <c r="B114" t="s">
        <v>116</v>
      </c>
      <c r="C114" t="s">
        <v>136</v>
      </c>
      <c r="D114" s="33">
        <v>4375</v>
      </c>
      <c r="E114" s="21">
        <v>35</v>
      </c>
      <c r="F114" s="21">
        <v>116</v>
      </c>
      <c r="G114" s="21">
        <v>0</v>
      </c>
      <c r="H114">
        <v>26</v>
      </c>
      <c r="I114">
        <v>31</v>
      </c>
      <c r="J114">
        <v>5</v>
      </c>
      <c r="K114">
        <v>34</v>
      </c>
      <c r="L114">
        <v>46</v>
      </c>
      <c r="M114">
        <v>28</v>
      </c>
      <c r="N114">
        <v>32</v>
      </c>
      <c r="O114">
        <v>41</v>
      </c>
      <c r="P114">
        <v>45</v>
      </c>
      <c r="Q114">
        <v>40</v>
      </c>
      <c r="R114">
        <v>20</v>
      </c>
      <c r="S114">
        <v>0</v>
      </c>
      <c r="T114">
        <v>81</v>
      </c>
      <c r="U114">
        <v>0</v>
      </c>
      <c r="W114">
        <v>14</v>
      </c>
      <c r="X114">
        <v>16</v>
      </c>
      <c r="Y114">
        <v>2</v>
      </c>
      <c r="Z114">
        <v>13</v>
      </c>
      <c r="AA114">
        <v>17</v>
      </c>
      <c r="AB114">
        <v>18</v>
      </c>
      <c r="AC114">
        <v>18</v>
      </c>
      <c r="AD114">
        <v>16</v>
      </c>
      <c r="AE114">
        <v>15</v>
      </c>
      <c r="AG114">
        <v>0</v>
      </c>
      <c r="AH114">
        <v>45</v>
      </c>
    </row>
    <row r="115" spans="1:34" x14ac:dyDescent="0.2">
      <c r="A115" t="s">
        <v>116</v>
      </c>
      <c r="B115" t="s">
        <v>116</v>
      </c>
      <c r="C115" t="s">
        <v>137</v>
      </c>
      <c r="D115" s="33">
        <v>4372</v>
      </c>
      <c r="E115" s="21">
        <v>388</v>
      </c>
      <c r="F115" s="21">
        <v>1474</v>
      </c>
      <c r="G115" s="21">
        <v>0</v>
      </c>
      <c r="H115">
        <v>310</v>
      </c>
      <c r="I115">
        <v>445</v>
      </c>
      <c r="J115">
        <v>51</v>
      </c>
      <c r="K115">
        <v>323</v>
      </c>
      <c r="L115">
        <v>316</v>
      </c>
      <c r="M115">
        <v>171</v>
      </c>
      <c r="N115">
        <v>310</v>
      </c>
      <c r="O115">
        <v>310</v>
      </c>
      <c r="P115">
        <v>308</v>
      </c>
      <c r="Q115">
        <v>284</v>
      </c>
      <c r="R115">
        <v>172</v>
      </c>
      <c r="S115">
        <v>6</v>
      </c>
      <c r="T115">
        <v>872</v>
      </c>
      <c r="U115">
        <v>0</v>
      </c>
      <c r="W115">
        <v>168</v>
      </c>
      <c r="X115">
        <v>237</v>
      </c>
      <c r="Y115">
        <v>25</v>
      </c>
      <c r="Z115">
        <v>143</v>
      </c>
      <c r="AA115">
        <v>178</v>
      </c>
      <c r="AB115">
        <v>148</v>
      </c>
      <c r="AC115">
        <v>143</v>
      </c>
      <c r="AD115">
        <v>150</v>
      </c>
      <c r="AE115">
        <v>136</v>
      </c>
      <c r="AG115">
        <v>5</v>
      </c>
      <c r="AH115">
        <v>529</v>
      </c>
    </row>
    <row r="116" spans="1:34" x14ac:dyDescent="0.2">
      <c r="A116" t="s">
        <v>116</v>
      </c>
      <c r="B116" t="s">
        <v>138</v>
      </c>
      <c r="C116" t="s">
        <v>139</v>
      </c>
      <c r="D116" s="33">
        <v>4381</v>
      </c>
      <c r="E116" s="21">
        <v>35</v>
      </c>
      <c r="F116" s="21">
        <v>83</v>
      </c>
      <c r="G116" s="21">
        <v>0</v>
      </c>
      <c r="H116">
        <v>28</v>
      </c>
      <c r="I116">
        <v>42</v>
      </c>
      <c r="J116">
        <v>3</v>
      </c>
      <c r="K116">
        <v>36</v>
      </c>
      <c r="L116">
        <v>6</v>
      </c>
      <c r="M116">
        <v>16</v>
      </c>
      <c r="N116">
        <v>32</v>
      </c>
      <c r="O116">
        <v>32</v>
      </c>
      <c r="P116">
        <v>36</v>
      </c>
      <c r="Q116">
        <v>26</v>
      </c>
      <c r="R116">
        <v>15</v>
      </c>
      <c r="S116">
        <v>0</v>
      </c>
      <c r="T116">
        <v>56</v>
      </c>
      <c r="U116">
        <v>0</v>
      </c>
      <c r="W116">
        <v>16</v>
      </c>
      <c r="X116">
        <v>23</v>
      </c>
      <c r="Y116">
        <v>2</v>
      </c>
      <c r="Z116">
        <v>4</v>
      </c>
      <c r="AA116">
        <v>2</v>
      </c>
      <c r="AB116">
        <v>12</v>
      </c>
      <c r="AC116">
        <v>7</v>
      </c>
      <c r="AD116">
        <v>16</v>
      </c>
      <c r="AE116">
        <v>10</v>
      </c>
      <c r="AG116">
        <v>0</v>
      </c>
      <c r="AH116">
        <v>26</v>
      </c>
    </row>
    <row r="117" spans="1:34" x14ac:dyDescent="0.2">
      <c r="A117" t="s">
        <v>116</v>
      </c>
      <c r="B117" t="s">
        <v>138</v>
      </c>
      <c r="C117" t="s">
        <v>140</v>
      </c>
      <c r="D117" s="33">
        <v>4383</v>
      </c>
      <c r="E117" s="21">
        <v>36</v>
      </c>
      <c r="F117" s="21">
        <v>79</v>
      </c>
      <c r="G117" s="21">
        <v>0</v>
      </c>
      <c r="H117">
        <v>23</v>
      </c>
      <c r="I117">
        <v>35</v>
      </c>
      <c r="J117">
        <v>3</v>
      </c>
      <c r="K117">
        <v>10</v>
      </c>
      <c r="L117">
        <v>6</v>
      </c>
      <c r="M117">
        <v>8</v>
      </c>
      <c r="N117">
        <v>25</v>
      </c>
      <c r="O117">
        <v>21</v>
      </c>
      <c r="P117">
        <v>24</v>
      </c>
      <c r="Q117">
        <v>22</v>
      </c>
      <c r="R117">
        <v>4</v>
      </c>
      <c r="S117">
        <v>2</v>
      </c>
      <c r="T117">
        <v>74</v>
      </c>
      <c r="U117">
        <v>0</v>
      </c>
      <c r="W117">
        <v>15</v>
      </c>
      <c r="X117">
        <v>20</v>
      </c>
      <c r="Y117">
        <v>2</v>
      </c>
      <c r="Z117">
        <v>2</v>
      </c>
      <c r="AA117">
        <v>5</v>
      </c>
      <c r="AB117">
        <v>15</v>
      </c>
      <c r="AC117">
        <v>10</v>
      </c>
      <c r="AD117">
        <v>14</v>
      </c>
      <c r="AE117">
        <v>10</v>
      </c>
      <c r="AG117">
        <v>2</v>
      </c>
      <c r="AH117">
        <v>36</v>
      </c>
    </row>
    <row r="118" spans="1:34" x14ac:dyDescent="0.2">
      <c r="A118" t="s">
        <v>116</v>
      </c>
      <c r="B118" t="s">
        <v>138</v>
      </c>
      <c r="C118" t="s">
        <v>141</v>
      </c>
      <c r="D118" s="33">
        <v>4382</v>
      </c>
      <c r="E118" s="21">
        <v>65</v>
      </c>
      <c r="F118" s="21">
        <v>174</v>
      </c>
      <c r="G118" s="21">
        <v>0</v>
      </c>
      <c r="H118">
        <v>31</v>
      </c>
      <c r="I118">
        <v>42</v>
      </c>
      <c r="J118">
        <v>7</v>
      </c>
      <c r="K118">
        <v>29</v>
      </c>
      <c r="L118">
        <v>23</v>
      </c>
      <c r="M118">
        <v>24</v>
      </c>
      <c r="N118">
        <v>28</v>
      </c>
      <c r="O118">
        <v>42</v>
      </c>
      <c r="P118">
        <v>47</v>
      </c>
      <c r="Q118">
        <v>50</v>
      </c>
      <c r="R118">
        <v>14</v>
      </c>
      <c r="S118">
        <v>10</v>
      </c>
      <c r="T118">
        <v>195</v>
      </c>
      <c r="U118">
        <v>0</v>
      </c>
      <c r="W118">
        <v>15</v>
      </c>
      <c r="X118">
        <v>20</v>
      </c>
      <c r="Y118">
        <v>1</v>
      </c>
      <c r="Z118">
        <v>14</v>
      </c>
      <c r="AA118">
        <v>13</v>
      </c>
      <c r="AB118">
        <v>12</v>
      </c>
      <c r="AC118">
        <v>16</v>
      </c>
      <c r="AD118">
        <v>21</v>
      </c>
      <c r="AE118">
        <v>21</v>
      </c>
      <c r="AG118">
        <v>5</v>
      </c>
      <c r="AH118">
        <v>95</v>
      </c>
    </row>
    <row r="119" spans="1:34" x14ac:dyDescent="0.2">
      <c r="A119" t="s">
        <v>116</v>
      </c>
      <c r="B119" t="s">
        <v>138</v>
      </c>
      <c r="C119" t="s">
        <v>138</v>
      </c>
      <c r="D119" s="33">
        <v>4380</v>
      </c>
      <c r="E119" s="21">
        <v>200</v>
      </c>
      <c r="F119" s="21">
        <v>552</v>
      </c>
      <c r="G119" s="21">
        <v>0</v>
      </c>
      <c r="H119">
        <v>152</v>
      </c>
      <c r="I119">
        <v>215</v>
      </c>
      <c r="J119">
        <v>32</v>
      </c>
      <c r="K119">
        <v>141</v>
      </c>
      <c r="L119">
        <v>70</v>
      </c>
      <c r="M119">
        <v>89</v>
      </c>
      <c r="N119">
        <v>144</v>
      </c>
      <c r="O119">
        <v>164</v>
      </c>
      <c r="P119">
        <v>161</v>
      </c>
      <c r="Q119">
        <v>98</v>
      </c>
      <c r="R119">
        <v>63</v>
      </c>
      <c r="S119">
        <v>44</v>
      </c>
      <c r="T119">
        <v>501</v>
      </c>
      <c r="U119">
        <v>0</v>
      </c>
      <c r="W119">
        <v>79</v>
      </c>
      <c r="X119">
        <v>108</v>
      </c>
      <c r="Y119">
        <v>13</v>
      </c>
      <c r="Z119">
        <v>67</v>
      </c>
      <c r="AA119">
        <v>41</v>
      </c>
      <c r="AB119">
        <v>64</v>
      </c>
      <c r="AC119">
        <v>59</v>
      </c>
      <c r="AD119">
        <v>74</v>
      </c>
      <c r="AE119">
        <v>35</v>
      </c>
      <c r="AG119">
        <v>20</v>
      </c>
      <c r="AH119">
        <v>262</v>
      </c>
    </row>
    <row r="120" spans="1:34" x14ac:dyDescent="0.2">
      <c r="A120" t="s">
        <v>116</v>
      </c>
      <c r="B120" t="s">
        <v>142</v>
      </c>
      <c r="C120" t="s">
        <v>143</v>
      </c>
      <c r="D120" s="33">
        <v>4434</v>
      </c>
      <c r="E120" s="21">
        <v>37</v>
      </c>
      <c r="F120" s="21">
        <v>77</v>
      </c>
      <c r="G120" s="21">
        <v>0</v>
      </c>
      <c r="H120">
        <v>17</v>
      </c>
      <c r="I120">
        <v>20</v>
      </c>
      <c r="J120">
        <v>5</v>
      </c>
      <c r="K120">
        <v>24</v>
      </c>
      <c r="L120">
        <v>7</v>
      </c>
      <c r="M120">
        <v>8</v>
      </c>
      <c r="N120">
        <v>12</v>
      </c>
      <c r="O120">
        <v>14</v>
      </c>
      <c r="P120">
        <v>23</v>
      </c>
      <c r="Q120">
        <v>21</v>
      </c>
      <c r="R120">
        <v>9</v>
      </c>
      <c r="S120">
        <v>5</v>
      </c>
      <c r="T120">
        <v>32</v>
      </c>
      <c r="U120">
        <v>0</v>
      </c>
      <c r="W120">
        <v>8</v>
      </c>
      <c r="X120">
        <v>10</v>
      </c>
      <c r="Y120">
        <v>4</v>
      </c>
      <c r="Z120">
        <v>13</v>
      </c>
      <c r="AA120">
        <v>0</v>
      </c>
      <c r="AB120">
        <v>4</v>
      </c>
      <c r="AC120">
        <v>4</v>
      </c>
      <c r="AD120">
        <v>9</v>
      </c>
      <c r="AE120">
        <v>8</v>
      </c>
      <c r="AG120">
        <v>0</v>
      </c>
      <c r="AH120">
        <v>15</v>
      </c>
    </row>
    <row r="121" spans="1:34" x14ac:dyDescent="0.2">
      <c r="A121" t="s">
        <v>116</v>
      </c>
      <c r="B121" t="s">
        <v>142</v>
      </c>
      <c r="C121" t="s">
        <v>144</v>
      </c>
      <c r="D121" s="33">
        <v>4432</v>
      </c>
      <c r="E121" s="21">
        <v>28</v>
      </c>
      <c r="F121" s="21">
        <v>87</v>
      </c>
      <c r="G121" s="21">
        <v>0</v>
      </c>
      <c r="H121">
        <v>25</v>
      </c>
      <c r="I121">
        <v>31</v>
      </c>
      <c r="J121">
        <v>2</v>
      </c>
      <c r="K121">
        <v>20</v>
      </c>
      <c r="L121">
        <v>49</v>
      </c>
      <c r="M121">
        <v>12</v>
      </c>
      <c r="N121">
        <v>28</v>
      </c>
      <c r="O121">
        <v>17</v>
      </c>
      <c r="P121">
        <v>30</v>
      </c>
      <c r="Q121">
        <v>22</v>
      </c>
      <c r="R121">
        <v>5</v>
      </c>
      <c r="S121">
        <v>0</v>
      </c>
      <c r="T121">
        <v>43</v>
      </c>
      <c r="U121">
        <v>0</v>
      </c>
      <c r="W121">
        <v>11</v>
      </c>
      <c r="X121">
        <v>16</v>
      </c>
      <c r="Y121">
        <v>1</v>
      </c>
      <c r="Z121">
        <v>12</v>
      </c>
      <c r="AA121">
        <v>24</v>
      </c>
      <c r="AB121">
        <v>15</v>
      </c>
      <c r="AC121">
        <v>2</v>
      </c>
      <c r="AD121">
        <v>18</v>
      </c>
      <c r="AE121">
        <v>11</v>
      </c>
      <c r="AG121">
        <v>0</v>
      </c>
      <c r="AH121">
        <v>19</v>
      </c>
    </row>
    <row r="122" spans="1:34" x14ac:dyDescent="0.2">
      <c r="A122" t="s">
        <v>116</v>
      </c>
      <c r="B122" t="s">
        <v>142</v>
      </c>
      <c r="C122" t="s">
        <v>145</v>
      </c>
      <c r="D122" s="33">
        <v>4433</v>
      </c>
      <c r="E122" s="21">
        <v>22</v>
      </c>
      <c r="F122" s="21">
        <v>60</v>
      </c>
      <c r="G122" s="21">
        <v>0</v>
      </c>
      <c r="H122">
        <v>16</v>
      </c>
      <c r="I122">
        <v>19</v>
      </c>
      <c r="J122">
        <v>1</v>
      </c>
      <c r="K122">
        <v>12</v>
      </c>
      <c r="L122">
        <v>4</v>
      </c>
      <c r="M122">
        <v>5</v>
      </c>
      <c r="N122">
        <v>7</v>
      </c>
      <c r="O122">
        <v>5</v>
      </c>
      <c r="P122">
        <v>13</v>
      </c>
      <c r="Q122">
        <v>10</v>
      </c>
      <c r="R122">
        <v>1</v>
      </c>
      <c r="S122">
        <v>2</v>
      </c>
      <c r="T122">
        <v>34</v>
      </c>
      <c r="U122">
        <v>0</v>
      </c>
      <c r="W122">
        <v>8</v>
      </c>
      <c r="X122">
        <v>9</v>
      </c>
      <c r="Y122">
        <v>0</v>
      </c>
      <c r="Z122">
        <v>9</v>
      </c>
      <c r="AA122">
        <v>1</v>
      </c>
      <c r="AB122">
        <v>3</v>
      </c>
      <c r="AC122">
        <v>1</v>
      </c>
      <c r="AD122">
        <v>6</v>
      </c>
      <c r="AE122">
        <v>4</v>
      </c>
      <c r="AG122">
        <v>0</v>
      </c>
      <c r="AH122">
        <v>16</v>
      </c>
    </row>
    <row r="123" spans="1:34" x14ac:dyDescent="0.2">
      <c r="A123" t="s">
        <v>116</v>
      </c>
      <c r="B123" t="s">
        <v>142</v>
      </c>
      <c r="C123" t="s">
        <v>146</v>
      </c>
      <c r="D123" s="33">
        <v>4435</v>
      </c>
      <c r="E123" s="21">
        <v>22</v>
      </c>
      <c r="F123" s="21">
        <v>55</v>
      </c>
      <c r="G123" s="21">
        <v>0</v>
      </c>
      <c r="H123">
        <v>28</v>
      </c>
      <c r="I123">
        <v>34</v>
      </c>
      <c r="J123">
        <v>6</v>
      </c>
      <c r="K123">
        <v>17</v>
      </c>
      <c r="L123">
        <v>11</v>
      </c>
      <c r="M123">
        <v>5</v>
      </c>
      <c r="N123">
        <v>24</v>
      </c>
      <c r="O123">
        <v>23</v>
      </c>
      <c r="P123">
        <v>22</v>
      </c>
      <c r="Q123">
        <v>16</v>
      </c>
      <c r="R123">
        <v>2</v>
      </c>
      <c r="S123">
        <v>1</v>
      </c>
      <c r="T123">
        <v>26</v>
      </c>
      <c r="U123">
        <v>0</v>
      </c>
      <c r="W123">
        <v>13</v>
      </c>
      <c r="X123">
        <v>16</v>
      </c>
      <c r="Y123">
        <v>3</v>
      </c>
      <c r="Z123">
        <v>13</v>
      </c>
      <c r="AA123">
        <v>9</v>
      </c>
      <c r="AB123">
        <v>14</v>
      </c>
      <c r="AC123">
        <v>11</v>
      </c>
      <c r="AD123">
        <v>14</v>
      </c>
      <c r="AE123">
        <v>11</v>
      </c>
      <c r="AG123">
        <v>0</v>
      </c>
      <c r="AH123">
        <v>17</v>
      </c>
    </row>
    <row r="124" spans="1:34" x14ac:dyDescent="0.2">
      <c r="A124" t="s">
        <v>116</v>
      </c>
      <c r="B124" t="s">
        <v>142</v>
      </c>
      <c r="C124" t="s">
        <v>147</v>
      </c>
      <c r="D124" s="33">
        <v>4438</v>
      </c>
      <c r="E124" s="21">
        <v>42</v>
      </c>
      <c r="F124" s="21">
        <v>78</v>
      </c>
      <c r="G124" s="21">
        <v>0</v>
      </c>
      <c r="H124">
        <v>54</v>
      </c>
      <c r="I124">
        <v>58</v>
      </c>
      <c r="J124">
        <v>5</v>
      </c>
      <c r="K124">
        <v>39</v>
      </c>
      <c r="L124">
        <v>32</v>
      </c>
      <c r="M124">
        <v>11</v>
      </c>
      <c r="N124">
        <v>39</v>
      </c>
      <c r="O124">
        <v>67</v>
      </c>
      <c r="P124">
        <v>39</v>
      </c>
      <c r="Q124">
        <v>34</v>
      </c>
      <c r="R124">
        <v>13</v>
      </c>
      <c r="S124">
        <v>10</v>
      </c>
      <c r="T124">
        <v>45</v>
      </c>
      <c r="U124">
        <v>0</v>
      </c>
      <c r="W124">
        <v>32</v>
      </c>
      <c r="X124">
        <v>33</v>
      </c>
      <c r="Y124">
        <v>4</v>
      </c>
      <c r="Z124">
        <v>23</v>
      </c>
      <c r="AA124">
        <v>20</v>
      </c>
      <c r="AB124">
        <v>21</v>
      </c>
      <c r="AC124">
        <v>14</v>
      </c>
      <c r="AD124">
        <v>24</v>
      </c>
      <c r="AE124">
        <v>14</v>
      </c>
      <c r="AG124">
        <v>0</v>
      </c>
      <c r="AH124">
        <v>25</v>
      </c>
    </row>
    <row r="125" spans="1:34" x14ac:dyDescent="0.2">
      <c r="A125" t="s">
        <v>116</v>
      </c>
      <c r="B125" t="s">
        <v>142</v>
      </c>
      <c r="C125" t="s">
        <v>148</v>
      </c>
      <c r="D125" s="33">
        <v>7223</v>
      </c>
      <c r="E125" s="21">
        <v>13</v>
      </c>
      <c r="F125" s="21">
        <v>60</v>
      </c>
      <c r="G125" s="21">
        <v>0</v>
      </c>
      <c r="H125">
        <v>11</v>
      </c>
      <c r="I125">
        <v>14</v>
      </c>
      <c r="J125">
        <v>1</v>
      </c>
      <c r="K125">
        <v>12</v>
      </c>
      <c r="L125">
        <v>7</v>
      </c>
      <c r="M125">
        <v>5</v>
      </c>
      <c r="N125">
        <v>10</v>
      </c>
      <c r="O125">
        <v>7</v>
      </c>
      <c r="P125">
        <v>18</v>
      </c>
      <c r="Q125">
        <v>16</v>
      </c>
      <c r="R125">
        <v>0</v>
      </c>
      <c r="S125">
        <v>2</v>
      </c>
      <c r="T125">
        <v>46</v>
      </c>
      <c r="U125">
        <v>0</v>
      </c>
      <c r="W125">
        <v>4</v>
      </c>
      <c r="X125">
        <v>4</v>
      </c>
      <c r="Y125">
        <v>0</v>
      </c>
      <c r="Z125">
        <v>6</v>
      </c>
      <c r="AA125">
        <v>4</v>
      </c>
      <c r="AB125">
        <v>4</v>
      </c>
      <c r="AC125">
        <v>2</v>
      </c>
      <c r="AD125">
        <v>6</v>
      </c>
      <c r="AE125">
        <v>8</v>
      </c>
      <c r="AG125">
        <v>2</v>
      </c>
      <c r="AH125">
        <v>24</v>
      </c>
    </row>
    <row r="126" spans="1:34" x14ac:dyDescent="0.2">
      <c r="A126" t="s">
        <v>116</v>
      </c>
      <c r="B126" t="s">
        <v>142</v>
      </c>
      <c r="C126" t="s">
        <v>149</v>
      </c>
      <c r="D126" s="33">
        <v>4437</v>
      </c>
      <c r="E126" s="21">
        <v>92</v>
      </c>
      <c r="F126" s="21">
        <v>102</v>
      </c>
      <c r="G126" s="21">
        <v>0</v>
      </c>
      <c r="H126">
        <v>50</v>
      </c>
      <c r="I126">
        <v>72</v>
      </c>
      <c r="J126">
        <v>12</v>
      </c>
      <c r="K126">
        <v>51</v>
      </c>
      <c r="L126">
        <v>53</v>
      </c>
      <c r="M126">
        <v>25</v>
      </c>
      <c r="N126">
        <v>59</v>
      </c>
      <c r="O126">
        <v>70</v>
      </c>
      <c r="P126">
        <v>69</v>
      </c>
      <c r="Q126">
        <v>56</v>
      </c>
      <c r="R126">
        <v>16</v>
      </c>
      <c r="S126">
        <v>20</v>
      </c>
      <c r="T126">
        <v>119</v>
      </c>
      <c r="U126">
        <v>0</v>
      </c>
      <c r="W126">
        <v>25</v>
      </c>
      <c r="X126">
        <v>30</v>
      </c>
      <c r="Y126">
        <v>2</v>
      </c>
      <c r="Z126">
        <v>33</v>
      </c>
      <c r="AA126">
        <v>36</v>
      </c>
      <c r="AB126">
        <v>28</v>
      </c>
      <c r="AC126">
        <v>31</v>
      </c>
      <c r="AD126">
        <v>37</v>
      </c>
      <c r="AE126">
        <v>28</v>
      </c>
      <c r="AG126">
        <v>12</v>
      </c>
      <c r="AH126">
        <v>72</v>
      </c>
    </row>
    <row r="127" spans="1:34" x14ac:dyDescent="0.2">
      <c r="A127" t="s">
        <v>116</v>
      </c>
      <c r="B127" t="s">
        <v>142</v>
      </c>
      <c r="C127" t="s">
        <v>150</v>
      </c>
      <c r="D127" s="33">
        <v>7222</v>
      </c>
      <c r="E127" s="21">
        <v>30</v>
      </c>
      <c r="F127" s="21">
        <v>75</v>
      </c>
      <c r="G127" s="21">
        <v>0</v>
      </c>
      <c r="H127">
        <v>19</v>
      </c>
      <c r="I127">
        <v>25</v>
      </c>
      <c r="J127">
        <v>1</v>
      </c>
      <c r="K127">
        <v>15</v>
      </c>
      <c r="L127">
        <v>2</v>
      </c>
      <c r="M127">
        <v>6</v>
      </c>
      <c r="N127">
        <v>24</v>
      </c>
      <c r="O127">
        <v>19</v>
      </c>
      <c r="P127">
        <v>23</v>
      </c>
      <c r="Q127">
        <v>22</v>
      </c>
      <c r="R127">
        <v>4</v>
      </c>
      <c r="S127">
        <v>1</v>
      </c>
      <c r="T127">
        <v>54</v>
      </c>
      <c r="U127">
        <v>0</v>
      </c>
      <c r="W127">
        <v>10</v>
      </c>
      <c r="X127">
        <v>13</v>
      </c>
      <c r="Y127">
        <v>0</v>
      </c>
      <c r="Z127">
        <v>6</v>
      </c>
      <c r="AA127">
        <v>1</v>
      </c>
      <c r="AB127">
        <v>13</v>
      </c>
      <c r="AC127">
        <v>7</v>
      </c>
      <c r="AD127">
        <v>15</v>
      </c>
      <c r="AE127">
        <v>15</v>
      </c>
      <c r="AG127">
        <v>0</v>
      </c>
      <c r="AH127">
        <v>26</v>
      </c>
    </row>
    <row r="128" spans="1:34" x14ac:dyDescent="0.2">
      <c r="A128" t="s">
        <v>116</v>
      </c>
      <c r="B128" t="s">
        <v>142</v>
      </c>
      <c r="C128" t="s">
        <v>151</v>
      </c>
      <c r="D128" s="33">
        <v>4436</v>
      </c>
      <c r="E128" s="21">
        <v>29</v>
      </c>
      <c r="F128" s="21">
        <v>77</v>
      </c>
      <c r="G128" s="21">
        <v>0</v>
      </c>
      <c r="H128">
        <v>17</v>
      </c>
      <c r="I128">
        <v>25</v>
      </c>
      <c r="J128">
        <v>4</v>
      </c>
      <c r="K128">
        <v>13</v>
      </c>
      <c r="L128">
        <v>9</v>
      </c>
      <c r="M128">
        <v>14</v>
      </c>
      <c r="N128">
        <v>15</v>
      </c>
      <c r="O128">
        <v>13</v>
      </c>
      <c r="P128">
        <v>23</v>
      </c>
      <c r="Q128">
        <v>16</v>
      </c>
      <c r="R128">
        <v>1</v>
      </c>
      <c r="S128">
        <v>5</v>
      </c>
      <c r="T128">
        <v>34</v>
      </c>
      <c r="U128">
        <v>0</v>
      </c>
      <c r="W128">
        <v>8</v>
      </c>
      <c r="X128">
        <v>14</v>
      </c>
      <c r="Y128">
        <v>3</v>
      </c>
      <c r="Z128">
        <v>8</v>
      </c>
      <c r="AA128">
        <v>1</v>
      </c>
      <c r="AB128">
        <v>8</v>
      </c>
      <c r="AC128">
        <v>4</v>
      </c>
      <c r="AD128">
        <v>9</v>
      </c>
      <c r="AE128">
        <v>6</v>
      </c>
      <c r="AG128">
        <v>0</v>
      </c>
      <c r="AH128">
        <v>24</v>
      </c>
    </row>
    <row r="129" spans="1:34" x14ac:dyDescent="0.2">
      <c r="A129" t="s">
        <v>116</v>
      </c>
      <c r="B129" t="s">
        <v>142</v>
      </c>
      <c r="C129" t="s">
        <v>152</v>
      </c>
      <c r="D129" s="33">
        <v>4431</v>
      </c>
      <c r="E129" s="21">
        <v>21</v>
      </c>
      <c r="F129" s="21">
        <v>95</v>
      </c>
      <c r="G129" s="21">
        <v>0</v>
      </c>
      <c r="H129">
        <v>22</v>
      </c>
      <c r="I129">
        <v>25</v>
      </c>
      <c r="J129">
        <v>2</v>
      </c>
      <c r="K129">
        <v>9</v>
      </c>
      <c r="L129">
        <v>5</v>
      </c>
      <c r="M129">
        <v>8</v>
      </c>
      <c r="N129">
        <v>23</v>
      </c>
      <c r="O129">
        <v>21</v>
      </c>
      <c r="P129">
        <v>17</v>
      </c>
      <c r="Q129">
        <v>9</v>
      </c>
      <c r="R129">
        <v>4</v>
      </c>
      <c r="S129">
        <v>1</v>
      </c>
      <c r="T129">
        <v>41</v>
      </c>
      <c r="U129">
        <v>0</v>
      </c>
      <c r="W129">
        <v>15</v>
      </c>
      <c r="X129">
        <v>17</v>
      </c>
      <c r="Y129">
        <v>0</v>
      </c>
      <c r="Z129">
        <v>5</v>
      </c>
      <c r="AA129">
        <v>1</v>
      </c>
      <c r="AB129">
        <v>17</v>
      </c>
      <c r="AC129">
        <v>15</v>
      </c>
      <c r="AD129">
        <v>7</v>
      </c>
      <c r="AE129">
        <v>3</v>
      </c>
      <c r="AG129">
        <v>1</v>
      </c>
      <c r="AH129">
        <v>28</v>
      </c>
    </row>
    <row r="130" spans="1:34" x14ac:dyDescent="0.2">
      <c r="A130" t="s">
        <v>116</v>
      </c>
      <c r="B130" t="s">
        <v>142</v>
      </c>
      <c r="C130" t="s">
        <v>153</v>
      </c>
      <c r="D130" s="33">
        <v>4430</v>
      </c>
      <c r="E130" s="21">
        <v>36</v>
      </c>
      <c r="F130" s="21">
        <v>70</v>
      </c>
      <c r="G130" s="21">
        <v>0</v>
      </c>
      <c r="H130">
        <v>31</v>
      </c>
      <c r="I130">
        <v>44</v>
      </c>
      <c r="J130">
        <v>6</v>
      </c>
      <c r="K130">
        <v>21</v>
      </c>
      <c r="L130">
        <v>22</v>
      </c>
      <c r="M130">
        <v>13</v>
      </c>
      <c r="N130">
        <v>23</v>
      </c>
      <c r="O130">
        <v>27</v>
      </c>
      <c r="P130">
        <v>30</v>
      </c>
      <c r="Q130">
        <v>27</v>
      </c>
      <c r="R130">
        <v>7</v>
      </c>
      <c r="S130">
        <v>0</v>
      </c>
      <c r="T130">
        <v>41</v>
      </c>
      <c r="U130">
        <v>0</v>
      </c>
      <c r="W130">
        <v>15</v>
      </c>
      <c r="X130">
        <v>23</v>
      </c>
      <c r="Y130">
        <v>3</v>
      </c>
      <c r="Z130">
        <v>13</v>
      </c>
      <c r="AA130">
        <v>14</v>
      </c>
      <c r="AB130">
        <v>9</v>
      </c>
      <c r="AC130">
        <v>9</v>
      </c>
      <c r="AD130">
        <v>13</v>
      </c>
      <c r="AE130">
        <v>13</v>
      </c>
      <c r="AG130">
        <v>0</v>
      </c>
      <c r="AH130">
        <v>25</v>
      </c>
    </row>
    <row r="131" spans="1:34" x14ac:dyDescent="0.2">
      <c r="A131" t="s">
        <v>116</v>
      </c>
      <c r="B131" t="s">
        <v>142</v>
      </c>
      <c r="C131" t="s">
        <v>154</v>
      </c>
      <c r="D131" s="33">
        <v>4429</v>
      </c>
      <c r="E131" s="21">
        <v>142</v>
      </c>
      <c r="F131" s="21">
        <v>241</v>
      </c>
      <c r="G131" s="21">
        <v>0</v>
      </c>
      <c r="H131">
        <v>141</v>
      </c>
      <c r="I131">
        <v>167</v>
      </c>
      <c r="J131">
        <v>20</v>
      </c>
      <c r="K131">
        <v>116</v>
      </c>
      <c r="L131">
        <v>104</v>
      </c>
      <c r="M131">
        <v>60</v>
      </c>
      <c r="N131">
        <v>72</v>
      </c>
      <c r="O131">
        <v>34</v>
      </c>
      <c r="P131">
        <v>145</v>
      </c>
      <c r="Q131">
        <v>126</v>
      </c>
      <c r="R131">
        <v>52</v>
      </c>
      <c r="S131">
        <v>75</v>
      </c>
      <c r="T131">
        <v>230</v>
      </c>
      <c r="U131">
        <v>0</v>
      </c>
      <c r="W131">
        <v>66</v>
      </c>
      <c r="X131">
        <v>75</v>
      </c>
      <c r="Y131">
        <v>8</v>
      </c>
      <c r="Z131">
        <v>61</v>
      </c>
      <c r="AA131">
        <v>47</v>
      </c>
      <c r="AB131">
        <v>64</v>
      </c>
      <c r="AC131">
        <v>5</v>
      </c>
      <c r="AD131">
        <v>80</v>
      </c>
      <c r="AE131">
        <v>66</v>
      </c>
      <c r="AG131">
        <v>14</v>
      </c>
      <c r="AH131">
        <v>134</v>
      </c>
    </row>
    <row r="132" spans="1:34" x14ac:dyDescent="0.2">
      <c r="A132" t="s">
        <v>116</v>
      </c>
      <c r="B132" t="s">
        <v>142</v>
      </c>
      <c r="C132" t="s">
        <v>142</v>
      </c>
      <c r="D132" s="33">
        <v>4420</v>
      </c>
      <c r="E132" s="21">
        <v>352</v>
      </c>
      <c r="F132" s="21">
        <v>434</v>
      </c>
      <c r="G132" s="21">
        <v>1344</v>
      </c>
      <c r="H132">
        <v>175</v>
      </c>
      <c r="I132">
        <v>272</v>
      </c>
      <c r="J132">
        <v>30</v>
      </c>
      <c r="K132">
        <v>175</v>
      </c>
      <c r="L132">
        <v>188</v>
      </c>
      <c r="M132">
        <v>43</v>
      </c>
      <c r="N132">
        <v>151</v>
      </c>
      <c r="O132">
        <v>151</v>
      </c>
      <c r="P132">
        <v>127</v>
      </c>
      <c r="Q132">
        <v>42</v>
      </c>
      <c r="R132">
        <v>57</v>
      </c>
      <c r="S132">
        <v>84</v>
      </c>
      <c r="T132">
        <v>357</v>
      </c>
      <c r="U132">
        <v>317</v>
      </c>
      <c r="W132">
        <v>89</v>
      </c>
      <c r="X132">
        <v>135</v>
      </c>
      <c r="Y132">
        <v>19</v>
      </c>
      <c r="Z132">
        <v>76</v>
      </c>
      <c r="AA132">
        <v>59</v>
      </c>
      <c r="AB132">
        <v>62</v>
      </c>
      <c r="AC132">
        <v>65</v>
      </c>
      <c r="AD132">
        <v>67</v>
      </c>
      <c r="AE132">
        <v>23</v>
      </c>
      <c r="AG132">
        <v>19</v>
      </c>
      <c r="AH132">
        <v>209</v>
      </c>
    </row>
    <row r="133" spans="1:34" x14ac:dyDescent="0.2">
      <c r="A133" t="s">
        <v>116</v>
      </c>
      <c r="B133" t="s">
        <v>142</v>
      </c>
      <c r="C133" t="s">
        <v>155</v>
      </c>
      <c r="D133" s="33">
        <v>4421</v>
      </c>
      <c r="E133" s="21">
        <v>67</v>
      </c>
      <c r="F133" s="21">
        <v>104</v>
      </c>
      <c r="G133" s="21">
        <v>0</v>
      </c>
      <c r="H133">
        <v>36</v>
      </c>
      <c r="I133">
        <v>80</v>
      </c>
      <c r="J133">
        <v>10</v>
      </c>
      <c r="K133">
        <v>25</v>
      </c>
      <c r="L133">
        <v>24</v>
      </c>
      <c r="M133">
        <v>11</v>
      </c>
      <c r="N133">
        <v>30</v>
      </c>
      <c r="O133">
        <v>33</v>
      </c>
      <c r="P133">
        <v>50</v>
      </c>
      <c r="Q133">
        <v>15</v>
      </c>
      <c r="R133">
        <v>5</v>
      </c>
      <c r="S133">
        <v>0</v>
      </c>
      <c r="T133">
        <v>32</v>
      </c>
      <c r="U133">
        <v>0</v>
      </c>
      <c r="W133">
        <v>21</v>
      </c>
      <c r="X133">
        <v>42</v>
      </c>
      <c r="Y133">
        <v>8</v>
      </c>
      <c r="Z133">
        <v>14</v>
      </c>
      <c r="AA133">
        <v>7</v>
      </c>
      <c r="AB133">
        <v>5</v>
      </c>
      <c r="AC133">
        <v>11</v>
      </c>
      <c r="AD133">
        <v>20</v>
      </c>
      <c r="AE133">
        <v>6</v>
      </c>
      <c r="AG133">
        <v>0</v>
      </c>
      <c r="AH133">
        <v>22</v>
      </c>
    </row>
    <row r="134" spans="1:34" x14ac:dyDescent="0.2">
      <c r="A134" t="s">
        <v>116</v>
      </c>
      <c r="B134" t="s">
        <v>142</v>
      </c>
      <c r="C134" t="s">
        <v>156</v>
      </c>
      <c r="D134" s="33">
        <v>4423</v>
      </c>
      <c r="E134" s="21">
        <v>102</v>
      </c>
      <c r="F134" s="21">
        <v>124</v>
      </c>
      <c r="G134" s="21">
        <v>0</v>
      </c>
      <c r="H134">
        <v>60</v>
      </c>
      <c r="I134">
        <v>83</v>
      </c>
      <c r="J134">
        <v>11</v>
      </c>
      <c r="K134">
        <v>64</v>
      </c>
      <c r="L134">
        <v>51</v>
      </c>
      <c r="M134">
        <v>29</v>
      </c>
      <c r="N134">
        <v>64</v>
      </c>
      <c r="O134">
        <v>52</v>
      </c>
      <c r="P134">
        <v>64</v>
      </c>
      <c r="Q134">
        <v>63</v>
      </c>
      <c r="R134">
        <v>21</v>
      </c>
      <c r="S134">
        <v>0</v>
      </c>
      <c r="T134">
        <v>82</v>
      </c>
      <c r="U134">
        <v>0</v>
      </c>
      <c r="W134">
        <v>32</v>
      </c>
      <c r="X134">
        <v>44</v>
      </c>
      <c r="Y134">
        <v>7</v>
      </c>
      <c r="Z134">
        <v>36</v>
      </c>
      <c r="AA134">
        <v>37</v>
      </c>
      <c r="AB134">
        <v>29</v>
      </c>
      <c r="AC134">
        <v>0</v>
      </c>
      <c r="AD134">
        <v>34</v>
      </c>
      <c r="AE134">
        <v>30</v>
      </c>
      <c r="AG134">
        <v>0</v>
      </c>
      <c r="AH134">
        <v>40</v>
      </c>
    </row>
    <row r="135" spans="1:34" x14ac:dyDescent="0.2">
      <c r="A135" t="s">
        <v>116</v>
      </c>
      <c r="B135" t="s">
        <v>142</v>
      </c>
      <c r="C135" t="s">
        <v>157</v>
      </c>
      <c r="D135" s="33">
        <v>4422</v>
      </c>
      <c r="E135" s="21">
        <v>37</v>
      </c>
      <c r="F135" s="21">
        <v>84</v>
      </c>
      <c r="G135" s="21">
        <v>0</v>
      </c>
      <c r="H135">
        <v>31</v>
      </c>
      <c r="I135">
        <v>44</v>
      </c>
      <c r="J135">
        <v>5</v>
      </c>
      <c r="K135">
        <v>21</v>
      </c>
      <c r="L135">
        <v>10</v>
      </c>
      <c r="M135">
        <v>13</v>
      </c>
      <c r="N135">
        <v>33</v>
      </c>
      <c r="O135">
        <v>18</v>
      </c>
      <c r="P135">
        <v>33</v>
      </c>
      <c r="Q135">
        <v>26</v>
      </c>
      <c r="R135">
        <v>7</v>
      </c>
      <c r="S135">
        <v>0</v>
      </c>
      <c r="T135">
        <v>19</v>
      </c>
      <c r="U135">
        <v>0</v>
      </c>
      <c r="W135">
        <v>15</v>
      </c>
      <c r="X135">
        <v>24</v>
      </c>
      <c r="Y135">
        <v>3</v>
      </c>
      <c r="Z135">
        <v>13</v>
      </c>
      <c r="AA135">
        <v>5</v>
      </c>
      <c r="AB135">
        <v>19</v>
      </c>
      <c r="AC135">
        <v>3</v>
      </c>
      <c r="AD135">
        <v>16</v>
      </c>
      <c r="AE135">
        <v>7</v>
      </c>
      <c r="AG135">
        <v>0</v>
      </c>
      <c r="AH135">
        <v>9</v>
      </c>
    </row>
    <row r="136" spans="1:34" x14ac:dyDescent="0.2">
      <c r="A136" t="s">
        <v>116</v>
      </c>
      <c r="B136" t="s">
        <v>142</v>
      </c>
      <c r="C136" t="s">
        <v>158</v>
      </c>
      <c r="D136" s="33">
        <v>4424</v>
      </c>
      <c r="E136" s="21">
        <v>49</v>
      </c>
      <c r="F136" s="21">
        <v>77</v>
      </c>
      <c r="G136" s="21">
        <v>0</v>
      </c>
      <c r="H136">
        <v>46</v>
      </c>
      <c r="I136">
        <v>64</v>
      </c>
      <c r="J136">
        <v>6</v>
      </c>
      <c r="K136">
        <v>38</v>
      </c>
      <c r="L136">
        <v>15</v>
      </c>
      <c r="M136">
        <v>25</v>
      </c>
      <c r="N136">
        <v>24</v>
      </c>
      <c r="O136">
        <v>36</v>
      </c>
      <c r="P136">
        <v>48</v>
      </c>
      <c r="Q136">
        <v>22</v>
      </c>
      <c r="R136">
        <v>0</v>
      </c>
      <c r="S136">
        <v>7</v>
      </c>
      <c r="T136">
        <v>54</v>
      </c>
      <c r="U136">
        <v>0</v>
      </c>
      <c r="W136">
        <v>24</v>
      </c>
      <c r="X136">
        <v>34</v>
      </c>
      <c r="Y136">
        <v>3</v>
      </c>
      <c r="Z136">
        <v>14</v>
      </c>
      <c r="AA136">
        <v>6</v>
      </c>
      <c r="AB136">
        <v>7</v>
      </c>
      <c r="AC136">
        <v>12</v>
      </c>
      <c r="AD136">
        <v>19</v>
      </c>
      <c r="AE136">
        <v>10</v>
      </c>
      <c r="AG136">
        <v>0</v>
      </c>
      <c r="AH136">
        <v>27</v>
      </c>
    </row>
    <row r="137" spans="1:34" x14ac:dyDescent="0.2">
      <c r="A137" t="s">
        <v>116</v>
      </c>
      <c r="B137" t="s">
        <v>142</v>
      </c>
      <c r="C137" t="s">
        <v>159</v>
      </c>
      <c r="D137" s="33">
        <v>4428</v>
      </c>
      <c r="E137" s="21">
        <v>65</v>
      </c>
      <c r="F137" s="21">
        <v>116</v>
      </c>
      <c r="G137" s="21">
        <v>0</v>
      </c>
      <c r="H137">
        <v>84</v>
      </c>
      <c r="I137">
        <v>104</v>
      </c>
      <c r="J137">
        <v>21</v>
      </c>
      <c r="K137">
        <v>40</v>
      </c>
      <c r="L137">
        <v>0</v>
      </c>
      <c r="M137">
        <v>21</v>
      </c>
      <c r="N137">
        <v>26</v>
      </c>
      <c r="O137">
        <v>5</v>
      </c>
      <c r="P137">
        <v>42</v>
      </c>
      <c r="Q137">
        <v>43</v>
      </c>
      <c r="R137">
        <v>0</v>
      </c>
      <c r="S137">
        <v>0</v>
      </c>
      <c r="T137">
        <v>64</v>
      </c>
      <c r="U137">
        <v>0</v>
      </c>
      <c r="W137">
        <v>22</v>
      </c>
      <c r="X137">
        <v>34</v>
      </c>
      <c r="Y137">
        <v>4</v>
      </c>
      <c r="Z137">
        <v>24</v>
      </c>
      <c r="AA137">
        <v>0</v>
      </c>
      <c r="AB137">
        <v>0</v>
      </c>
      <c r="AC137">
        <v>0</v>
      </c>
      <c r="AD137">
        <v>19</v>
      </c>
      <c r="AE137">
        <v>19</v>
      </c>
      <c r="AG137">
        <v>0</v>
      </c>
      <c r="AH137">
        <v>29</v>
      </c>
    </row>
    <row r="138" spans="1:34" x14ac:dyDescent="0.2">
      <c r="A138" t="s">
        <v>116</v>
      </c>
      <c r="B138" t="s">
        <v>142</v>
      </c>
      <c r="C138" t="s">
        <v>160</v>
      </c>
      <c r="D138" s="33">
        <v>4425</v>
      </c>
      <c r="E138" s="21">
        <v>39</v>
      </c>
      <c r="F138" s="21">
        <v>70</v>
      </c>
      <c r="G138" s="21">
        <v>0</v>
      </c>
      <c r="H138">
        <v>49</v>
      </c>
      <c r="I138">
        <v>82</v>
      </c>
      <c r="J138">
        <v>18</v>
      </c>
      <c r="K138">
        <v>49</v>
      </c>
      <c r="L138">
        <v>40</v>
      </c>
      <c r="M138">
        <v>24</v>
      </c>
      <c r="N138">
        <v>45</v>
      </c>
      <c r="O138">
        <v>49</v>
      </c>
      <c r="P138">
        <v>54</v>
      </c>
      <c r="Q138">
        <v>35</v>
      </c>
      <c r="R138">
        <v>11</v>
      </c>
      <c r="S138">
        <v>1</v>
      </c>
      <c r="T138">
        <v>52</v>
      </c>
      <c r="U138">
        <v>0</v>
      </c>
      <c r="W138">
        <v>15</v>
      </c>
      <c r="X138">
        <v>20</v>
      </c>
      <c r="Y138">
        <v>8</v>
      </c>
      <c r="Z138">
        <v>28</v>
      </c>
      <c r="AA138">
        <v>23</v>
      </c>
      <c r="AB138">
        <v>8</v>
      </c>
      <c r="AC138">
        <v>4</v>
      </c>
      <c r="AD138">
        <v>28</v>
      </c>
      <c r="AE138">
        <v>17</v>
      </c>
      <c r="AG138">
        <v>0</v>
      </c>
      <c r="AH138">
        <v>29</v>
      </c>
    </row>
    <row r="139" spans="1:34" x14ac:dyDescent="0.2">
      <c r="A139" t="s">
        <v>116</v>
      </c>
      <c r="B139" t="s">
        <v>142</v>
      </c>
      <c r="C139" t="s">
        <v>161</v>
      </c>
      <c r="D139" s="33">
        <v>4427</v>
      </c>
      <c r="E139" s="21">
        <v>39</v>
      </c>
      <c r="F139" s="21">
        <v>115</v>
      </c>
      <c r="G139" s="21">
        <v>0</v>
      </c>
      <c r="H139">
        <v>25</v>
      </c>
      <c r="I139">
        <v>35</v>
      </c>
      <c r="J139">
        <v>2</v>
      </c>
      <c r="K139">
        <v>13</v>
      </c>
      <c r="L139">
        <v>6</v>
      </c>
      <c r="M139">
        <v>10</v>
      </c>
      <c r="N139">
        <v>8</v>
      </c>
      <c r="O139">
        <v>10</v>
      </c>
      <c r="P139">
        <v>28</v>
      </c>
      <c r="Q139">
        <v>5</v>
      </c>
      <c r="R139">
        <v>1</v>
      </c>
      <c r="S139">
        <v>0</v>
      </c>
      <c r="T139">
        <v>36</v>
      </c>
      <c r="U139">
        <v>0</v>
      </c>
      <c r="W139">
        <v>16</v>
      </c>
      <c r="X139">
        <v>23</v>
      </c>
      <c r="Y139">
        <v>0</v>
      </c>
      <c r="Z139">
        <v>6</v>
      </c>
      <c r="AA139">
        <v>2</v>
      </c>
      <c r="AB139">
        <v>0</v>
      </c>
      <c r="AC139">
        <v>0</v>
      </c>
      <c r="AD139">
        <v>16</v>
      </c>
      <c r="AE139">
        <v>2</v>
      </c>
      <c r="AG139">
        <v>0</v>
      </c>
      <c r="AH139">
        <v>19</v>
      </c>
    </row>
    <row r="140" spans="1:34" x14ac:dyDescent="0.2">
      <c r="A140" t="s">
        <v>116</v>
      </c>
      <c r="B140" t="s">
        <v>142</v>
      </c>
      <c r="C140" t="s">
        <v>162</v>
      </c>
      <c r="D140" s="33">
        <v>4426</v>
      </c>
      <c r="E140" s="21">
        <v>80</v>
      </c>
      <c r="F140" s="21">
        <v>127</v>
      </c>
      <c r="G140" s="21">
        <v>0</v>
      </c>
      <c r="H140">
        <v>52</v>
      </c>
      <c r="I140">
        <v>67</v>
      </c>
      <c r="J140">
        <v>11</v>
      </c>
      <c r="K140">
        <v>32</v>
      </c>
      <c r="L140">
        <v>36</v>
      </c>
      <c r="M140">
        <v>32</v>
      </c>
      <c r="N140">
        <v>40</v>
      </c>
      <c r="O140">
        <v>30</v>
      </c>
      <c r="P140">
        <v>61</v>
      </c>
      <c r="Q140">
        <v>50</v>
      </c>
      <c r="R140">
        <v>18</v>
      </c>
      <c r="S140">
        <v>16</v>
      </c>
      <c r="T140">
        <v>72</v>
      </c>
      <c r="U140">
        <v>0</v>
      </c>
      <c r="W140">
        <v>27</v>
      </c>
      <c r="X140">
        <v>35</v>
      </c>
      <c r="Y140">
        <v>4</v>
      </c>
      <c r="Z140">
        <v>13</v>
      </c>
      <c r="AA140">
        <v>13</v>
      </c>
      <c r="AB140">
        <v>13</v>
      </c>
      <c r="AC140">
        <v>0</v>
      </c>
      <c r="AD140">
        <v>22</v>
      </c>
      <c r="AE140">
        <v>15</v>
      </c>
      <c r="AG140">
        <v>0</v>
      </c>
      <c r="AH140">
        <v>40</v>
      </c>
    </row>
    <row r="141" spans="1:34" x14ac:dyDescent="0.2">
      <c r="A141" t="s">
        <v>116</v>
      </c>
      <c r="B141" t="s">
        <v>163</v>
      </c>
      <c r="C141" t="s">
        <v>164</v>
      </c>
      <c r="D141" s="33">
        <v>6953</v>
      </c>
      <c r="E141" s="21">
        <v>9</v>
      </c>
      <c r="F141" s="21">
        <v>64</v>
      </c>
      <c r="G141" s="21">
        <v>0</v>
      </c>
      <c r="H141">
        <v>11</v>
      </c>
      <c r="I141">
        <v>12</v>
      </c>
      <c r="J141">
        <v>0</v>
      </c>
      <c r="K141">
        <v>10</v>
      </c>
      <c r="L141">
        <v>10</v>
      </c>
      <c r="M141">
        <v>7</v>
      </c>
      <c r="N141">
        <v>5</v>
      </c>
      <c r="O141">
        <v>10</v>
      </c>
      <c r="P141">
        <v>11</v>
      </c>
      <c r="Q141">
        <v>10</v>
      </c>
      <c r="R141">
        <v>4</v>
      </c>
      <c r="S141">
        <v>7</v>
      </c>
      <c r="T141">
        <v>75</v>
      </c>
      <c r="U141">
        <v>0</v>
      </c>
      <c r="W141">
        <v>5</v>
      </c>
      <c r="X141">
        <v>5</v>
      </c>
      <c r="Y141">
        <v>0</v>
      </c>
      <c r="Z141">
        <v>4</v>
      </c>
      <c r="AA141">
        <v>5</v>
      </c>
      <c r="AB141">
        <v>1</v>
      </c>
      <c r="AC141">
        <v>1</v>
      </c>
      <c r="AD141">
        <v>5</v>
      </c>
      <c r="AE141">
        <v>5</v>
      </c>
      <c r="AG141">
        <v>0</v>
      </c>
      <c r="AH141">
        <v>40</v>
      </c>
    </row>
    <row r="142" spans="1:34" x14ac:dyDescent="0.2">
      <c r="A142" t="s">
        <v>116</v>
      </c>
      <c r="B142" t="s">
        <v>163</v>
      </c>
      <c r="C142" t="s">
        <v>165</v>
      </c>
      <c r="D142" s="33">
        <v>4405</v>
      </c>
      <c r="E142" s="21">
        <v>17</v>
      </c>
      <c r="F142" s="21">
        <v>82</v>
      </c>
      <c r="G142" s="21">
        <v>0</v>
      </c>
      <c r="H142">
        <v>22</v>
      </c>
      <c r="I142">
        <v>45</v>
      </c>
      <c r="J142">
        <v>3</v>
      </c>
      <c r="K142">
        <v>13</v>
      </c>
      <c r="L142">
        <v>8</v>
      </c>
      <c r="M142">
        <v>3</v>
      </c>
      <c r="N142">
        <v>26</v>
      </c>
      <c r="O142">
        <v>17</v>
      </c>
      <c r="P142">
        <v>13</v>
      </c>
      <c r="Q142">
        <v>17</v>
      </c>
      <c r="R142">
        <v>6</v>
      </c>
      <c r="S142">
        <v>0</v>
      </c>
      <c r="T142">
        <v>105</v>
      </c>
      <c r="U142">
        <v>0</v>
      </c>
      <c r="W142">
        <v>5</v>
      </c>
      <c r="X142">
        <v>14</v>
      </c>
      <c r="Y142">
        <v>2</v>
      </c>
      <c r="Z142">
        <v>4</v>
      </c>
      <c r="AA142">
        <v>8</v>
      </c>
      <c r="AB142">
        <v>19</v>
      </c>
      <c r="AC142">
        <v>17</v>
      </c>
      <c r="AD142">
        <v>7</v>
      </c>
      <c r="AE142">
        <v>9</v>
      </c>
      <c r="AG142">
        <v>0</v>
      </c>
      <c r="AH142">
        <v>57</v>
      </c>
    </row>
    <row r="143" spans="1:34" x14ac:dyDescent="0.2">
      <c r="A143" t="s">
        <v>116</v>
      </c>
      <c r="B143" t="s">
        <v>163</v>
      </c>
      <c r="C143" t="s">
        <v>166</v>
      </c>
      <c r="D143" s="33">
        <v>4406</v>
      </c>
      <c r="E143" s="21">
        <v>11</v>
      </c>
      <c r="F143" s="21">
        <v>57</v>
      </c>
      <c r="G143" s="21">
        <v>0</v>
      </c>
      <c r="H143">
        <v>16</v>
      </c>
      <c r="I143">
        <v>20</v>
      </c>
      <c r="J143">
        <v>0</v>
      </c>
      <c r="K143">
        <v>17</v>
      </c>
      <c r="L143">
        <v>1</v>
      </c>
      <c r="M143">
        <v>3</v>
      </c>
      <c r="N143">
        <v>19</v>
      </c>
      <c r="O143">
        <v>22</v>
      </c>
      <c r="P143">
        <v>20</v>
      </c>
      <c r="Q143">
        <v>14</v>
      </c>
      <c r="R143">
        <v>7</v>
      </c>
      <c r="S143">
        <v>0</v>
      </c>
      <c r="T143">
        <v>42</v>
      </c>
      <c r="U143">
        <v>0</v>
      </c>
      <c r="W143">
        <v>7</v>
      </c>
      <c r="X143">
        <v>10</v>
      </c>
      <c r="Y143">
        <v>0</v>
      </c>
      <c r="Z143">
        <v>10</v>
      </c>
      <c r="AA143">
        <v>1</v>
      </c>
      <c r="AB143">
        <v>8</v>
      </c>
      <c r="AC143">
        <v>7</v>
      </c>
      <c r="AD143">
        <v>13</v>
      </c>
      <c r="AE143">
        <v>9</v>
      </c>
      <c r="AG143">
        <v>0</v>
      </c>
      <c r="AH143">
        <v>23</v>
      </c>
    </row>
    <row r="144" spans="1:34" x14ac:dyDescent="0.2">
      <c r="A144" t="s">
        <v>116</v>
      </c>
      <c r="B144" t="s">
        <v>163</v>
      </c>
      <c r="C144" t="s">
        <v>167</v>
      </c>
      <c r="D144" s="33">
        <v>4404</v>
      </c>
      <c r="E144" s="21">
        <v>26</v>
      </c>
      <c r="F144" s="21">
        <v>109</v>
      </c>
      <c r="G144" s="21">
        <v>0</v>
      </c>
      <c r="H144">
        <v>20</v>
      </c>
      <c r="I144">
        <v>38</v>
      </c>
      <c r="J144">
        <v>4</v>
      </c>
      <c r="K144">
        <v>19</v>
      </c>
      <c r="L144">
        <v>13</v>
      </c>
      <c r="M144">
        <v>8</v>
      </c>
      <c r="N144">
        <v>32</v>
      </c>
      <c r="O144">
        <v>30</v>
      </c>
      <c r="P144">
        <v>25</v>
      </c>
      <c r="Q144">
        <v>12</v>
      </c>
      <c r="R144">
        <v>8</v>
      </c>
      <c r="S144">
        <v>6</v>
      </c>
      <c r="T144">
        <v>63</v>
      </c>
      <c r="U144">
        <v>0</v>
      </c>
      <c r="W144">
        <v>6</v>
      </c>
      <c r="X144">
        <v>17</v>
      </c>
      <c r="Y144">
        <v>2</v>
      </c>
      <c r="Z144">
        <v>11</v>
      </c>
      <c r="AA144">
        <v>10</v>
      </c>
      <c r="AB144">
        <v>14</v>
      </c>
      <c r="AC144">
        <v>13</v>
      </c>
      <c r="AD144">
        <v>14</v>
      </c>
      <c r="AE144">
        <v>6</v>
      </c>
      <c r="AG144">
        <v>0</v>
      </c>
      <c r="AH144">
        <v>32</v>
      </c>
    </row>
    <row r="145" spans="1:34" x14ac:dyDescent="0.2">
      <c r="A145" t="s">
        <v>116</v>
      </c>
      <c r="B145" t="s">
        <v>163</v>
      </c>
      <c r="C145" t="s">
        <v>163</v>
      </c>
      <c r="D145" s="33">
        <v>4395</v>
      </c>
      <c r="E145" s="21">
        <v>347</v>
      </c>
      <c r="F145" s="21">
        <v>860</v>
      </c>
      <c r="G145" s="21">
        <v>563</v>
      </c>
      <c r="H145">
        <v>280</v>
      </c>
      <c r="I145">
        <v>475</v>
      </c>
      <c r="J145">
        <v>51</v>
      </c>
      <c r="K145">
        <v>207</v>
      </c>
      <c r="L145">
        <v>128</v>
      </c>
      <c r="M145">
        <v>108</v>
      </c>
      <c r="N145">
        <v>494</v>
      </c>
      <c r="O145">
        <v>477</v>
      </c>
      <c r="P145">
        <v>252</v>
      </c>
      <c r="Q145">
        <v>112</v>
      </c>
      <c r="R145">
        <v>66</v>
      </c>
      <c r="S145">
        <v>6</v>
      </c>
      <c r="T145">
        <v>472</v>
      </c>
      <c r="U145">
        <v>198</v>
      </c>
      <c r="W145">
        <v>160</v>
      </c>
      <c r="X145">
        <v>245</v>
      </c>
      <c r="Y145">
        <v>31</v>
      </c>
      <c r="Z145">
        <v>85</v>
      </c>
      <c r="AA145">
        <v>66</v>
      </c>
      <c r="AB145">
        <v>293</v>
      </c>
      <c r="AC145">
        <v>256</v>
      </c>
      <c r="AD145">
        <v>125</v>
      </c>
      <c r="AE145">
        <v>49</v>
      </c>
      <c r="AG145">
        <v>0</v>
      </c>
      <c r="AH145">
        <v>238</v>
      </c>
    </row>
    <row r="146" spans="1:34" x14ac:dyDescent="0.2">
      <c r="A146" t="s">
        <v>116</v>
      </c>
      <c r="B146" t="s">
        <v>163</v>
      </c>
      <c r="C146" t="s">
        <v>168</v>
      </c>
      <c r="D146" s="33">
        <v>4396</v>
      </c>
      <c r="E146" s="21">
        <v>29</v>
      </c>
      <c r="F146" s="21">
        <v>62</v>
      </c>
      <c r="G146" s="21">
        <v>0</v>
      </c>
      <c r="H146">
        <v>14</v>
      </c>
      <c r="I146">
        <v>19</v>
      </c>
      <c r="J146">
        <v>1</v>
      </c>
      <c r="K146">
        <v>14</v>
      </c>
      <c r="L146">
        <v>11</v>
      </c>
      <c r="M146">
        <v>4</v>
      </c>
      <c r="N146">
        <v>16</v>
      </c>
      <c r="O146">
        <v>13</v>
      </c>
      <c r="P146">
        <v>15</v>
      </c>
      <c r="Q146">
        <v>14</v>
      </c>
      <c r="R146">
        <v>4</v>
      </c>
      <c r="S146">
        <v>0</v>
      </c>
      <c r="T146">
        <v>81</v>
      </c>
      <c r="U146">
        <v>0</v>
      </c>
      <c r="W146">
        <v>7</v>
      </c>
      <c r="X146">
        <v>9</v>
      </c>
      <c r="Y146">
        <v>0</v>
      </c>
      <c r="Z146">
        <v>9</v>
      </c>
      <c r="AA146">
        <v>5</v>
      </c>
      <c r="AB146">
        <v>6</v>
      </c>
      <c r="AC146">
        <v>1</v>
      </c>
      <c r="AD146">
        <v>7</v>
      </c>
      <c r="AE146">
        <v>7</v>
      </c>
      <c r="AG146">
        <v>0</v>
      </c>
      <c r="AH146">
        <v>41</v>
      </c>
    </row>
    <row r="147" spans="1:34" x14ac:dyDescent="0.2">
      <c r="A147" t="s">
        <v>116</v>
      </c>
      <c r="B147" t="s">
        <v>169</v>
      </c>
      <c r="C147" t="s">
        <v>170</v>
      </c>
      <c r="D147" s="33">
        <v>18916</v>
      </c>
      <c r="E147" s="21">
        <v>27</v>
      </c>
      <c r="F147" s="21">
        <v>32</v>
      </c>
      <c r="G147" s="21">
        <v>0</v>
      </c>
      <c r="H147">
        <v>14</v>
      </c>
      <c r="I147">
        <v>19</v>
      </c>
      <c r="J147">
        <v>0</v>
      </c>
      <c r="K147">
        <v>11</v>
      </c>
      <c r="L147">
        <v>5</v>
      </c>
      <c r="M147">
        <v>5</v>
      </c>
      <c r="N147">
        <v>5</v>
      </c>
      <c r="O147">
        <v>11</v>
      </c>
      <c r="P147">
        <v>20</v>
      </c>
      <c r="Q147">
        <v>13</v>
      </c>
      <c r="R147">
        <v>0</v>
      </c>
      <c r="S147">
        <v>1</v>
      </c>
      <c r="T147">
        <v>50</v>
      </c>
      <c r="U147">
        <v>0</v>
      </c>
      <c r="W147">
        <v>8</v>
      </c>
      <c r="X147">
        <v>10</v>
      </c>
      <c r="Y147">
        <v>0</v>
      </c>
      <c r="Z147">
        <v>7</v>
      </c>
      <c r="AA147">
        <v>0</v>
      </c>
      <c r="AB147">
        <v>0</v>
      </c>
      <c r="AC147">
        <v>0</v>
      </c>
      <c r="AD147">
        <v>11</v>
      </c>
      <c r="AE147">
        <v>11</v>
      </c>
      <c r="AG147">
        <v>0</v>
      </c>
      <c r="AH147">
        <v>27</v>
      </c>
    </row>
    <row r="148" spans="1:34" x14ac:dyDescent="0.2">
      <c r="A148" t="s">
        <v>116</v>
      </c>
      <c r="B148" t="s">
        <v>169</v>
      </c>
      <c r="C148" t="s">
        <v>171</v>
      </c>
      <c r="D148" s="33">
        <v>17605</v>
      </c>
      <c r="E148" s="21">
        <v>23</v>
      </c>
      <c r="F148" s="21">
        <v>54</v>
      </c>
      <c r="G148" s="21">
        <v>0</v>
      </c>
      <c r="H148">
        <v>18</v>
      </c>
      <c r="I148">
        <v>26</v>
      </c>
      <c r="J148">
        <v>2</v>
      </c>
      <c r="K148">
        <v>16</v>
      </c>
      <c r="L148">
        <v>13</v>
      </c>
      <c r="M148">
        <v>9</v>
      </c>
      <c r="N148">
        <v>10</v>
      </c>
      <c r="O148">
        <v>15</v>
      </c>
      <c r="P148">
        <v>21</v>
      </c>
      <c r="Q148">
        <v>18</v>
      </c>
      <c r="R148">
        <v>1</v>
      </c>
      <c r="S148">
        <v>2</v>
      </c>
      <c r="T148">
        <v>56</v>
      </c>
      <c r="U148">
        <v>0</v>
      </c>
      <c r="W148">
        <v>9</v>
      </c>
      <c r="X148">
        <v>11</v>
      </c>
      <c r="Y148">
        <v>1</v>
      </c>
      <c r="Z148">
        <v>9</v>
      </c>
      <c r="AA148">
        <v>3</v>
      </c>
      <c r="AB148">
        <v>2</v>
      </c>
      <c r="AC148">
        <v>2</v>
      </c>
      <c r="AD148">
        <v>12</v>
      </c>
      <c r="AE148">
        <v>9</v>
      </c>
      <c r="AG148">
        <v>0</v>
      </c>
      <c r="AH148">
        <v>29</v>
      </c>
    </row>
    <row r="149" spans="1:34" x14ac:dyDescent="0.2">
      <c r="A149" t="s">
        <v>116</v>
      </c>
      <c r="B149" t="s">
        <v>169</v>
      </c>
      <c r="C149" t="s">
        <v>172</v>
      </c>
      <c r="D149" s="33">
        <v>18872</v>
      </c>
      <c r="E149" s="21">
        <v>14</v>
      </c>
      <c r="F149" s="21">
        <v>46</v>
      </c>
      <c r="G149" s="21">
        <v>0</v>
      </c>
      <c r="H149">
        <v>7</v>
      </c>
      <c r="I149">
        <v>9</v>
      </c>
      <c r="J149">
        <v>3</v>
      </c>
      <c r="K149">
        <v>6</v>
      </c>
      <c r="L149">
        <v>0</v>
      </c>
      <c r="M149">
        <v>0</v>
      </c>
      <c r="N149">
        <v>0</v>
      </c>
      <c r="O149">
        <v>1</v>
      </c>
      <c r="P149">
        <v>10</v>
      </c>
      <c r="Q149">
        <v>8</v>
      </c>
      <c r="R149">
        <v>0</v>
      </c>
      <c r="S149">
        <v>0</v>
      </c>
      <c r="T149">
        <v>37</v>
      </c>
      <c r="U149">
        <v>0</v>
      </c>
      <c r="W149">
        <v>6</v>
      </c>
      <c r="X149">
        <v>7</v>
      </c>
      <c r="Y149">
        <v>3</v>
      </c>
      <c r="Z149">
        <v>3</v>
      </c>
      <c r="AA149">
        <v>0</v>
      </c>
      <c r="AB149">
        <v>0</v>
      </c>
      <c r="AC149">
        <v>0</v>
      </c>
      <c r="AD149">
        <v>7</v>
      </c>
      <c r="AE149">
        <v>8</v>
      </c>
      <c r="AG149">
        <v>0</v>
      </c>
      <c r="AH149">
        <v>19</v>
      </c>
    </row>
    <row r="150" spans="1:34" x14ac:dyDescent="0.2">
      <c r="A150" t="s">
        <v>116</v>
      </c>
      <c r="B150" t="s">
        <v>169</v>
      </c>
      <c r="C150" t="s">
        <v>173</v>
      </c>
      <c r="D150" s="33">
        <v>11688</v>
      </c>
      <c r="E150" s="21">
        <v>15</v>
      </c>
      <c r="F150" s="21">
        <v>59</v>
      </c>
      <c r="G150" s="21">
        <v>0</v>
      </c>
      <c r="H150">
        <v>15</v>
      </c>
      <c r="I150">
        <v>17</v>
      </c>
      <c r="J150">
        <v>1</v>
      </c>
      <c r="K150">
        <v>8</v>
      </c>
      <c r="L150">
        <v>4</v>
      </c>
      <c r="M150">
        <v>2</v>
      </c>
      <c r="N150">
        <v>9</v>
      </c>
      <c r="O150">
        <v>10</v>
      </c>
      <c r="P150">
        <v>11</v>
      </c>
      <c r="Q150">
        <v>4</v>
      </c>
      <c r="R150">
        <v>1</v>
      </c>
      <c r="S150">
        <v>0</v>
      </c>
      <c r="T150">
        <v>37</v>
      </c>
      <c r="U150">
        <v>0</v>
      </c>
      <c r="W150">
        <v>8</v>
      </c>
      <c r="X150">
        <v>10</v>
      </c>
      <c r="Y150">
        <v>1</v>
      </c>
      <c r="Z150">
        <v>4</v>
      </c>
      <c r="AA150">
        <v>1</v>
      </c>
      <c r="AB150">
        <v>6</v>
      </c>
      <c r="AC150">
        <v>5</v>
      </c>
      <c r="AD150">
        <v>5</v>
      </c>
      <c r="AE150">
        <v>2</v>
      </c>
      <c r="AG150">
        <v>0</v>
      </c>
      <c r="AH150">
        <v>15</v>
      </c>
    </row>
    <row r="151" spans="1:34" x14ac:dyDescent="0.2">
      <c r="A151" t="s">
        <v>116</v>
      </c>
      <c r="B151" t="s">
        <v>169</v>
      </c>
      <c r="C151" t="s">
        <v>174</v>
      </c>
      <c r="D151" s="33">
        <v>10096</v>
      </c>
      <c r="E151" s="21">
        <v>17</v>
      </c>
      <c r="F151" s="21">
        <v>54</v>
      </c>
      <c r="G151" s="21">
        <v>0</v>
      </c>
      <c r="H151">
        <v>7</v>
      </c>
      <c r="I151">
        <v>15</v>
      </c>
      <c r="J151">
        <v>0</v>
      </c>
      <c r="K151">
        <v>4</v>
      </c>
      <c r="L151">
        <v>8</v>
      </c>
      <c r="M151">
        <v>3</v>
      </c>
      <c r="N151">
        <v>14</v>
      </c>
      <c r="O151">
        <v>14</v>
      </c>
      <c r="P151">
        <v>10</v>
      </c>
      <c r="Q151">
        <v>4</v>
      </c>
      <c r="R151">
        <v>0</v>
      </c>
      <c r="S151">
        <v>0</v>
      </c>
      <c r="T151">
        <v>37</v>
      </c>
      <c r="U151">
        <v>0</v>
      </c>
      <c r="W151">
        <v>4</v>
      </c>
      <c r="X151">
        <v>12</v>
      </c>
      <c r="Y151">
        <v>0</v>
      </c>
      <c r="Z151">
        <v>3</v>
      </c>
      <c r="AA151">
        <v>4</v>
      </c>
      <c r="AB151">
        <v>9</v>
      </c>
      <c r="AC151">
        <v>10</v>
      </c>
      <c r="AD151">
        <v>4</v>
      </c>
      <c r="AE151">
        <v>4</v>
      </c>
      <c r="AG151">
        <v>0</v>
      </c>
      <c r="AH151">
        <v>24</v>
      </c>
    </row>
    <row r="152" spans="1:34" x14ac:dyDescent="0.2">
      <c r="A152" t="s">
        <v>116</v>
      </c>
      <c r="B152" t="s">
        <v>169</v>
      </c>
      <c r="C152" t="s">
        <v>175</v>
      </c>
      <c r="D152" s="33">
        <v>7316</v>
      </c>
      <c r="E152" s="21">
        <v>43</v>
      </c>
      <c r="F152" s="21">
        <v>76</v>
      </c>
      <c r="G152" s="21">
        <v>0</v>
      </c>
      <c r="H152">
        <v>16</v>
      </c>
      <c r="I152">
        <v>30</v>
      </c>
      <c r="J152">
        <v>6</v>
      </c>
      <c r="K152">
        <v>17</v>
      </c>
      <c r="L152">
        <v>11</v>
      </c>
      <c r="M152">
        <v>12</v>
      </c>
      <c r="N152">
        <v>22</v>
      </c>
      <c r="O152">
        <v>30</v>
      </c>
      <c r="P152">
        <v>23</v>
      </c>
      <c r="Q152">
        <v>15</v>
      </c>
      <c r="R152">
        <v>0</v>
      </c>
      <c r="S152">
        <v>0</v>
      </c>
      <c r="T152">
        <v>53</v>
      </c>
      <c r="U152">
        <v>0</v>
      </c>
      <c r="W152">
        <v>6</v>
      </c>
      <c r="X152">
        <v>14</v>
      </c>
      <c r="Y152">
        <v>4</v>
      </c>
      <c r="Z152">
        <v>4</v>
      </c>
      <c r="AA152">
        <v>3</v>
      </c>
      <c r="AB152">
        <v>7</v>
      </c>
      <c r="AC152">
        <v>5</v>
      </c>
      <c r="AD152">
        <v>9</v>
      </c>
      <c r="AE152">
        <v>4</v>
      </c>
      <c r="AG152">
        <v>0</v>
      </c>
      <c r="AH152">
        <v>17</v>
      </c>
    </row>
    <row r="153" spans="1:34" x14ac:dyDescent="0.2">
      <c r="A153" t="s">
        <v>116</v>
      </c>
      <c r="B153" t="s">
        <v>169</v>
      </c>
      <c r="C153" t="s">
        <v>176</v>
      </c>
      <c r="D153" s="33">
        <v>10095</v>
      </c>
      <c r="E153" s="21">
        <v>43</v>
      </c>
      <c r="F153" s="21">
        <v>42</v>
      </c>
      <c r="G153" s="21">
        <v>0</v>
      </c>
      <c r="H153">
        <v>5</v>
      </c>
      <c r="I153">
        <v>14</v>
      </c>
      <c r="J153">
        <v>1</v>
      </c>
      <c r="K153">
        <v>3</v>
      </c>
      <c r="L153">
        <v>3</v>
      </c>
      <c r="M153">
        <v>1</v>
      </c>
      <c r="N153">
        <v>9</v>
      </c>
      <c r="O153">
        <v>5</v>
      </c>
      <c r="P153">
        <v>14</v>
      </c>
      <c r="Q153">
        <v>11</v>
      </c>
      <c r="R153">
        <v>0</v>
      </c>
      <c r="S153">
        <v>0</v>
      </c>
      <c r="T153">
        <v>34</v>
      </c>
      <c r="U153">
        <v>0</v>
      </c>
      <c r="W153">
        <v>2</v>
      </c>
      <c r="X153">
        <v>9</v>
      </c>
      <c r="Y153">
        <v>0</v>
      </c>
      <c r="Z153">
        <v>3</v>
      </c>
      <c r="AA153">
        <v>0</v>
      </c>
      <c r="AB153">
        <v>4</v>
      </c>
      <c r="AC153">
        <v>2</v>
      </c>
      <c r="AD153">
        <v>11</v>
      </c>
      <c r="AE153">
        <v>8</v>
      </c>
      <c r="AG153">
        <v>0</v>
      </c>
      <c r="AH153">
        <v>26</v>
      </c>
    </row>
    <row r="154" spans="1:34" x14ac:dyDescent="0.2">
      <c r="A154" t="s">
        <v>116</v>
      </c>
      <c r="B154" t="s">
        <v>169</v>
      </c>
      <c r="C154" t="s">
        <v>177</v>
      </c>
      <c r="D154" s="33">
        <v>7315</v>
      </c>
      <c r="E154" s="21">
        <v>13</v>
      </c>
      <c r="F154" s="21">
        <v>62</v>
      </c>
      <c r="G154" s="21">
        <v>0</v>
      </c>
      <c r="H154">
        <v>10</v>
      </c>
      <c r="I154">
        <v>15</v>
      </c>
      <c r="J154">
        <v>3</v>
      </c>
      <c r="K154">
        <v>4</v>
      </c>
      <c r="L154">
        <v>11</v>
      </c>
      <c r="M154">
        <v>3</v>
      </c>
      <c r="N154">
        <v>11</v>
      </c>
      <c r="O154">
        <v>12</v>
      </c>
      <c r="P154">
        <v>11</v>
      </c>
      <c r="Q154">
        <v>11</v>
      </c>
      <c r="R154">
        <v>2</v>
      </c>
      <c r="S154">
        <v>1</v>
      </c>
      <c r="T154">
        <v>19</v>
      </c>
      <c r="U154">
        <v>0</v>
      </c>
      <c r="W154">
        <v>5</v>
      </c>
      <c r="X154">
        <v>7</v>
      </c>
      <c r="Y154">
        <v>1</v>
      </c>
      <c r="Z154">
        <v>1</v>
      </c>
      <c r="AA154">
        <v>7</v>
      </c>
      <c r="AB154">
        <v>2</v>
      </c>
      <c r="AC154">
        <v>2</v>
      </c>
      <c r="AD154">
        <v>8</v>
      </c>
      <c r="AE154">
        <v>6</v>
      </c>
      <c r="AG154">
        <v>0</v>
      </c>
      <c r="AH154">
        <v>9</v>
      </c>
    </row>
    <row r="155" spans="1:34" x14ac:dyDescent="0.2">
      <c r="A155" t="s">
        <v>116</v>
      </c>
      <c r="B155" t="s">
        <v>169</v>
      </c>
      <c r="C155" t="s">
        <v>169</v>
      </c>
      <c r="D155" s="33">
        <v>4407</v>
      </c>
      <c r="E155" s="21">
        <v>411</v>
      </c>
      <c r="F155" s="21">
        <v>597</v>
      </c>
      <c r="G155" s="21">
        <v>1037</v>
      </c>
      <c r="H155">
        <v>277</v>
      </c>
      <c r="I155">
        <v>493</v>
      </c>
      <c r="J155">
        <v>44</v>
      </c>
      <c r="K155">
        <v>249</v>
      </c>
      <c r="L155">
        <v>156</v>
      </c>
      <c r="M155">
        <v>125</v>
      </c>
      <c r="N155">
        <v>251</v>
      </c>
      <c r="O155">
        <v>284</v>
      </c>
      <c r="P155">
        <v>239</v>
      </c>
      <c r="Q155">
        <v>131</v>
      </c>
      <c r="R155">
        <v>66</v>
      </c>
      <c r="S155">
        <v>7</v>
      </c>
      <c r="T155">
        <v>406</v>
      </c>
      <c r="U155">
        <v>377</v>
      </c>
      <c r="W155">
        <v>122</v>
      </c>
      <c r="X155">
        <v>210</v>
      </c>
      <c r="Y155">
        <v>14</v>
      </c>
      <c r="Z155">
        <v>128</v>
      </c>
      <c r="AA155">
        <v>107</v>
      </c>
      <c r="AB155">
        <v>72</v>
      </c>
      <c r="AC155">
        <v>54</v>
      </c>
      <c r="AD155">
        <v>106</v>
      </c>
      <c r="AE155">
        <v>65</v>
      </c>
      <c r="AG155">
        <v>0</v>
      </c>
      <c r="AH155">
        <v>208</v>
      </c>
    </row>
    <row r="156" spans="1:34" x14ac:dyDescent="0.2">
      <c r="A156" t="s">
        <v>116</v>
      </c>
      <c r="B156" t="s">
        <v>169</v>
      </c>
      <c r="C156" t="s">
        <v>178</v>
      </c>
      <c r="D156" s="33">
        <v>4410</v>
      </c>
      <c r="E156" s="21">
        <v>17</v>
      </c>
      <c r="F156" s="21">
        <v>59</v>
      </c>
      <c r="G156" s="21">
        <v>0</v>
      </c>
      <c r="H156">
        <v>12</v>
      </c>
      <c r="I156">
        <v>21</v>
      </c>
      <c r="J156">
        <v>2</v>
      </c>
      <c r="K156">
        <v>15</v>
      </c>
      <c r="L156">
        <v>12</v>
      </c>
      <c r="M156">
        <v>5</v>
      </c>
      <c r="N156">
        <v>5</v>
      </c>
      <c r="O156">
        <v>11</v>
      </c>
      <c r="P156">
        <v>18</v>
      </c>
      <c r="Q156">
        <v>14</v>
      </c>
      <c r="R156">
        <v>5</v>
      </c>
      <c r="S156">
        <v>0</v>
      </c>
      <c r="T156">
        <v>57</v>
      </c>
      <c r="U156">
        <v>0</v>
      </c>
      <c r="W156">
        <v>4</v>
      </c>
      <c r="X156">
        <v>5</v>
      </c>
      <c r="Y156">
        <v>1</v>
      </c>
      <c r="Z156">
        <v>8</v>
      </c>
      <c r="AA156">
        <v>6</v>
      </c>
      <c r="AB156">
        <v>0</v>
      </c>
      <c r="AC156">
        <v>1</v>
      </c>
      <c r="AD156">
        <v>8</v>
      </c>
      <c r="AE156">
        <v>5</v>
      </c>
      <c r="AG156">
        <v>0</v>
      </c>
      <c r="AH156">
        <v>25</v>
      </c>
    </row>
    <row r="157" spans="1:34" x14ac:dyDescent="0.2">
      <c r="A157" t="s">
        <v>116</v>
      </c>
      <c r="B157" t="s">
        <v>169</v>
      </c>
      <c r="C157" t="s">
        <v>179</v>
      </c>
      <c r="D157" s="33">
        <v>4412</v>
      </c>
      <c r="E157" s="21">
        <v>3</v>
      </c>
      <c r="F157" s="21">
        <v>41</v>
      </c>
      <c r="G157" s="21">
        <v>0</v>
      </c>
      <c r="H157">
        <v>2</v>
      </c>
      <c r="I157">
        <v>6</v>
      </c>
      <c r="J157">
        <v>0</v>
      </c>
      <c r="K157">
        <v>1</v>
      </c>
      <c r="L157">
        <v>0</v>
      </c>
      <c r="M157">
        <v>1</v>
      </c>
      <c r="N157">
        <v>3</v>
      </c>
      <c r="O157">
        <v>4</v>
      </c>
      <c r="P157">
        <v>6</v>
      </c>
      <c r="Q157">
        <v>6</v>
      </c>
      <c r="R157">
        <v>0</v>
      </c>
      <c r="S157">
        <v>0</v>
      </c>
      <c r="T157">
        <v>14</v>
      </c>
      <c r="U157">
        <v>0</v>
      </c>
      <c r="W157">
        <v>1</v>
      </c>
      <c r="X157">
        <v>3</v>
      </c>
      <c r="Y157">
        <v>0</v>
      </c>
      <c r="Z157">
        <v>1</v>
      </c>
      <c r="AA157">
        <v>0</v>
      </c>
      <c r="AB157">
        <v>1</v>
      </c>
      <c r="AC157">
        <v>1</v>
      </c>
      <c r="AD157">
        <v>3</v>
      </c>
      <c r="AE157">
        <v>4</v>
      </c>
      <c r="AG157">
        <v>0</v>
      </c>
      <c r="AH157">
        <v>8</v>
      </c>
    </row>
    <row r="158" spans="1:34" x14ac:dyDescent="0.2">
      <c r="A158" t="s">
        <v>116</v>
      </c>
      <c r="B158" t="s">
        <v>169</v>
      </c>
      <c r="C158" t="s">
        <v>180</v>
      </c>
      <c r="D158" s="33">
        <v>4409</v>
      </c>
      <c r="E158" s="21">
        <v>53</v>
      </c>
      <c r="F158" s="21">
        <v>166</v>
      </c>
      <c r="G158" s="21">
        <v>0</v>
      </c>
      <c r="H158">
        <v>40</v>
      </c>
      <c r="I158">
        <v>69</v>
      </c>
      <c r="J158">
        <v>11</v>
      </c>
      <c r="K158">
        <v>44</v>
      </c>
      <c r="L158">
        <v>40</v>
      </c>
      <c r="M158">
        <v>20</v>
      </c>
      <c r="N158">
        <v>43</v>
      </c>
      <c r="O158">
        <v>42</v>
      </c>
      <c r="P158">
        <v>52</v>
      </c>
      <c r="Q158">
        <v>38</v>
      </c>
      <c r="R158">
        <v>1</v>
      </c>
      <c r="S158">
        <v>0</v>
      </c>
      <c r="T158">
        <v>134</v>
      </c>
      <c r="U158">
        <v>0</v>
      </c>
      <c r="W158">
        <v>18</v>
      </c>
      <c r="X158">
        <v>30</v>
      </c>
      <c r="Y158">
        <v>5</v>
      </c>
      <c r="Z158">
        <v>25</v>
      </c>
      <c r="AA158">
        <v>22</v>
      </c>
      <c r="AB158">
        <v>12</v>
      </c>
      <c r="AC158">
        <v>0</v>
      </c>
      <c r="AD158">
        <v>28</v>
      </c>
      <c r="AE158">
        <v>20</v>
      </c>
      <c r="AG158">
        <v>0</v>
      </c>
      <c r="AH158">
        <v>62</v>
      </c>
    </row>
    <row r="159" spans="1:34" x14ac:dyDescent="0.2">
      <c r="A159" t="s">
        <v>116</v>
      </c>
      <c r="B159" t="s">
        <v>169</v>
      </c>
      <c r="C159" t="s">
        <v>181</v>
      </c>
      <c r="D159" s="33">
        <v>4413</v>
      </c>
      <c r="E159" s="21">
        <v>2</v>
      </c>
      <c r="F159" s="21">
        <v>39</v>
      </c>
      <c r="G159" s="21">
        <v>0</v>
      </c>
      <c r="H159">
        <v>6</v>
      </c>
      <c r="I159">
        <v>6</v>
      </c>
      <c r="J159">
        <v>0</v>
      </c>
      <c r="K159">
        <v>0</v>
      </c>
      <c r="L159">
        <v>3</v>
      </c>
      <c r="M159">
        <v>1</v>
      </c>
      <c r="N159">
        <v>0</v>
      </c>
      <c r="O159">
        <v>2</v>
      </c>
      <c r="P159">
        <v>2</v>
      </c>
      <c r="Q159">
        <v>0</v>
      </c>
      <c r="R159">
        <v>0</v>
      </c>
      <c r="S159">
        <v>0</v>
      </c>
      <c r="T159">
        <v>8</v>
      </c>
      <c r="U159">
        <v>0</v>
      </c>
      <c r="W159">
        <v>2</v>
      </c>
      <c r="X159">
        <v>2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G159">
        <v>0</v>
      </c>
      <c r="AH159">
        <v>2</v>
      </c>
    </row>
    <row r="160" spans="1:34" x14ac:dyDescent="0.2">
      <c r="A160" t="s">
        <v>116</v>
      </c>
      <c r="B160" t="s">
        <v>169</v>
      </c>
      <c r="C160" t="s">
        <v>182</v>
      </c>
      <c r="D160" s="33">
        <v>4408</v>
      </c>
      <c r="E160" s="21">
        <v>46</v>
      </c>
      <c r="F160" s="21">
        <v>200</v>
      </c>
      <c r="G160" s="21">
        <v>0</v>
      </c>
      <c r="H160">
        <v>27</v>
      </c>
      <c r="I160">
        <v>43</v>
      </c>
      <c r="J160">
        <v>3</v>
      </c>
      <c r="K160">
        <v>21</v>
      </c>
      <c r="L160">
        <v>4</v>
      </c>
      <c r="M160">
        <v>5</v>
      </c>
      <c r="N160">
        <v>19</v>
      </c>
      <c r="O160">
        <v>21</v>
      </c>
      <c r="P160">
        <v>25</v>
      </c>
      <c r="Q160">
        <v>18</v>
      </c>
      <c r="R160">
        <v>1</v>
      </c>
      <c r="S160">
        <v>4</v>
      </c>
      <c r="T160">
        <v>108</v>
      </c>
      <c r="U160">
        <v>0</v>
      </c>
      <c r="W160">
        <v>13</v>
      </c>
      <c r="X160">
        <v>17</v>
      </c>
      <c r="Y160">
        <v>0</v>
      </c>
      <c r="Z160">
        <v>6</v>
      </c>
      <c r="AA160">
        <v>1</v>
      </c>
      <c r="AB160">
        <v>1</v>
      </c>
      <c r="AC160">
        <v>1</v>
      </c>
      <c r="AD160">
        <v>10</v>
      </c>
      <c r="AE160">
        <v>7</v>
      </c>
      <c r="AG160">
        <v>0</v>
      </c>
      <c r="AH160">
        <v>48</v>
      </c>
    </row>
    <row r="161" spans="1:34" x14ac:dyDescent="0.2">
      <c r="A161" t="s">
        <v>116</v>
      </c>
      <c r="B161" t="s">
        <v>169</v>
      </c>
      <c r="C161" t="s">
        <v>183</v>
      </c>
      <c r="D161" s="33">
        <v>4411</v>
      </c>
      <c r="E161" s="21">
        <v>27</v>
      </c>
      <c r="F161" s="21">
        <v>44</v>
      </c>
      <c r="G161" s="21">
        <v>0</v>
      </c>
      <c r="H161">
        <v>9</v>
      </c>
      <c r="I161">
        <v>20</v>
      </c>
      <c r="J161">
        <v>3</v>
      </c>
      <c r="K161">
        <v>14</v>
      </c>
      <c r="L161">
        <v>8</v>
      </c>
      <c r="M161">
        <v>4</v>
      </c>
      <c r="N161">
        <v>7</v>
      </c>
      <c r="O161">
        <v>7</v>
      </c>
      <c r="P161">
        <v>8</v>
      </c>
      <c r="Q161">
        <v>9</v>
      </c>
      <c r="R161">
        <v>3</v>
      </c>
      <c r="S161">
        <v>4</v>
      </c>
      <c r="T161">
        <v>29</v>
      </c>
      <c r="U161">
        <v>0</v>
      </c>
      <c r="W161">
        <v>4</v>
      </c>
      <c r="X161">
        <v>8</v>
      </c>
      <c r="Y161">
        <v>1</v>
      </c>
      <c r="Z161">
        <v>7</v>
      </c>
      <c r="AA161">
        <v>4</v>
      </c>
      <c r="AB161">
        <v>2</v>
      </c>
      <c r="AC161">
        <v>3</v>
      </c>
      <c r="AD161">
        <v>6</v>
      </c>
      <c r="AE161">
        <v>4</v>
      </c>
      <c r="AG161">
        <v>0</v>
      </c>
      <c r="AH161">
        <v>15</v>
      </c>
    </row>
    <row r="162" spans="1:34" x14ac:dyDescent="0.2">
      <c r="A162" t="s">
        <v>116</v>
      </c>
      <c r="B162" t="s">
        <v>169</v>
      </c>
      <c r="C162" t="s">
        <v>184</v>
      </c>
      <c r="D162" s="33">
        <v>4414</v>
      </c>
      <c r="E162" s="21">
        <v>9</v>
      </c>
      <c r="F162" s="21">
        <v>51</v>
      </c>
      <c r="G162" s="21">
        <v>0</v>
      </c>
      <c r="H162">
        <v>4</v>
      </c>
      <c r="I162">
        <v>7</v>
      </c>
      <c r="J162">
        <v>1</v>
      </c>
      <c r="K162">
        <v>3</v>
      </c>
      <c r="L162">
        <v>3</v>
      </c>
      <c r="M162">
        <v>2</v>
      </c>
      <c r="N162">
        <v>4</v>
      </c>
      <c r="O162">
        <v>4</v>
      </c>
      <c r="P162">
        <v>3</v>
      </c>
      <c r="Q162">
        <v>0</v>
      </c>
      <c r="R162">
        <v>1</v>
      </c>
      <c r="S162">
        <v>0</v>
      </c>
      <c r="T162">
        <v>27</v>
      </c>
      <c r="U162">
        <v>0</v>
      </c>
      <c r="W162">
        <v>0</v>
      </c>
      <c r="X162">
        <v>3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2</v>
      </c>
      <c r="AE162">
        <v>0</v>
      </c>
      <c r="AG162">
        <v>0</v>
      </c>
      <c r="AH162">
        <v>13</v>
      </c>
    </row>
    <row r="163" spans="1:34" x14ac:dyDescent="0.2">
      <c r="A163" t="s">
        <v>116</v>
      </c>
      <c r="B163" t="s">
        <v>169</v>
      </c>
      <c r="C163" t="s">
        <v>185</v>
      </c>
      <c r="D163" s="33">
        <v>4416</v>
      </c>
      <c r="E163" s="21">
        <v>15</v>
      </c>
      <c r="F163" s="21">
        <v>34</v>
      </c>
      <c r="G163" s="21">
        <v>0</v>
      </c>
      <c r="H163">
        <v>19</v>
      </c>
      <c r="I163">
        <v>28</v>
      </c>
      <c r="J163">
        <v>6</v>
      </c>
      <c r="K163">
        <v>7</v>
      </c>
      <c r="L163">
        <v>3</v>
      </c>
      <c r="M163">
        <v>1</v>
      </c>
      <c r="N163">
        <v>11</v>
      </c>
      <c r="O163">
        <v>7</v>
      </c>
      <c r="P163">
        <v>7</v>
      </c>
      <c r="Q163">
        <v>7</v>
      </c>
      <c r="R163">
        <v>0</v>
      </c>
      <c r="S163">
        <v>1</v>
      </c>
      <c r="T163">
        <v>31</v>
      </c>
      <c r="U163">
        <v>0</v>
      </c>
      <c r="W163">
        <v>7</v>
      </c>
      <c r="X163">
        <v>14</v>
      </c>
      <c r="Y163">
        <v>5</v>
      </c>
      <c r="Z163">
        <v>4</v>
      </c>
      <c r="AA163">
        <v>2</v>
      </c>
      <c r="AB163">
        <v>6</v>
      </c>
      <c r="AC163">
        <v>4</v>
      </c>
      <c r="AD163">
        <v>6</v>
      </c>
      <c r="AE163">
        <v>5</v>
      </c>
      <c r="AG163">
        <v>0</v>
      </c>
      <c r="AH163">
        <v>23</v>
      </c>
    </row>
    <row r="164" spans="1:34" x14ac:dyDescent="0.2">
      <c r="A164" t="s">
        <v>116</v>
      </c>
      <c r="B164" t="s">
        <v>169</v>
      </c>
      <c r="C164" t="s">
        <v>186</v>
      </c>
      <c r="D164" s="33">
        <v>4415</v>
      </c>
      <c r="E164" s="21">
        <v>32</v>
      </c>
      <c r="F164" s="21">
        <v>67</v>
      </c>
      <c r="G164" s="21">
        <v>0</v>
      </c>
      <c r="H164">
        <v>17</v>
      </c>
      <c r="I164">
        <v>32</v>
      </c>
      <c r="J164">
        <v>3</v>
      </c>
      <c r="K164">
        <v>11</v>
      </c>
      <c r="L164">
        <v>4</v>
      </c>
      <c r="M164">
        <v>2</v>
      </c>
      <c r="N164">
        <v>27</v>
      </c>
      <c r="O164">
        <v>29</v>
      </c>
      <c r="P164">
        <v>17</v>
      </c>
      <c r="Q164">
        <v>7</v>
      </c>
      <c r="R164">
        <v>3</v>
      </c>
      <c r="S164">
        <v>0</v>
      </c>
      <c r="T164">
        <v>39</v>
      </c>
      <c r="U164">
        <v>0</v>
      </c>
      <c r="W164">
        <v>7</v>
      </c>
      <c r="X164">
        <v>14</v>
      </c>
      <c r="Y164">
        <v>1</v>
      </c>
      <c r="Z164">
        <v>8</v>
      </c>
      <c r="AA164">
        <v>4</v>
      </c>
      <c r="AB164">
        <v>11</v>
      </c>
      <c r="AC164">
        <v>10</v>
      </c>
      <c r="AD164">
        <v>10</v>
      </c>
      <c r="AE164">
        <v>2</v>
      </c>
      <c r="AG164">
        <v>0</v>
      </c>
      <c r="AH164">
        <v>15</v>
      </c>
    </row>
    <row r="165" spans="1:34" x14ac:dyDescent="0.2">
      <c r="A165" t="s">
        <v>116</v>
      </c>
      <c r="B165" t="s">
        <v>169</v>
      </c>
      <c r="C165" t="s">
        <v>187</v>
      </c>
      <c r="D165" s="33">
        <v>6683</v>
      </c>
      <c r="E165" s="21">
        <v>41</v>
      </c>
      <c r="F165" s="21">
        <v>122</v>
      </c>
      <c r="G165" s="21">
        <v>0</v>
      </c>
      <c r="H165">
        <v>19</v>
      </c>
      <c r="I165">
        <v>55</v>
      </c>
      <c r="J165">
        <v>9</v>
      </c>
      <c r="K165">
        <v>40</v>
      </c>
      <c r="L165">
        <v>26</v>
      </c>
      <c r="M165">
        <v>16</v>
      </c>
      <c r="N165">
        <v>27</v>
      </c>
      <c r="O165">
        <v>24</v>
      </c>
      <c r="P165">
        <v>39</v>
      </c>
      <c r="Q165">
        <v>40</v>
      </c>
      <c r="R165">
        <v>20</v>
      </c>
      <c r="S165">
        <v>0</v>
      </c>
      <c r="T165">
        <v>78</v>
      </c>
      <c r="U165">
        <v>0</v>
      </c>
      <c r="W165">
        <v>11</v>
      </c>
      <c r="X165">
        <v>27</v>
      </c>
      <c r="Y165">
        <v>3</v>
      </c>
      <c r="Z165">
        <v>15</v>
      </c>
      <c r="AA165">
        <v>8</v>
      </c>
      <c r="AB165">
        <v>8</v>
      </c>
      <c r="AC165">
        <v>0</v>
      </c>
      <c r="AD165">
        <v>23</v>
      </c>
      <c r="AE165">
        <v>22</v>
      </c>
      <c r="AG165">
        <v>0</v>
      </c>
      <c r="AH165">
        <v>39</v>
      </c>
    </row>
    <row r="166" spans="1:34" x14ac:dyDescent="0.2">
      <c r="A166" t="s">
        <v>116</v>
      </c>
      <c r="B166" t="s">
        <v>188</v>
      </c>
      <c r="C166" t="s">
        <v>189</v>
      </c>
      <c r="D166" s="33">
        <v>4417</v>
      </c>
      <c r="E166" s="21">
        <v>35</v>
      </c>
      <c r="F166" s="21">
        <v>151</v>
      </c>
      <c r="G166" s="21">
        <v>0</v>
      </c>
      <c r="H166">
        <v>14</v>
      </c>
      <c r="I166">
        <v>35</v>
      </c>
      <c r="J166">
        <v>2</v>
      </c>
      <c r="K166">
        <v>17</v>
      </c>
      <c r="L166">
        <v>16</v>
      </c>
      <c r="M166">
        <v>8</v>
      </c>
      <c r="N166">
        <v>23</v>
      </c>
      <c r="O166">
        <v>30</v>
      </c>
      <c r="P166">
        <v>26</v>
      </c>
      <c r="Q166">
        <v>28</v>
      </c>
      <c r="R166">
        <v>4</v>
      </c>
      <c r="S166">
        <v>2</v>
      </c>
      <c r="T166">
        <v>58</v>
      </c>
      <c r="U166">
        <v>0</v>
      </c>
      <c r="W166">
        <v>5</v>
      </c>
      <c r="X166">
        <v>11</v>
      </c>
      <c r="Y166">
        <v>2</v>
      </c>
      <c r="Z166">
        <v>7</v>
      </c>
      <c r="AA166">
        <v>10</v>
      </c>
      <c r="AB166">
        <v>1</v>
      </c>
      <c r="AC166">
        <v>0</v>
      </c>
      <c r="AD166">
        <v>15</v>
      </c>
      <c r="AE166">
        <v>14</v>
      </c>
      <c r="AG166">
        <v>2</v>
      </c>
      <c r="AH166">
        <v>25</v>
      </c>
    </row>
    <row r="167" spans="1:34" x14ac:dyDescent="0.2">
      <c r="A167" t="s">
        <v>116</v>
      </c>
      <c r="B167" t="s">
        <v>188</v>
      </c>
      <c r="C167" t="s">
        <v>190</v>
      </c>
      <c r="D167" s="33">
        <v>4388</v>
      </c>
      <c r="E167" s="21">
        <v>8</v>
      </c>
      <c r="F167" s="21">
        <v>61</v>
      </c>
      <c r="G167" s="21">
        <v>0</v>
      </c>
      <c r="H167">
        <v>6</v>
      </c>
      <c r="I167">
        <v>6</v>
      </c>
      <c r="J167">
        <v>1</v>
      </c>
      <c r="K167">
        <v>5</v>
      </c>
      <c r="L167">
        <v>5</v>
      </c>
      <c r="M167">
        <v>0</v>
      </c>
      <c r="N167">
        <v>2</v>
      </c>
      <c r="O167">
        <v>1</v>
      </c>
      <c r="P167">
        <v>5</v>
      </c>
      <c r="Q167">
        <v>3</v>
      </c>
      <c r="R167">
        <v>0</v>
      </c>
      <c r="S167">
        <v>0</v>
      </c>
      <c r="T167">
        <v>10</v>
      </c>
      <c r="U167">
        <v>0</v>
      </c>
      <c r="W167">
        <v>1</v>
      </c>
      <c r="X167">
        <v>1</v>
      </c>
      <c r="Y167">
        <v>0</v>
      </c>
      <c r="Z167">
        <v>4</v>
      </c>
      <c r="AA167">
        <v>5</v>
      </c>
      <c r="AB167">
        <v>0</v>
      </c>
      <c r="AC167">
        <v>0</v>
      </c>
      <c r="AD167">
        <v>4</v>
      </c>
      <c r="AE167">
        <v>3</v>
      </c>
      <c r="AG167">
        <v>0</v>
      </c>
      <c r="AH167">
        <v>8</v>
      </c>
    </row>
    <row r="168" spans="1:34" x14ac:dyDescent="0.2">
      <c r="A168" t="s">
        <v>116</v>
      </c>
      <c r="B168" t="s">
        <v>188</v>
      </c>
      <c r="C168" t="s">
        <v>191</v>
      </c>
      <c r="D168" s="33">
        <v>4418</v>
      </c>
      <c r="E168" s="21">
        <v>15</v>
      </c>
      <c r="F168" s="21">
        <v>74</v>
      </c>
      <c r="G168" s="21">
        <v>0</v>
      </c>
      <c r="H168">
        <v>7</v>
      </c>
      <c r="I168">
        <v>13</v>
      </c>
      <c r="J168">
        <v>0</v>
      </c>
      <c r="K168">
        <v>9</v>
      </c>
      <c r="L168">
        <v>7</v>
      </c>
      <c r="M168">
        <v>4</v>
      </c>
      <c r="N168">
        <v>7</v>
      </c>
      <c r="O168">
        <v>7</v>
      </c>
      <c r="P168">
        <v>11</v>
      </c>
      <c r="Q168">
        <v>13</v>
      </c>
      <c r="R168">
        <v>6</v>
      </c>
      <c r="S168">
        <v>0</v>
      </c>
      <c r="T168">
        <v>53</v>
      </c>
      <c r="U168">
        <v>0</v>
      </c>
      <c r="W168">
        <v>5</v>
      </c>
      <c r="X168">
        <v>7</v>
      </c>
      <c r="Y168">
        <v>0</v>
      </c>
      <c r="Z168">
        <v>3</v>
      </c>
      <c r="AA168">
        <v>3</v>
      </c>
      <c r="AB168">
        <v>1</v>
      </c>
      <c r="AC168">
        <v>1</v>
      </c>
      <c r="AD168">
        <v>5</v>
      </c>
      <c r="AE168">
        <v>8</v>
      </c>
      <c r="AG168">
        <v>0</v>
      </c>
      <c r="AH168">
        <v>35</v>
      </c>
    </row>
    <row r="169" spans="1:34" x14ac:dyDescent="0.2">
      <c r="A169" t="s">
        <v>116</v>
      </c>
      <c r="B169" t="s">
        <v>188</v>
      </c>
      <c r="C169" t="s">
        <v>192</v>
      </c>
      <c r="D169" s="33">
        <v>11452</v>
      </c>
      <c r="E169" s="21">
        <v>10</v>
      </c>
      <c r="F169" s="21">
        <v>68</v>
      </c>
      <c r="G169" s="21">
        <v>0</v>
      </c>
      <c r="H169">
        <v>4</v>
      </c>
      <c r="I169">
        <v>4</v>
      </c>
      <c r="J169">
        <v>0</v>
      </c>
      <c r="K169">
        <v>2</v>
      </c>
      <c r="L169">
        <v>2</v>
      </c>
      <c r="M169">
        <v>2</v>
      </c>
      <c r="N169">
        <v>1</v>
      </c>
      <c r="O169">
        <v>1</v>
      </c>
      <c r="P169">
        <v>7</v>
      </c>
      <c r="Q169">
        <v>0</v>
      </c>
      <c r="R169">
        <v>0</v>
      </c>
      <c r="S169">
        <v>0</v>
      </c>
      <c r="T169">
        <v>23</v>
      </c>
      <c r="U169">
        <v>0</v>
      </c>
      <c r="W169">
        <v>2</v>
      </c>
      <c r="X169">
        <v>2</v>
      </c>
      <c r="Y169">
        <v>0</v>
      </c>
      <c r="Z169">
        <v>1</v>
      </c>
      <c r="AA169">
        <v>1</v>
      </c>
      <c r="AB169">
        <v>1</v>
      </c>
      <c r="AC169">
        <v>1</v>
      </c>
      <c r="AD169">
        <v>5</v>
      </c>
      <c r="AE169">
        <v>0</v>
      </c>
      <c r="AG169">
        <v>0</v>
      </c>
      <c r="AH169">
        <v>9</v>
      </c>
    </row>
    <row r="170" spans="1:34" x14ac:dyDescent="0.2">
      <c r="A170" t="s">
        <v>116</v>
      </c>
      <c r="B170" t="s">
        <v>188</v>
      </c>
      <c r="C170" t="s">
        <v>188</v>
      </c>
      <c r="D170" s="33">
        <v>4386</v>
      </c>
      <c r="E170" s="21">
        <v>72</v>
      </c>
      <c r="F170" s="21">
        <v>287</v>
      </c>
      <c r="G170" s="21">
        <v>174</v>
      </c>
      <c r="H170">
        <v>48</v>
      </c>
      <c r="I170">
        <v>104</v>
      </c>
      <c r="J170">
        <v>11</v>
      </c>
      <c r="K170">
        <v>51</v>
      </c>
      <c r="L170">
        <v>43</v>
      </c>
      <c r="M170">
        <v>14</v>
      </c>
      <c r="N170">
        <v>39</v>
      </c>
      <c r="O170">
        <v>43</v>
      </c>
      <c r="P170">
        <v>52</v>
      </c>
      <c r="Q170">
        <v>18</v>
      </c>
      <c r="R170">
        <v>10</v>
      </c>
      <c r="S170">
        <v>7</v>
      </c>
      <c r="T170">
        <v>228</v>
      </c>
      <c r="U170">
        <v>44</v>
      </c>
      <c r="W170">
        <v>22</v>
      </c>
      <c r="X170">
        <v>51</v>
      </c>
      <c r="Y170">
        <v>4</v>
      </c>
      <c r="Z170">
        <v>22</v>
      </c>
      <c r="AA170">
        <v>10</v>
      </c>
      <c r="AB170">
        <v>0</v>
      </c>
      <c r="AC170">
        <v>0</v>
      </c>
      <c r="AD170">
        <v>28</v>
      </c>
      <c r="AE170">
        <v>13</v>
      </c>
      <c r="AG170">
        <v>0</v>
      </c>
      <c r="AH170">
        <v>125</v>
      </c>
    </row>
    <row r="171" spans="1:34" x14ac:dyDescent="0.2">
      <c r="A171" t="s">
        <v>116</v>
      </c>
      <c r="B171" t="s">
        <v>188</v>
      </c>
      <c r="C171" t="s">
        <v>193</v>
      </c>
      <c r="D171" s="33">
        <v>9468</v>
      </c>
      <c r="E171" s="21">
        <v>10</v>
      </c>
      <c r="F171" s="21">
        <v>59</v>
      </c>
      <c r="G171" s="21">
        <v>0</v>
      </c>
      <c r="H171">
        <v>6</v>
      </c>
      <c r="I171">
        <v>6</v>
      </c>
      <c r="J171">
        <v>0</v>
      </c>
      <c r="K171">
        <v>7</v>
      </c>
      <c r="L171">
        <v>5</v>
      </c>
      <c r="M171">
        <v>2</v>
      </c>
      <c r="N171">
        <v>1</v>
      </c>
      <c r="O171">
        <v>1</v>
      </c>
      <c r="P171">
        <v>6</v>
      </c>
      <c r="Q171">
        <v>6</v>
      </c>
      <c r="R171">
        <v>0</v>
      </c>
      <c r="S171">
        <v>0</v>
      </c>
      <c r="T171">
        <v>43</v>
      </c>
      <c r="U171">
        <v>0</v>
      </c>
      <c r="W171">
        <v>5</v>
      </c>
      <c r="X171">
        <v>5</v>
      </c>
      <c r="Y171">
        <v>0</v>
      </c>
      <c r="Z171">
        <v>4</v>
      </c>
      <c r="AA171">
        <v>2</v>
      </c>
      <c r="AB171">
        <v>1</v>
      </c>
      <c r="AC171">
        <v>1</v>
      </c>
      <c r="AD171">
        <v>2</v>
      </c>
      <c r="AE171">
        <v>2</v>
      </c>
      <c r="AG171">
        <v>0</v>
      </c>
      <c r="AH171">
        <v>27</v>
      </c>
    </row>
    <row r="172" spans="1:34" x14ac:dyDescent="0.2">
      <c r="A172" t="s">
        <v>116</v>
      </c>
      <c r="B172" t="s">
        <v>188</v>
      </c>
      <c r="C172" t="s">
        <v>194</v>
      </c>
      <c r="D172" s="33">
        <v>6682</v>
      </c>
      <c r="E172" s="21">
        <v>11</v>
      </c>
      <c r="F172" s="21">
        <v>63</v>
      </c>
      <c r="G172" s="21">
        <v>0</v>
      </c>
      <c r="H172">
        <v>5</v>
      </c>
      <c r="I172">
        <v>8</v>
      </c>
      <c r="J172">
        <v>6</v>
      </c>
      <c r="K172">
        <v>2</v>
      </c>
      <c r="L172">
        <v>1</v>
      </c>
      <c r="M172">
        <v>2</v>
      </c>
      <c r="N172">
        <v>2</v>
      </c>
      <c r="O172">
        <v>1</v>
      </c>
      <c r="P172">
        <v>7</v>
      </c>
      <c r="Q172">
        <v>6</v>
      </c>
      <c r="R172">
        <v>0</v>
      </c>
      <c r="S172">
        <v>0</v>
      </c>
      <c r="T172">
        <v>48</v>
      </c>
      <c r="U172">
        <v>0</v>
      </c>
      <c r="W172">
        <v>1</v>
      </c>
      <c r="X172">
        <v>3</v>
      </c>
      <c r="Y172">
        <v>2</v>
      </c>
      <c r="Z172">
        <v>1</v>
      </c>
      <c r="AA172">
        <v>1</v>
      </c>
      <c r="AB172">
        <v>1</v>
      </c>
      <c r="AC172">
        <v>1</v>
      </c>
      <c r="AD172">
        <v>3</v>
      </c>
      <c r="AE172">
        <v>3</v>
      </c>
      <c r="AG172">
        <v>0</v>
      </c>
      <c r="AH172">
        <v>27</v>
      </c>
    </row>
    <row r="173" spans="1:34" x14ac:dyDescent="0.2">
      <c r="A173" t="s">
        <v>116</v>
      </c>
      <c r="B173" t="s">
        <v>188</v>
      </c>
      <c r="C173" t="s">
        <v>195</v>
      </c>
      <c r="D173" s="33">
        <v>4387</v>
      </c>
      <c r="E173" s="21">
        <v>22</v>
      </c>
      <c r="F173" s="21">
        <v>59</v>
      </c>
      <c r="G173" s="21">
        <v>0</v>
      </c>
      <c r="H173">
        <v>11</v>
      </c>
      <c r="I173">
        <v>23</v>
      </c>
      <c r="J173">
        <v>3</v>
      </c>
      <c r="K173">
        <v>12</v>
      </c>
      <c r="L173">
        <v>5</v>
      </c>
      <c r="M173">
        <v>7</v>
      </c>
      <c r="N173">
        <v>6</v>
      </c>
      <c r="O173">
        <v>10</v>
      </c>
      <c r="P173">
        <v>20</v>
      </c>
      <c r="Q173">
        <v>11</v>
      </c>
      <c r="R173">
        <v>1</v>
      </c>
      <c r="S173">
        <v>0</v>
      </c>
      <c r="T173">
        <v>67</v>
      </c>
      <c r="U173">
        <v>0</v>
      </c>
      <c r="W173">
        <v>5</v>
      </c>
      <c r="X173">
        <v>8</v>
      </c>
      <c r="Y173">
        <v>1</v>
      </c>
      <c r="Z173">
        <v>6</v>
      </c>
      <c r="AA173">
        <v>0</v>
      </c>
      <c r="AB173">
        <v>0</v>
      </c>
      <c r="AC173">
        <v>0</v>
      </c>
      <c r="AD173">
        <v>9</v>
      </c>
      <c r="AE173">
        <v>6</v>
      </c>
      <c r="AG173">
        <v>0</v>
      </c>
      <c r="AH173">
        <v>24</v>
      </c>
    </row>
    <row r="174" spans="1:34" x14ac:dyDescent="0.2">
      <c r="A174" t="s">
        <v>116</v>
      </c>
      <c r="B174" t="s">
        <v>188</v>
      </c>
      <c r="C174" t="s">
        <v>196</v>
      </c>
      <c r="D174" s="33">
        <v>6681</v>
      </c>
      <c r="E174" s="21">
        <v>28</v>
      </c>
      <c r="F174" s="21">
        <v>95</v>
      </c>
      <c r="G174" s="21">
        <v>0</v>
      </c>
      <c r="H174">
        <v>11</v>
      </c>
      <c r="I174">
        <v>17</v>
      </c>
      <c r="J174">
        <v>1</v>
      </c>
      <c r="K174">
        <v>11</v>
      </c>
      <c r="L174">
        <v>5</v>
      </c>
      <c r="M174">
        <v>7</v>
      </c>
      <c r="N174">
        <v>14</v>
      </c>
      <c r="O174">
        <v>12</v>
      </c>
      <c r="P174">
        <v>18</v>
      </c>
      <c r="Q174">
        <v>14</v>
      </c>
      <c r="R174">
        <v>5</v>
      </c>
      <c r="S174">
        <v>0</v>
      </c>
      <c r="T174">
        <v>60</v>
      </c>
      <c r="U174">
        <v>0</v>
      </c>
      <c r="W174">
        <v>6</v>
      </c>
      <c r="X174">
        <v>9</v>
      </c>
      <c r="Y174">
        <v>1</v>
      </c>
      <c r="Z174">
        <v>5</v>
      </c>
      <c r="AA174">
        <v>4</v>
      </c>
      <c r="AB174">
        <v>4</v>
      </c>
      <c r="AC174">
        <v>0</v>
      </c>
      <c r="AD174">
        <v>8</v>
      </c>
      <c r="AE174">
        <v>5</v>
      </c>
      <c r="AG174">
        <v>0</v>
      </c>
      <c r="AH174">
        <v>37</v>
      </c>
    </row>
    <row r="175" spans="1:34" x14ac:dyDescent="0.2">
      <c r="A175" t="s">
        <v>116</v>
      </c>
      <c r="B175" t="s">
        <v>188</v>
      </c>
      <c r="C175" t="s">
        <v>197</v>
      </c>
      <c r="D175" s="33">
        <v>4419</v>
      </c>
      <c r="E175" s="21">
        <v>8</v>
      </c>
      <c r="F175" s="21">
        <v>50</v>
      </c>
      <c r="G175" s="21">
        <v>0</v>
      </c>
      <c r="H175">
        <v>3</v>
      </c>
      <c r="I175">
        <v>9</v>
      </c>
      <c r="J175">
        <v>0</v>
      </c>
      <c r="K175">
        <v>8</v>
      </c>
      <c r="L175">
        <v>0</v>
      </c>
      <c r="M175">
        <v>0</v>
      </c>
      <c r="N175">
        <v>5</v>
      </c>
      <c r="O175">
        <v>2</v>
      </c>
      <c r="P175">
        <v>5</v>
      </c>
      <c r="Q175">
        <v>3</v>
      </c>
      <c r="R175">
        <v>0</v>
      </c>
      <c r="S175">
        <v>0</v>
      </c>
      <c r="T175">
        <v>17</v>
      </c>
      <c r="U175">
        <v>0</v>
      </c>
      <c r="W175">
        <v>0</v>
      </c>
      <c r="X175">
        <v>3</v>
      </c>
      <c r="Y175">
        <v>0</v>
      </c>
      <c r="Z175">
        <v>7</v>
      </c>
      <c r="AA175">
        <v>0</v>
      </c>
      <c r="AB175">
        <v>1</v>
      </c>
      <c r="AC175">
        <v>1</v>
      </c>
      <c r="AD175">
        <v>5</v>
      </c>
      <c r="AE175">
        <v>3</v>
      </c>
      <c r="AG175">
        <v>0</v>
      </c>
      <c r="AH175">
        <v>11</v>
      </c>
    </row>
    <row r="176" spans="1:34" x14ac:dyDescent="0.2">
      <c r="A176" t="s">
        <v>116</v>
      </c>
      <c r="B176" t="s">
        <v>198</v>
      </c>
      <c r="C176" t="s">
        <v>199</v>
      </c>
      <c r="D176" s="33">
        <v>4393</v>
      </c>
      <c r="E176" s="21">
        <v>19</v>
      </c>
      <c r="F176" s="21">
        <v>101</v>
      </c>
      <c r="G176" s="21">
        <v>0</v>
      </c>
      <c r="H176">
        <v>20</v>
      </c>
      <c r="I176">
        <v>21</v>
      </c>
      <c r="J176">
        <v>4</v>
      </c>
      <c r="K176">
        <v>21</v>
      </c>
      <c r="L176">
        <v>16</v>
      </c>
      <c r="M176">
        <v>11</v>
      </c>
      <c r="N176">
        <v>17</v>
      </c>
      <c r="O176">
        <v>17</v>
      </c>
      <c r="P176">
        <v>23</v>
      </c>
      <c r="Q176">
        <v>11</v>
      </c>
      <c r="R176">
        <v>10</v>
      </c>
      <c r="S176">
        <v>13</v>
      </c>
      <c r="T176">
        <v>65</v>
      </c>
      <c r="U176">
        <v>0</v>
      </c>
      <c r="W176">
        <v>5</v>
      </c>
      <c r="X176">
        <v>5</v>
      </c>
      <c r="Y176">
        <v>0</v>
      </c>
      <c r="Z176">
        <v>8</v>
      </c>
      <c r="AA176">
        <v>9</v>
      </c>
      <c r="AB176">
        <v>3</v>
      </c>
      <c r="AC176">
        <v>1</v>
      </c>
      <c r="AD176">
        <v>12</v>
      </c>
      <c r="AE176">
        <v>4</v>
      </c>
      <c r="AG176">
        <v>7</v>
      </c>
      <c r="AH176">
        <v>31</v>
      </c>
    </row>
    <row r="177" spans="1:34" x14ac:dyDescent="0.2">
      <c r="A177" t="s">
        <v>116</v>
      </c>
      <c r="B177" t="s">
        <v>198</v>
      </c>
      <c r="C177" t="s">
        <v>200</v>
      </c>
      <c r="D177" s="33">
        <v>4391</v>
      </c>
      <c r="E177" s="21">
        <v>62</v>
      </c>
      <c r="F177" s="21">
        <v>109</v>
      </c>
      <c r="G177" s="21">
        <v>0</v>
      </c>
      <c r="H177">
        <v>44</v>
      </c>
      <c r="I177">
        <v>51</v>
      </c>
      <c r="J177">
        <v>3</v>
      </c>
      <c r="K177">
        <v>59</v>
      </c>
      <c r="L177">
        <v>47</v>
      </c>
      <c r="M177">
        <v>23</v>
      </c>
      <c r="N177">
        <v>39</v>
      </c>
      <c r="O177">
        <v>29</v>
      </c>
      <c r="P177">
        <v>53</v>
      </c>
      <c r="Q177">
        <v>53</v>
      </c>
      <c r="R177">
        <v>30</v>
      </c>
      <c r="S177">
        <v>0</v>
      </c>
      <c r="T177">
        <v>108</v>
      </c>
      <c r="U177">
        <v>0</v>
      </c>
      <c r="W177">
        <v>18</v>
      </c>
      <c r="X177">
        <v>22</v>
      </c>
      <c r="Y177">
        <v>3</v>
      </c>
      <c r="Z177">
        <v>26</v>
      </c>
      <c r="AA177">
        <v>27</v>
      </c>
      <c r="AB177">
        <v>15</v>
      </c>
      <c r="AC177">
        <v>0</v>
      </c>
      <c r="AD177">
        <v>28</v>
      </c>
      <c r="AE177">
        <v>26</v>
      </c>
      <c r="AG177">
        <v>0</v>
      </c>
      <c r="AH177">
        <v>61</v>
      </c>
    </row>
    <row r="178" spans="1:34" x14ac:dyDescent="0.2">
      <c r="A178" t="s">
        <v>116</v>
      </c>
      <c r="B178" t="s">
        <v>198</v>
      </c>
      <c r="C178" t="s">
        <v>198</v>
      </c>
      <c r="D178" s="33">
        <v>4389</v>
      </c>
      <c r="E178" s="21">
        <v>289</v>
      </c>
      <c r="F178" s="21">
        <v>394</v>
      </c>
      <c r="G178" s="21">
        <v>0</v>
      </c>
      <c r="H178">
        <v>122</v>
      </c>
      <c r="I178">
        <v>183</v>
      </c>
      <c r="J178">
        <v>16</v>
      </c>
      <c r="K178">
        <v>143</v>
      </c>
      <c r="L178">
        <v>178</v>
      </c>
      <c r="M178">
        <v>103</v>
      </c>
      <c r="N178">
        <v>166</v>
      </c>
      <c r="O178">
        <v>97</v>
      </c>
      <c r="P178">
        <v>182</v>
      </c>
      <c r="Q178">
        <v>186</v>
      </c>
      <c r="R178">
        <v>75</v>
      </c>
      <c r="S178">
        <v>72</v>
      </c>
      <c r="T178">
        <v>219</v>
      </c>
      <c r="U178">
        <v>0</v>
      </c>
      <c r="W178">
        <v>51</v>
      </c>
      <c r="X178">
        <v>74</v>
      </c>
      <c r="Y178">
        <v>11</v>
      </c>
      <c r="Z178">
        <v>51</v>
      </c>
      <c r="AA178">
        <v>65</v>
      </c>
      <c r="AB178">
        <v>74</v>
      </c>
      <c r="AC178">
        <v>0</v>
      </c>
      <c r="AD178">
        <v>80</v>
      </c>
      <c r="AE178">
        <v>81</v>
      </c>
      <c r="AG178">
        <v>16</v>
      </c>
      <c r="AH178">
        <v>107</v>
      </c>
    </row>
    <row r="179" spans="1:34" x14ac:dyDescent="0.2">
      <c r="A179" t="s">
        <v>116</v>
      </c>
      <c r="B179" t="s">
        <v>198</v>
      </c>
      <c r="C179" t="s">
        <v>201</v>
      </c>
      <c r="D179" s="33">
        <v>4390</v>
      </c>
      <c r="E179" s="21">
        <v>14</v>
      </c>
      <c r="F179" s="21">
        <v>84</v>
      </c>
      <c r="G179" s="21">
        <v>0</v>
      </c>
      <c r="H179">
        <v>13</v>
      </c>
      <c r="I179">
        <v>18</v>
      </c>
      <c r="J179">
        <v>0</v>
      </c>
      <c r="K179">
        <v>9</v>
      </c>
      <c r="L179">
        <v>8</v>
      </c>
      <c r="M179">
        <v>5</v>
      </c>
      <c r="N179">
        <v>16</v>
      </c>
      <c r="O179">
        <v>6</v>
      </c>
      <c r="P179">
        <v>8</v>
      </c>
      <c r="Q179">
        <v>12</v>
      </c>
      <c r="R179">
        <v>2</v>
      </c>
      <c r="S179">
        <v>6</v>
      </c>
      <c r="T179">
        <v>66</v>
      </c>
      <c r="U179">
        <v>0</v>
      </c>
      <c r="W179">
        <v>8</v>
      </c>
      <c r="X179">
        <v>12</v>
      </c>
      <c r="Y179">
        <v>0</v>
      </c>
      <c r="Z179">
        <v>7</v>
      </c>
      <c r="AA179">
        <v>3</v>
      </c>
      <c r="AB179">
        <v>10</v>
      </c>
      <c r="AC179">
        <v>0</v>
      </c>
      <c r="AD179">
        <v>3</v>
      </c>
      <c r="AE179">
        <v>7</v>
      </c>
      <c r="AG179">
        <v>1</v>
      </c>
      <c r="AH179">
        <v>32</v>
      </c>
    </row>
    <row r="180" spans="1:34" x14ac:dyDescent="0.2">
      <c r="A180" t="s">
        <v>116</v>
      </c>
      <c r="B180" t="s">
        <v>198</v>
      </c>
      <c r="C180" t="s">
        <v>202</v>
      </c>
      <c r="D180" s="33">
        <v>4392</v>
      </c>
      <c r="E180" s="21">
        <v>73</v>
      </c>
      <c r="F180" s="21">
        <v>171</v>
      </c>
      <c r="G180" s="21">
        <v>0</v>
      </c>
      <c r="H180">
        <v>50</v>
      </c>
      <c r="I180">
        <v>58</v>
      </c>
      <c r="J180">
        <v>9</v>
      </c>
      <c r="K180">
        <v>54</v>
      </c>
      <c r="L180">
        <v>29</v>
      </c>
      <c r="M180">
        <v>19</v>
      </c>
      <c r="N180">
        <v>54</v>
      </c>
      <c r="O180">
        <v>29</v>
      </c>
      <c r="P180">
        <v>58</v>
      </c>
      <c r="Q180">
        <v>59</v>
      </c>
      <c r="R180">
        <v>26</v>
      </c>
      <c r="S180">
        <v>24</v>
      </c>
      <c r="T180">
        <v>136</v>
      </c>
      <c r="U180">
        <v>0</v>
      </c>
      <c r="W180">
        <v>24</v>
      </c>
      <c r="X180">
        <v>28</v>
      </c>
      <c r="Y180">
        <v>5</v>
      </c>
      <c r="Z180">
        <v>28</v>
      </c>
      <c r="AA180">
        <v>13</v>
      </c>
      <c r="AB180">
        <v>27</v>
      </c>
      <c r="AC180">
        <v>0</v>
      </c>
      <c r="AD180">
        <v>36</v>
      </c>
      <c r="AE180">
        <v>36</v>
      </c>
      <c r="AG180">
        <v>5</v>
      </c>
      <c r="AH180">
        <v>86</v>
      </c>
    </row>
    <row r="181" spans="1:34" x14ac:dyDescent="0.2">
      <c r="A181" t="s">
        <v>116</v>
      </c>
      <c r="B181" t="s">
        <v>198</v>
      </c>
      <c r="C181" t="s">
        <v>203</v>
      </c>
      <c r="D181" s="33">
        <v>4394</v>
      </c>
      <c r="E181" s="21">
        <v>25</v>
      </c>
      <c r="F181" s="21">
        <v>75</v>
      </c>
      <c r="G181" s="21">
        <v>0</v>
      </c>
      <c r="H181">
        <v>13</v>
      </c>
      <c r="I181">
        <v>19</v>
      </c>
      <c r="J181">
        <v>0</v>
      </c>
      <c r="K181">
        <v>15</v>
      </c>
      <c r="L181">
        <v>12</v>
      </c>
      <c r="M181">
        <v>15</v>
      </c>
      <c r="N181">
        <v>18</v>
      </c>
      <c r="O181">
        <v>5</v>
      </c>
      <c r="P181">
        <v>21</v>
      </c>
      <c r="Q181">
        <v>22</v>
      </c>
      <c r="R181">
        <v>9</v>
      </c>
      <c r="S181">
        <v>9</v>
      </c>
      <c r="T181">
        <v>61</v>
      </c>
      <c r="U181">
        <v>0</v>
      </c>
      <c r="W181">
        <v>11</v>
      </c>
      <c r="X181">
        <v>15</v>
      </c>
      <c r="Y181">
        <v>0</v>
      </c>
      <c r="Z181">
        <v>5</v>
      </c>
      <c r="AA181">
        <v>3</v>
      </c>
      <c r="AB181">
        <v>15</v>
      </c>
      <c r="AC181">
        <v>1</v>
      </c>
      <c r="AD181">
        <v>5</v>
      </c>
      <c r="AE181">
        <v>5</v>
      </c>
      <c r="AG181">
        <v>4</v>
      </c>
      <c r="AH181">
        <v>23</v>
      </c>
    </row>
    <row r="182" spans="1:34" x14ac:dyDescent="0.2">
      <c r="A182" t="s">
        <v>116</v>
      </c>
      <c r="C182" t="s">
        <v>235</v>
      </c>
      <c r="D182" s="34">
        <v>26094</v>
      </c>
      <c r="E182" s="21"/>
      <c r="F182" s="21"/>
      <c r="G182" s="21"/>
      <c r="H182">
        <v>20</v>
      </c>
      <c r="I182">
        <v>40</v>
      </c>
      <c r="J182">
        <v>6</v>
      </c>
      <c r="K182">
        <v>19</v>
      </c>
      <c r="L182">
        <v>39</v>
      </c>
      <c r="M182">
        <v>0</v>
      </c>
      <c r="N182">
        <v>34</v>
      </c>
      <c r="O182">
        <v>36</v>
      </c>
      <c r="P182">
        <v>27</v>
      </c>
      <c r="Q182">
        <v>5</v>
      </c>
      <c r="R182">
        <v>0</v>
      </c>
      <c r="S182">
        <v>0</v>
      </c>
      <c r="T182">
        <v>73</v>
      </c>
      <c r="U182">
        <v>0</v>
      </c>
      <c r="W182">
        <v>20</v>
      </c>
      <c r="X182">
        <v>40</v>
      </c>
      <c r="Y182">
        <v>6</v>
      </c>
      <c r="Z182">
        <v>19</v>
      </c>
      <c r="AA182">
        <v>39</v>
      </c>
      <c r="AB182">
        <v>34</v>
      </c>
      <c r="AC182">
        <v>36</v>
      </c>
      <c r="AD182">
        <v>27</v>
      </c>
      <c r="AE182">
        <v>5</v>
      </c>
      <c r="AG182">
        <v>0</v>
      </c>
      <c r="AH182">
        <v>73</v>
      </c>
    </row>
    <row r="183" spans="1:34" x14ac:dyDescent="0.2">
      <c r="A183" t="s">
        <v>204</v>
      </c>
      <c r="B183" t="s">
        <v>43</v>
      </c>
      <c r="C183" t="s">
        <v>205</v>
      </c>
      <c r="D183" s="33">
        <v>4370</v>
      </c>
      <c r="E183" s="21">
        <v>40</v>
      </c>
      <c r="F183" s="21">
        <v>598</v>
      </c>
      <c r="G183" s="21">
        <v>2520</v>
      </c>
      <c r="H183">
        <v>14</v>
      </c>
      <c r="I183">
        <v>22</v>
      </c>
      <c r="J183">
        <v>3</v>
      </c>
      <c r="K183">
        <v>89</v>
      </c>
      <c r="L183">
        <v>26</v>
      </c>
      <c r="M183">
        <v>25</v>
      </c>
      <c r="N183">
        <v>18</v>
      </c>
      <c r="O183">
        <v>22</v>
      </c>
      <c r="P183">
        <v>83</v>
      </c>
      <c r="Q183">
        <v>1</v>
      </c>
      <c r="R183">
        <v>0</v>
      </c>
      <c r="S183">
        <v>0</v>
      </c>
      <c r="T183">
        <v>489</v>
      </c>
      <c r="U183">
        <v>3036</v>
      </c>
      <c r="W183">
        <v>2</v>
      </c>
      <c r="X183">
        <v>2</v>
      </c>
      <c r="Y183">
        <v>0</v>
      </c>
      <c r="Z183">
        <v>63</v>
      </c>
      <c r="AA183">
        <v>8</v>
      </c>
      <c r="AB183">
        <v>0</v>
      </c>
      <c r="AC183">
        <v>0</v>
      </c>
      <c r="AD183">
        <v>58</v>
      </c>
      <c r="AE183">
        <v>0</v>
      </c>
      <c r="AG183">
        <v>0</v>
      </c>
      <c r="AH183">
        <v>164</v>
      </c>
    </row>
    <row r="184" spans="1:34" x14ac:dyDescent="0.2">
      <c r="A184" t="s">
        <v>204</v>
      </c>
      <c r="B184" t="s">
        <v>43</v>
      </c>
      <c r="C184" t="s">
        <v>206</v>
      </c>
      <c r="D184" s="33">
        <v>11470</v>
      </c>
      <c r="E184" s="21">
        <v>40</v>
      </c>
      <c r="F184" s="21">
        <v>479</v>
      </c>
      <c r="G184" s="21">
        <v>1300</v>
      </c>
      <c r="H184">
        <v>2</v>
      </c>
      <c r="I184">
        <v>6</v>
      </c>
      <c r="J184">
        <v>0</v>
      </c>
      <c r="K184">
        <v>19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148</v>
      </c>
      <c r="U184">
        <v>2364</v>
      </c>
      <c r="W184">
        <v>0</v>
      </c>
      <c r="X184">
        <v>1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G184">
        <v>0</v>
      </c>
      <c r="AH184">
        <v>6</v>
      </c>
    </row>
    <row r="185" spans="1:34" x14ac:dyDescent="0.2">
      <c r="E185" s="21">
        <v>20350</v>
      </c>
      <c r="F185" s="21">
        <v>55220</v>
      </c>
      <c r="G185" s="21">
        <v>27600</v>
      </c>
      <c r="H185">
        <v>10980</v>
      </c>
      <c r="I185">
        <v>17693</v>
      </c>
      <c r="J185">
        <v>1600</v>
      </c>
      <c r="K185">
        <v>9779</v>
      </c>
      <c r="L185">
        <v>8176</v>
      </c>
      <c r="M185">
        <v>4299</v>
      </c>
      <c r="N185">
        <v>14545</v>
      </c>
      <c r="O185">
        <v>12976</v>
      </c>
      <c r="P185">
        <v>11246</v>
      </c>
      <c r="Q185">
        <v>7371</v>
      </c>
      <c r="R185">
        <v>3865</v>
      </c>
      <c r="S185">
        <v>2055</v>
      </c>
      <c r="T185">
        <v>33130</v>
      </c>
      <c r="U185">
        <v>13964</v>
      </c>
    </row>
    <row r="186" spans="1:34" x14ac:dyDescent="0.2">
      <c r="E186" s="21"/>
    </row>
  </sheetData>
  <autoFilter ref="A1:S186" xr:uid="{00000000-0009-0000-0000-000000000000}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89"/>
  <sheetViews>
    <sheetView zoomScale="85" workbookViewId="0">
      <pane xSplit="3" ySplit="3" topLeftCell="S4" activePane="bottomRight" state="frozen"/>
      <selection pane="topRight" activeCell="D1" sqref="D1"/>
      <selection pane="bottomLeft" activeCell="A4" sqref="A4"/>
      <selection pane="bottomRight" activeCell="X9" sqref="X9"/>
    </sheetView>
  </sheetViews>
  <sheetFormatPr baseColWidth="10" defaultRowHeight="12.75" x14ac:dyDescent="0.2"/>
  <cols>
    <col min="1" max="1" width="14.85546875" customWidth="1"/>
    <col min="2" max="2" width="27.28515625" customWidth="1"/>
    <col min="3" max="3" width="42.28515625" customWidth="1"/>
    <col min="15" max="18" width="11.42578125" customWidth="1"/>
    <col min="22" max="22" width="13.140625" customWidth="1"/>
    <col min="23" max="23" width="11.42578125" customWidth="1"/>
    <col min="24" max="24" width="12.140625" customWidth="1"/>
    <col min="27" max="27" width="12.140625" customWidth="1"/>
    <col min="28" max="29" width="11.42578125" customWidth="1"/>
  </cols>
  <sheetData>
    <row r="1" spans="1:29" ht="15" x14ac:dyDescent="0.25">
      <c r="A1" s="5" t="s">
        <v>232</v>
      </c>
    </row>
    <row r="2" spans="1:29" ht="13.5" thickBot="1" x14ac:dyDescent="0.25">
      <c r="A2" t="s">
        <v>231</v>
      </c>
      <c r="B2" s="29" t="s">
        <v>236</v>
      </c>
    </row>
    <row r="3" spans="1:29" s="1" customFormat="1" ht="51.75" thickBot="1" x14ac:dyDescent="0.25">
      <c r="A3" s="9" t="s">
        <v>207</v>
      </c>
      <c r="B3" s="10" t="s">
        <v>208</v>
      </c>
      <c r="C3" s="10" t="s">
        <v>209</v>
      </c>
      <c r="D3" s="11" t="s">
        <v>210</v>
      </c>
      <c r="E3" s="12" t="s">
        <v>211</v>
      </c>
      <c r="F3" s="30" t="s">
        <v>212</v>
      </c>
      <c r="G3" s="13" t="s">
        <v>213</v>
      </c>
      <c r="H3" s="13" t="s">
        <v>212</v>
      </c>
      <c r="I3" s="12" t="s">
        <v>214</v>
      </c>
      <c r="J3" s="12" t="s">
        <v>212</v>
      </c>
      <c r="K3" s="13" t="s">
        <v>215</v>
      </c>
      <c r="L3" s="13" t="s">
        <v>212</v>
      </c>
      <c r="M3" s="12" t="s">
        <v>216</v>
      </c>
      <c r="N3" s="12" t="s">
        <v>212</v>
      </c>
      <c r="O3" s="13" t="s">
        <v>217</v>
      </c>
      <c r="P3" s="13" t="s">
        <v>212</v>
      </c>
      <c r="Q3" s="12" t="s">
        <v>218</v>
      </c>
      <c r="R3" s="12" t="s">
        <v>212</v>
      </c>
      <c r="S3" s="13" t="s">
        <v>219</v>
      </c>
      <c r="T3" s="13" t="s">
        <v>220</v>
      </c>
      <c r="U3" s="13" t="s">
        <v>212</v>
      </c>
      <c r="V3" s="12" t="s">
        <v>221</v>
      </c>
      <c r="W3" s="14" t="s">
        <v>212</v>
      </c>
      <c r="X3" s="17" t="s">
        <v>222</v>
      </c>
      <c r="Y3" s="17" t="s">
        <v>223</v>
      </c>
      <c r="Z3" s="13" t="s">
        <v>212</v>
      </c>
      <c r="AA3" s="12" t="s">
        <v>229</v>
      </c>
      <c r="AB3" s="12" t="s">
        <v>230</v>
      </c>
      <c r="AC3" s="12" t="s">
        <v>212</v>
      </c>
    </row>
    <row r="4" spans="1:29" x14ac:dyDescent="0.2">
      <c r="A4" s="6" t="s">
        <v>15</v>
      </c>
      <c r="B4" s="6" t="s">
        <v>16</v>
      </c>
      <c r="C4" s="6" t="s">
        <v>17</v>
      </c>
      <c r="D4" s="7">
        <f>+datos!E2</f>
        <v>4</v>
      </c>
      <c r="E4" s="7">
        <f>+datos!I2</f>
        <v>2</v>
      </c>
      <c r="F4" s="31">
        <f t="shared" ref="F4:F67" si="0">IF(D4=0,0,ROUND(E4/D4,2))</f>
        <v>0.5</v>
      </c>
      <c r="G4" s="7">
        <f>+datos!H2</f>
        <v>2</v>
      </c>
      <c r="H4" s="18">
        <f>+IF(D4=0,0,ROUND(G4/D4,2))</f>
        <v>0.5</v>
      </c>
      <c r="I4" s="7">
        <f>+datos!J2</f>
        <v>0</v>
      </c>
      <c r="J4" s="8">
        <f>IF(E4=0,0,ROUND(I4/E4,2))</f>
        <v>0</v>
      </c>
      <c r="K4" s="7">
        <f>+datos!K2</f>
        <v>2</v>
      </c>
      <c r="L4" s="18">
        <f>IF(D4=0,0,ROUND(K4/D4,2))</f>
        <v>0.5</v>
      </c>
      <c r="M4" s="7">
        <f>+datos!M2</f>
        <v>1</v>
      </c>
      <c r="N4" s="18">
        <f>IF(E4=0,0,ROUND(M4/E4,2))</f>
        <v>0.5</v>
      </c>
      <c r="O4" s="7">
        <f>+datos!N2</f>
        <v>3</v>
      </c>
      <c r="P4" s="18">
        <f>IF(E4=0,0,ROUND(O4/E4,2))</f>
        <v>1.5</v>
      </c>
      <c r="Q4" s="7">
        <f>+datos!O2</f>
        <v>2</v>
      </c>
      <c r="R4" s="18">
        <f>IF(E4=0,0,ROUND(Q4/E4,2))</f>
        <v>1</v>
      </c>
      <c r="S4" s="7">
        <f>+datos!P2</f>
        <v>1</v>
      </c>
      <c r="T4" s="7">
        <f>+datos!Q2</f>
        <v>0</v>
      </c>
      <c r="U4" s="18">
        <f>IF(S4=0,0,ROUND(T4/S4,2))</f>
        <v>0</v>
      </c>
      <c r="V4" s="7">
        <f>+datos!S2</f>
        <v>1</v>
      </c>
      <c r="W4" s="18">
        <f>IF(D4=0,0,ROUND(V4/D4,2))</f>
        <v>0.25</v>
      </c>
      <c r="X4" s="7">
        <f>+datos!G2</f>
        <v>0</v>
      </c>
      <c r="Y4" s="7" t="e">
        <f>+VLOOKUP(datos!$D2,[1]Anual!$A$16:$CP$227,94,FALSE)</f>
        <v>#N/A</v>
      </c>
      <c r="Z4" s="8"/>
      <c r="AA4" s="7">
        <f>+datos!F2</f>
        <v>54</v>
      </c>
      <c r="AB4" s="7">
        <f>+datos!T2</f>
        <v>49</v>
      </c>
      <c r="AC4" s="18">
        <f>IF(AA4=0,0,ROUND(AB4/AA4,2))</f>
        <v>0.91</v>
      </c>
    </row>
    <row r="5" spans="1:29" x14ac:dyDescent="0.2">
      <c r="A5" s="2" t="s">
        <v>15</v>
      </c>
      <c r="B5" s="2" t="s">
        <v>16</v>
      </c>
      <c r="C5" s="2" t="s">
        <v>18</v>
      </c>
      <c r="D5" s="7">
        <f>+datos!E3</f>
        <v>8</v>
      </c>
      <c r="E5" s="7">
        <f>+datos!I3</f>
        <v>9</v>
      </c>
      <c r="F5" s="31">
        <f t="shared" si="0"/>
        <v>1.1299999999999999</v>
      </c>
      <c r="G5" s="7">
        <f>+datos!H3</f>
        <v>7</v>
      </c>
      <c r="H5" s="18">
        <f t="shared" ref="H5:H68" si="1">+IF(D5=0,0,ROUND(G5/D5,2))</f>
        <v>0.88</v>
      </c>
      <c r="I5" s="7">
        <f>+datos!J3</f>
        <v>1</v>
      </c>
      <c r="J5" s="8">
        <f t="shared" ref="J5:J68" si="2">IF(E5=0,0,ROUND(I5/E5,2))</f>
        <v>0.11</v>
      </c>
      <c r="K5" s="7">
        <f>+datos!K3</f>
        <v>5</v>
      </c>
      <c r="L5" s="18">
        <f t="shared" ref="L5:L68" si="3">IF(D5=0,0,ROUND(K5/D5,2))</f>
        <v>0.63</v>
      </c>
      <c r="M5" s="7">
        <f>+datos!M3</f>
        <v>0</v>
      </c>
      <c r="N5" s="18">
        <f t="shared" ref="N5:N68" si="4">IF(E5=0,0,ROUND(M5/E5,2))</f>
        <v>0</v>
      </c>
      <c r="O5" s="7">
        <f>+datos!N3</f>
        <v>7</v>
      </c>
      <c r="P5" s="18">
        <f t="shared" ref="P5:P68" si="5">IF(E5=0,0,ROUND(O5/E5,2))</f>
        <v>0.78</v>
      </c>
      <c r="Q5" s="7">
        <f>+datos!O3</f>
        <v>0</v>
      </c>
      <c r="R5" s="18">
        <f t="shared" ref="R5:R68" si="6">IF(E5=0,0,ROUND(Q5/E5,2))</f>
        <v>0</v>
      </c>
      <c r="S5" s="7">
        <f>+datos!P3</f>
        <v>4</v>
      </c>
      <c r="T5" s="7">
        <f>+datos!Q3</f>
        <v>4</v>
      </c>
      <c r="U5" s="18">
        <f t="shared" ref="U5:U68" si="7">IF(S5=0,0,ROUND(T5/S5,2))</f>
        <v>1</v>
      </c>
      <c r="V5" s="7">
        <f>+datos!S3</f>
        <v>0</v>
      </c>
      <c r="W5" s="18">
        <f t="shared" ref="W5:W68" si="8">IF(D5=0,0,ROUND(V5/D5,2))</f>
        <v>0</v>
      </c>
      <c r="X5" s="7">
        <f>+datos!G3</f>
        <v>0</v>
      </c>
      <c r="Y5" s="7" t="e">
        <f>+VLOOKUP(datos!$D3,[1]Anual!$A$16:$CP$227,94,FALSE)</f>
        <v>#N/A</v>
      </c>
      <c r="Z5" s="4"/>
      <c r="AA5" s="7">
        <f>+datos!F3</f>
        <v>60</v>
      </c>
      <c r="AB5" s="7">
        <f>+datos!T3</f>
        <v>71</v>
      </c>
      <c r="AC5" s="18">
        <f t="shared" ref="AC5:AC68" si="9">IF(AA5=0,0,ROUND(AB5/AA5,2))</f>
        <v>1.18</v>
      </c>
    </row>
    <row r="6" spans="1:29" x14ac:dyDescent="0.2">
      <c r="A6" s="2" t="s">
        <v>15</v>
      </c>
      <c r="B6" s="2" t="s">
        <v>16</v>
      </c>
      <c r="C6" s="2" t="s">
        <v>19</v>
      </c>
      <c r="D6" s="7">
        <f>+datos!E4</f>
        <v>67</v>
      </c>
      <c r="E6" s="7">
        <f>+datos!I4</f>
        <v>68</v>
      </c>
      <c r="F6" s="31">
        <f t="shared" si="0"/>
        <v>1.01</v>
      </c>
      <c r="G6" s="7">
        <f>+datos!H4</f>
        <v>56</v>
      </c>
      <c r="H6" s="18">
        <f t="shared" si="1"/>
        <v>0.84</v>
      </c>
      <c r="I6" s="7">
        <f>+datos!J4</f>
        <v>8</v>
      </c>
      <c r="J6" s="8">
        <f t="shared" si="2"/>
        <v>0.12</v>
      </c>
      <c r="K6" s="7">
        <f>+datos!K4</f>
        <v>59</v>
      </c>
      <c r="L6" s="18">
        <f t="shared" si="3"/>
        <v>0.88</v>
      </c>
      <c r="M6" s="7">
        <f>+datos!M4</f>
        <v>30</v>
      </c>
      <c r="N6" s="18">
        <f t="shared" si="4"/>
        <v>0.44</v>
      </c>
      <c r="O6" s="7">
        <f>+datos!N4</f>
        <v>70</v>
      </c>
      <c r="P6" s="18">
        <f t="shared" si="5"/>
        <v>1.03</v>
      </c>
      <c r="Q6" s="7">
        <f>+datos!O4</f>
        <v>59</v>
      </c>
      <c r="R6" s="18">
        <f t="shared" si="6"/>
        <v>0.87</v>
      </c>
      <c r="S6" s="7">
        <f>+datos!P4</f>
        <v>60</v>
      </c>
      <c r="T6" s="7">
        <f>+datos!Q4</f>
        <v>70</v>
      </c>
      <c r="U6" s="18">
        <f t="shared" si="7"/>
        <v>1.17</v>
      </c>
      <c r="V6" s="7">
        <f>+datos!S4</f>
        <v>9</v>
      </c>
      <c r="W6" s="18">
        <f t="shared" si="8"/>
        <v>0.13</v>
      </c>
      <c r="X6" s="7">
        <f>+datos!G4</f>
        <v>0</v>
      </c>
      <c r="Y6" s="7" t="e">
        <f>+VLOOKUP(datos!$D4,[1]Anual!$A$16:$CP$227,94,FALSE)</f>
        <v>#N/A</v>
      </c>
      <c r="Z6" s="4"/>
      <c r="AA6" s="7">
        <f>+datos!F4</f>
        <v>239</v>
      </c>
      <c r="AB6" s="7">
        <f>+datos!T4</f>
        <v>237</v>
      </c>
      <c r="AC6" s="18">
        <f t="shared" si="9"/>
        <v>0.99</v>
      </c>
    </row>
    <row r="7" spans="1:29" x14ac:dyDescent="0.2">
      <c r="A7" s="2" t="s">
        <v>15</v>
      </c>
      <c r="B7" s="2" t="s">
        <v>16</v>
      </c>
      <c r="C7" s="2" t="s">
        <v>20</v>
      </c>
      <c r="D7" s="7">
        <f>+datos!E5</f>
        <v>32</v>
      </c>
      <c r="E7" s="7">
        <f>+datos!I5</f>
        <v>39</v>
      </c>
      <c r="F7" s="31">
        <f t="shared" si="0"/>
        <v>1.22</v>
      </c>
      <c r="G7" s="7">
        <f>+datos!H5</f>
        <v>36</v>
      </c>
      <c r="H7" s="18">
        <f t="shared" si="1"/>
        <v>1.1299999999999999</v>
      </c>
      <c r="I7" s="7">
        <f>+datos!J5</f>
        <v>3</v>
      </c>
      <c r="J7" s="8">
        <f t="shared" si="2"/>
        <v>0.08</v>
      </c>
      <c r="K7" s="7">
        <f>+datos!K5</f>
        <v>24</v>
      </c>
      <c r="L7" s="18">
        <f t="shared" si="3"/>
        <v>0.75</v>
      </c>
      <c r="M7" s="7">
        <f>+datos!M5</f>
        <v>16</v>
      </c>
      <c r="N7" s="18">
        <f t="shared" si="4"/>
        <v>0.41</v>
      </c>
      <c r="O7" s="7">
        <f>+datos!N5</f>
        <v>39</v>
      </c>
      <c r="P7" s="18">
        <f t="shared" si="5"/>
        <v>1</v>
      </c>
      <c r="Q7" s="7">
        <f>+datos!O5</f>
        <v>29</v>
      </c>
      <c r="R7" s="18">
        <f t="shared" si="6"/>
        <v>0.74</v>
      </c>
      <c r="S7" s="7">
        <f>+datos!P5</f>
        <v>25</v>
      </c>
      <c r="T7" s="7">
        <f>+datos!Q5</f>
        <v>21</v>
      </c>
      <c r="U7" s="18">
        <f t="shared" si="7"/>
        <v>0.84</v>
      </c>
      <c r="V7" s="7">
        <f>+datos!S5</f>
        <v>0</v>
      </c>
      <c r="W7" s="18">
        <f t="shared" si="8"/>
        <v>0</v>
      </c>
      <c r="X7" s="7">
        <f>+datos!G5</f>
        <v>0</v>
      </c>
      <c r="Y7" s="7" t="e">
        <f>+VLOOKUP(datos!$D5,[1]Anual!$A$16:$CP$227,94,FALSE)</f>
        <v>#N/A</v>
      </c>
      <c r="Z7" s="4"/>
      <c r="AA7" s="7">
        <f>+datos!F5</f>
        <v>166</v>
      </c>
      <c r="AB7" s="7">
        <f>+datos!T5</f>
        <v>200</v>
      </c>
      <c r="AC7" s="18">
        <f t="shared" si="9"/>
        <v>1.2</v>
      </c>
    </row>
    <row r="8" spans="1:29" x14ac:dyDescent="0.2">
      <c r="A8" s="2" t="s">
        <v>15</v>
      </c>
      <c r="B8" s="2" t="s">
        <v>16</v>
      </c>
      <c r="C8" s="2" t="s">
        <v>21</v>
      </c>
      <c r="D8" s="7">
        <f>+datos!E6</f>
        <v>8</v>
      </c>
      <c r="E8" s="7">
        <f>+datos!I6</f>
        <v>4</v>
      </c>
      <c r="F8" s="31">
        <f t="shared" si="0"/>
        <v>0.5</v>
      </c>
      <c r="G8" s="7">
        <f>+datos!H6</f>
        <v>4</v>
      </c>
      <c r="H8" s="18">
        <f t="shared" si="1"/>
        <v>0.5</v>
      </c>
      <c r="I8" s="7">
        <f>+datos!J6</f>
        <v>1</v>
      </c>
      <c r="J8" s="8">
        <f t="shared" si="2"/>
        <v>0.25</v>
      </c>
      <c r="K8" s="7">
        <f>+datos!K6</f>
        <v>1</v>
      </c>
      <c r="L8" s="18">
        <f t="shared" si="3"/>
        <v>0.13</v>
      </c>
      <c r="M8" s="7">
        <f>+datos!M6</f>
        <v>3</v>
      </c>
      <c r="N8" s="18">
        <f t="shared" si="4"/>
        <v>0.75</v>
      </c>
      <c r="O8" s="7">
        <f>+datos!N6</f>
        <v>4</v>
      </c>
      <c r="P8" s="18">
        <f t="shared" si="5"/>
        <v>1</v>
      </c>
      <c r="Q8" s="7">
        <f>+datos!O6</f>
        <v>1</v>
      </c>
      <c r="R8" s="18">
        <f t="shared" si="6"/>
        <v>0.25</v>
      </c>
      <c r="S8" s="7">
        <f>+datos!P6</f>
        <v>6</v>
      </c>
      <c r="T8" s="7">
        <f>+datos!Q6</f>
        <v>3</v>
      </c>
      <c r="U8" s="18">
        <f t="shared" si="7"/>
        <v>0.5</v>
      </c>
      <c r="V8" s="7">
        <f>+datos!S6</f>
        <v>0</v>
      </c>
      <c r="W8" s="18">
        <f t="shared" si="8"/>
        <v>0</v>
      </c>
      <c r="X8" s="7">
        <f>+datos!G6</f>
        <v>0</v>
      </c>
      <c r="Y8" s="7" t="e">
        <f>+VLOOKUP(datos!$D6,[1]Anual!$A$16:$CP$227,94,FALSE)</f>
        <v>#N/A</v>
      </c>
      <c r="Z8" s="4"/>
      <c r="AA8" s="7">
        <f>+datos!F6</f>
        <v>30</v>
      </c>
      <c r="AB8" s="7">
        <f>+datos!T6</f>
        <v>53</v>
      </c>
      <c r="AC8" s="18">
        <f t="shared" si="9"/>
        <v>1.77</v>
      </c>
    </row>
    <row r="9" spans="1:29" x14ac:dyDescent="0.2">
      <c r="A9" s="2" t="s">
        <v>15</v>
      </c>
      <c r="B9" s="2" t="s">
        <v>16</v>
      </c>
      <c r="C9" s="2" t="s">
        <v>22</v>
      </c>
      <c r="D9" s="7">
        <f>+datos!E7</f>
        <v>159</v>
      </c>
      <c r="E9" s="7">
        <f>+datos!I7</f>
        <v>223</v>
      </c>
      <c r="F9" s="31">
        <f t="shared" si="0"/>
        <v>1.4</v>
      </c>
      <c r="G9" s="7">
        <f>+datos!H7</f>
        <v>156</v>
      </c>
      <c r="H9" s="18">
        <f t="shared" si="1"/>
        <v>0.98</v>
      </c>
      <c r="I9" s="7">
        <f>+datos!J7</f>
        <v>13</v>
      </c>
      <c r="J9" s="8">
        <f t="shared" si="2"/>
        <v>0.06</v>
      </c>
      <c r="K9" s="7">
        <f>+datos!K7</f>
        <v>62</v>
      </c>
      <c r="L9" s="18">
        <f t="shared" si="3"/>
        <v>0.39</v>
      </c>
      <c r="M9" s="7">
        <f>+datos!M7</f>
        <v>46</v>
      </c>
      <c r="N9" s="18">
        <f t="shared" si="4"/>
        <v>0.21</v>
      </c>
      <c r="O9" s="7">
        <f>+datos!N7</f>
        <v>206</v>
      </c>
      <c r="P9" s="18">
        <f t="shared" si="5"/>
        <v>0.92</v>
      </c>
      <c r="Q9" s="7">
        <f>+datos!O7</f>
        <v>179</v>
      </c>
      <c r="R9" s="18">
        <f t="shared" si="6"/>
        <v>0.8</v>
      </c>
      <c r="S9" s="7">
        <f>+datos!P7</f>
        <v>115</v>
      </c>
      <c r="T9" s="7">
        <f>+datos!Q7</f>
        <v>86</v>
      </c>
      <c r="U9" s="18">
        <f t="shared" si="7"/>
        <v>0.75</v>
      </c>
      <c r="V9" s="7">
        <f>+datos!S7</f>
        <v>8</v>
      </c>
      <c r="W9" s="18">
        <f t="shared" si="8"/>
        <v>0.05</v>
      </c>
      <c r="X9" s="7">
        <f>+datos!G7</f>
        <v>321</v>
      </c>
      <c r="Y9" s="7" t="e">
        <f>+VLOOKUP(datos!$D7,[1]Anual!$A$16:$CP$227,94,FALSE)</f>
        <v>#N/A</v>
      </c>
      <c r="Z9" s="18" t="e">
        <f>IF(X9=0,0,ROUND(Y9/X9,2))</f>
        <v>#N/A</v>
      </c>
      <c r="AA9" s="7">
        <f>+datos!F7</f>
        <v>359</v>
      </c>
      <c r="AB9" s="7">
        <f>+datos!T7</f>
        <v>386</v>
      </c>
      <c r="AC9" s="18">
        <f t="shared" si="9"/>
        <v>1.08</v>
      </c>
    </row>
    <row r="10" spans="1:29" x14ac:dyDescent="0.2">
      <c r="A10" s="2" t="s">
        <v>15</v>
      </c>
      <c r="B10" s="2" t="s">
        <v>16</v>
      </c>
      <c r="C10" s="2" t="s">
        <v>23</v>
      </c>
      <c r="D10" s="7">
        <f>+datos!E8</f>
        <v>13</v>
      </c>
      <c r="E10" s="7">
        <f>+datos!I8</f>
        <v>19</v>
      </c>
      <c r="F10" s="31">
        <f t="shared" si="0"/>
        <v>1.46</v>
      </c>
      <c r="G10" s="7">
        <f>+datos!H8</f>
        <v>16</v>
      </c>
      <c r="H10" s="18">
        <f t="shared" si="1"/>
        <v>1.23</v>
      </c>
      <c r="I10" s="7">
        <f>+datos!J8</f>
        <v>4</v>
      </c>
      <c r="J10" s="8">
        <f t="shared" si="2"/>
        <v>0.21</v>
      </c>
      <c r="K10" s="7">
        <f>+datos!K8</f>
        <v>10</v>
      </c>
      <c r="L10" s="18">
        <f t="shared" si="3"/>
        <v>0.77</v>
      </c>
      <c r="M10" s="7">
        <f>+datos!M8</f>
        <v>6</v>
      </c>
      <c r="N10" s="18">
        <f t="shared" si="4"/>
        <v>0.32</v>
      </c>
      <c r="O10" s="7">
        <f>+datos!N8</f>
        <v>13</v>
      </c>
      <c r="P10" s="18">
        <f t="shared" si="5"/>
        <v>0.68</v>
      </c>
      <c r="Q10" s="7">
        <f>+datos!O8</f>
        <v>10</v>
      </c>
      <c r="R10" s="18">
        <f t="shared" si="6"/>
        <v>0.53</v>
      </c>
      <c r="S10" s="7">
        <f>+datos!P8</f>
        <v>13</v>
      </c>
      <c r="T10" s="7">
        <f>+datos!Q8</f>
        <v>9</v>
      </c>
      <c r="U10" s="18">
        <f t="shared" si="7"/>
        <v>0.69</v>
      </c>
      <c r="V10" s="7">
        <f>+datos!S8</f>
        <v>0</v>
      </c>
      <c r="W10" s="18">
        <f t="shared" si="8"/>
        <v>0</v>
      </c>
      <c r="X10" s="7">
        <f>+datos!G8</f>
        <v>0</v>
      </c>
      <c r="Y10" s="7" t="e">
        <f>+VLOOKUP(datos!$D8,[1]Anual!$A$16:$CP$227,94,FALSE)</f>
        <v>#N/A</v>
      </c>
      <c r="Z10" s="4"/>
      <c r="AA10" s="7">
        <f>+datos!F8</f>
        <v>92</v>
      </c>
      <c r="AB10" s="7">
        <f>+datos!T8</f>
        <v>81</v>
      </c>
      <c r="AC10" s="18">
        <f t="shared" si="9"/>
        <v>0.88</v>
      </c>
    </row>
    <row r="11" spans="1:29" x14ac:dyDescent="0.2">
      <c r="A11" s="2" t="s">
        <v>15</v>
      </c>
      <c r="B11" s="2" t="s">
        <v>15</v>
      </c>
      <c r="C11" s="2" t="s">
        <v>24</v>
      </c>
      <c r="D11" s="7">
        <f>+datos!E9</f>
        <v>439</v>
      </c>
      <c r="E11" s="7">
        <f>+datos!I9</f>
        <v>351</v>
      </c>
      <c r="F11" s="31">
        <f t="shared" si="0"/>
        <v>0.8</v>
      </c>
      <c r="G11" s="7">
        <f>+datos!H9</f>
        <v>197</v>
      </c>
      <c r="H11" s="18">
        <f t="shared" si="1"/>
        <v>0.45</v>
      </c>
      <c r="I11" s="7">
        <f>+datos!J9</f>
        <v>24</v>
      </c>
      <c r="J11" s="8">
        <f t="shared" si="2"/>
        <v>7.0000000000000007E-2</v>
      </c>
      <c r="K11" s="7">
        <f>+datos!K9</f>
        <v>101</v>
      </c>
      <c r="L11" s="18">
        <f t="shared" si="3"/>
        <v>0.23</v>
      </c>
      <c r="M11" s="7">
        <f>+datos!M9</f>
        <v>42</v>
      </c>
      <c r="N11" s="18">
        <f t="shared" si="4"/>
        <v>0.12</v>
      </c>
      <c r="O11" s="7">
        <f>+datos!N9</f>
        <v>272</v>
      </c>
      <c r="P11" s="18">
        <f t="shared" si="5"/>
        <v>0.77</v>
      </c>
      <c r="Q11" s="7">
        <f>+datos!O9</f>
        <v>289</v>
      </c>
      <c r="R11" s="18">
        <f t="shared" si="6"/>
        <v>0.82</v>
      </c>
      <c r="S11" s="7">
        <f>+datos!P9</f>
        <v>126</v>
      </c>
      <c r="T11" s="7">
        <f>+datos!Q9</f>
        <v>31</v>
      </c>
      <c r="U11" s="18">
        <f t="shared" si="7"/>
        <v>0.25</v>
      </c>
      <c r="V11" s="7">
        <f>+datos!S9</f>
        <v>28</v>
      </c>
      <c r="W11" s="18">
        <f t="shared" si="8"/>
        <v>0.06</v>
      </c>
      <c r="X11" s="7">
        <f>+datos!G9</f>
        <v>0</v>
      </c>
      <c r="Y11" s="7" t="e">
        <f>+VLOOKUP(datos!$D9,[1]Anual!$A$16:$CP$227,94,FALSE)</f>
        <v>#N/A</v>
      </c>
      <c r="Z11" s="4"/>
      <c r="AA11" s="7">
        <f>+datos!F9</f>
        <v>2918</v>
      </c>
      <c r="AB11" s="7">
        <f>+datos!T9</f>
        <v>407</v>
      </c>
      <c r="AC11" s="18">
        <f t="shared" si="9"/>
        <v>0.14000000000000001</v>
      </c>
    </row>
    <row r="12" spans="1:29" x14ac:dyDescent="0.2">
      <c r="A12" s="2" t="s">
        <v>15</v>
      </c>
      <c r="B12" s="2" t="s">
        <v>15</v>
      </c>
      <c r="C12" s="2" t="s">
        <v>25</v>
      </c>
      <c r="D12" s="7">
        <f>+datos!E10</f>
        <v>251</v>
      </c>
      <c r="E12" s="7">
        <f>+datos!I10</f>
        <v>245</v>
      </c>
      <c r="F12" s="31">
        <f t="shared" si="0"/>
        <v>0.98</v>
      </c>
      <c r="G12" s="7">
        <f>+datos!H10</f>
        <v>157</v>
      </c>
      <c r="H12" s="18">
        <f t="shared" si="1"/>
        <v>0.63</v>
      </c>
      <c r="I12" s="7">
        <f>+datos!J10</f>
        <v>30</v>
      </c>
      <c r="J12" s="8">
        <f t="shared" si="2"/>
        <v>0.12</v>
      </c>
      <c r="K12" s="7">
        <f>+datos!K10</f>
        <v>103</v>
      </c>
      <c r="L12" s="18">
        <f t="shared" si="3"/>
        <v>0.41</v>
      </c>
      <c r="M12" s="7">
        <f>+datos!M10</f>
        <v>11</v>
      </c>
      <c r="N12" s="18">
        <f t="shared" si="4"/>
        <v>0.04</v>
      </c>
      <c r="O12" s="7">
        <f>+datos!N10</f>
        <v>182</v>
      </c>
      <c r="P12" s="18">
        <f t="shared" si="5"/>
        <v>0.74</v>
      </c>
      <c r="Q12" s="7">
        <f>+datos!O10</f>
        <v>169</v>
      </c>
      <c r="R12" s="18">
        <f t="shared" si="6"/>
        <v>0.69</v>
      </c>
      <c r="S12" s="7">
        <f>+datos!P10</f>
        <v>115</v>
      </c>
      <c r="T12" s="7">
        <f>+datos!Q10</f>
        <v>36</v>
      </c>
      <c r="U12" s="18">
        <f t="shared" si="7"/>
        <v>0.31</v>
      </c>
      <c r="V12" s="7">
        <f>+datos!S10</f>
        <v>2</v>
      </c>
      <c r="W12" s="18">
        <f t="shared" si="8"/>
        <v>0.01</v>
      </c>
      <c r="X12" s="7">
        <f>+datos!G10</f>
        <v>0</v>
      </c>
      <c r="Y12" s="7" t="e">
        <f>+VLOOKUP(datos!$D10,[1]Anual!$A$16:$CP$227,94,FALSE)</f>
        <v>#N/A</v>
      </c>
      <c r="Z12" s="4"/>
      <c r="AA12" s="7">
        <f>+datos!F10</f>
        <v>1034</v>
      </c>
      <c r="AB12" s="7">
        <f>+datos!T10</f>
        <v>396</v>
      </c>
      <c r="AC12" s="18">
        <f t="shared" si="9"/>
        <v>0.38</v>
      </c>
    </row>
    <row r="13" spans="1:29" x14ac:dyDescent="0.2">
      <c r="A13" s="2" t="s">
        <v>15</v>
      </c>
      <c r="B13" s="2" t="s">
        <v>15</v>
      </c>
      <c r="C13" s="2" t="s">
        <v>26</v>
      </c>
      <c r="D13" s="7">
        <f>+datos!E11</f>
        <v>491</v>
      </c>
      <c r="E13" s="7">
        <f>+datos!I11</f>
        <v>416</v>
      </c>
      <c r="F13" s="31">
        <f t="shared" si="0"/>
        <v>0.85</v>
      </c>
      <c r="G13" s="7">
        <f>+datos!H11</f>
        <v>279</v>
      </c>
      <c r="H13" s="18">
        <f t="shared" si="1"/>
        <v>0.56999999999999995</v>
      </c>
      <c r="I13" s="7">
        <f>+datos!J11</f>
        <v>31</v>
      </c>
      <c r="J13" s="8">
        <f t="shared" si="2"/>
        <v>7.0000000000000007E-2</v>
      </c>
      <c r="K13" s="7">
        <f>+datos!K11</f>
        <v>178</v>
      </c>
      <c r="L13" s="18">
        <f t="shared" si="3"/>
        <v>0.36</v>
      </c>
      <c r="M13" s="7">
        <f>+datos!M11</f>
        <v>101</v>
      </c>
      <c r="N13" s="18">
        <f t="shared" si="4"/>
        <v>0.24</v>
      </c>
      <c r="O13" s="7">
        <f>+datos!N11</f>
        <v>391</v>
      </c>
      <c r="P13" s="18">
        <f t="shared" si="5"/>
        <v>0.94</v>
      </c>
      <c r="Q13" s="7">
        <f>+datos!O11</f>
        <v>352</v>
      </c>
      <c r="R13" s="18">
        <f t="shared" si="6"/>
        <v>0.85</v>
      </c>
      <c r="S13" s="7">
        <f>+datos!P11</f>
        <v>184</v>
      </c>
      <c r="T13" s="7">
        <f>+datos!Q11</f>
        <v>72</v>
      </c>
      <c r="U13" s="18">
        <f t="shared" si="7"/>
        <v>0.39</v>
      </c>
      <c r="V13" s="7">
        <f>+datos!S11</f>
        <v>44</v>
      </c>
      <c r="W13" s="18">
        <f t="shared" si="8"/>
        <v>0.09</v>
      </c>
      <c r="X13" s="7">
        <f>+datos!G11</f>
        <v>1109</v>
      </c>
      <c r="Y13" s="7" t="e">
        <f>+VLOOKUP(datos!$D11,[1]Anual!$A$16:$CP$227,94,FALSE)</f>
        <v>#N/A</v>
      </c>
      <c r="Z13" s="18" t="e">
        <f>IF(X13=0,0,ROUND(Y13/X13,2))</f>
        <v>#N/A</v>
      </c>
      <c r="AA13" s="7">
        <f>+datos!F11</f>
        <v>1447</v>
      </c>
      <c r="AB13" s="7">
        <f>+datos!T11</f>
        <v>579</v>
      </c>
      <c r="AC13" s="18">
        <f t="shared" si="9"/>
        <v>0.4</v>
      </c>
    </row>
    <row r="14" spans="1:29" x14ac:dyDescent="0.2">
      <c r="A14" s="2" t="s">
        <v>15</v>
      </c>
      <c r="B14" s="2" t="s">
        <v>15</v>
      </c>
      <c r="C14" s="2" t="s">
        <v>27</v>
      </c>
      <c r="D14" s="7">
        <f>+datos!E12</f>
        <v>746</v>
      </c>
      <c r="E14" s="7">
        <f>+datos!I12</f>
        <v>618</v>
      </c>
      <c r="F14" s="31">
        <f t="shared" si="0"/>
        <v>0.83</v>
      </c>
      <c r="G14" s="7">
        <f>+datos!H12</f>
        <v>362</v>
      </c>
      <c r="H14" s="18">
        <f t="shared" si="1"/>
        <v>0.49</v>
      </c>
      <c r="I14" s="7">
        <f>+datos!J12</f>
        <v>39</v>
      </c>
      <c r="J14" s="8">
        <f t="shared" si="2"/>
        <v>0.06</v>
      </c>
      <c r="K14" s="7">
        <f>+datos!K12</f>
        <v>320</v>
      </c>
      <c r="L14" s="18">
        <f t="shared" si="3"/>
        <v>0.43</v>
      </c>
      <c r="M14" s="7">
        <f>+datos!M12</f>
        <v>122</v>
      </c>
      <c r="N14" s="18">
        <f t="shared" si="4"/>
        <v>0.2</v>
      </c>
      <c r="O14" s="7">
        <f>+datos!N12</f>
        <v>600</v>
      </c>
      <c r="P14" s="18">
        <f t="shared" si="5"/>
        <v>0.97</v>
      </c>
      <c r="Q14" s="7">
        <f>+datos!O12</f>
        <v>445</v>
      </c>
      <c r="R14" s="18">
        <f t="shared" si="6"/>
        <v>0.72</v>
      </c>
      <c r="S14" s="7">
        <f>+datos!P12</f>
        <v>383</v>
      </c>
      <c r="T14" s="7">
        <f>+datos!Q12</f>
        <v>123</v>
      </c>
      <c r="U14" s="18">
        <f t="shared" si="7"/>
        <v>0.32</v>
      </c>
      <c r="V14" s="7">
        <f>+datos!S12</f>
        <v>129</v>
      </c>
      <c r="W14" s="18">
        <f t="shared" si="8"/>
        <v>0.17</v>
      </c>
      <c r="X14" s="7">
        <f>+datos!G12</f>
        <v>2266</v>
      </c>
      <c r="Y14" s="7" t="e">
        <f>+VLOOKUP(datos!$D12,[1]Anual!$A$16:$CP$227,94,FALSE)</f>
        <v>#N/A</v>
      </c>
      <c r="Z14" s="18" t="e">
        <f>IF(X14=0,0,ROUND(Y14/X14,2))</f>
        <v>#N/A</v>
      </c>
      <c r="AA14" s="7">
        <f>+datos!F12</f>
        <v>2014</v>
      </c>
      <c r="AB14" s="7">
        <f>+datos!T12</f>
        <v>977</v>
      </c>
      <c r="AC14" s="18">
        <f t="shared" si="9"/>
        <v>0.49</v>
      </c>
    </row>
    <row r="15" spans="1:29" x14ac:dyDescent="0.2">
      <c r="A15" s="2" t="s">
        <v>15</v>
      </c>
      <c r="B15" s="2" t="s">
        <v>15</v>
      </c>
      <c r="C15" s="2" t="s">
        <v>28</v>
      </c>
      <c r="D15" s="7">
        <f>+datos!E13</f>
        <v>352</v>
      </c>
      <c r="E15" s="7">
        <f>+datos!I13</f>
        <v>346</v>
      </c>
      <c r="F15" s="31">
        <f t="shared" si="0"/>
        <v>0.98</v>
      </c>
      <c r="G15" s="7">
        <f>+datos!H13</f>
        <v>203</v>
      </c>
      <c r="H15" s="18">
        <f t="shared" si="1"/>
        <v>0.57999999999999996</v>
      </c>
      <c r="I15" s="7">
        <f>+datos!J13</f>
        <v>17</v>
      </c>
      <c r="J15" s="8">
        <f t="shared" si="2"/>
        <v>0.05</v>
      </c>
      <c r="K15" s="7">
        <f>+datos!K13</f>
        <v>179</v>
      </c>
      <c r="L15" s="18">
        <f t="shared" si="3"/>
        <v>0.51</v>
      </c>
      <c r="M15" s="7">
        <f>+datos!M13</f>
        <v>99</v>
      </c>
      <c r="N15" s="18">
        <f t="shared" si="4"/>
        <v>0.28999999999999998</v>
      </c>
      <c r="O15" s="7">
        <f>+datos!N13</f>
        <v>334</v>
      </c>
      <c r="P15" s="18">
        <f t="shared" si="5"/>
        <v>0.97</v>
      </c>
      <c r="Q15" s="7">
        <f>+datos!O13</f>
        <v>273</v>
      </c>
      <c r="R15" s="18">
        <f t="shared" si="6"/>
        <v>0.79</v>
      </c>
      <c r="S15" s="7">
        <f>+datos!P13</f>
        <v>224</v>
      </c>
      <c r="T15" s="7">
        <f>+datos!Q13</f>
        <v>168</v>
      </c>
      <c r="U15" s="18">
        <f t="shared" si="7"/>
        <v>0.75</v>
      </c>
      <c r="V15" s="7">
        <f>+datos!S13</f>
        <v>72</v>
      </c>
      <c r="W15" s="18">
        <f t="shared" si="8"/>
        <v>0.2</v>
      </c>
      <c r="X15" s="7">
        <f>+datos!G13</f>
        <v>0</v>
      </c>
      <c r="Y15" s="7" t="e">
        <f>+VLOOKUP(datos!$D13,[1]Anual!$A$16:$CP$227,94,FALSE)</f>
        <v>#N/A</v>
      </c>
      <c r="Z15" s="18"/>
      <c r="AA15" s="7">
        <f>+datos!F13</f>
        <v>1090</v>
      </c>
      <c r="AB15" s="7">
        <f>+datos!T13</f>
        <v>595</v>
      </c>
      <c r="AC15" s="18">
        <f t="shared" si="9"/>
        <v>0.55000000000000004</v>
      </c>
    </row>
    <row r="16" spans="1:29" x14ac:dyDescent="0.2">
      <c r="A16" s="2" t="s">
        <v>15</v>
      </c>
      <c r="B16" s="2" t="s">
        <v>15</v>
      </c>
      <c r="C16" s="2" t="s">
        <v>29</v>
      </c>
      <c r="D16" s="7">
        <f>+datos!E14</f>
        <v>321</v>
      </c>
      <c r="E16" s="7">
        <f>+datos!I14</f>
        <v>255</v>
      </c>
      <c r="F16" s="31">
        <f t="shared" si="0"/>
        <v>0.79</v>
      </c>
      <c r="G16" s="7">
        <f>+datos!H14</f>
        <v>154</v>
      </c>
      <c r="H16" s="18">
        <f t="shared" si="1"/>
        <v>0.48</v>
      </c>
      <c r="I16" s="7">
        <f>+datos!J14</f>
        <v>8</v>
      </c>
      <c r="J16" s="8">
        <f t="shared" si="2"/>
        <v>0.03</v>
      </c>
      <c r="K16" s="7">
        <f>+datos!K14</f>
        <v>92</v>
      </c>
      <c r="L16" s="18">
        <f t="shared" si="3"/>
        <v>0.28999999999999998</v>
      </c>
      <c r="M16" s="7">
        <f>+datos!M14</f>
        <v>33</v>
      </c>
      <c r="N16" s="18">
        <f t="shared" si="4"/>
        <v>0.13</v>
      </c>
      <c r="O16" s="7">
        <f>+datos!N14</f>
        <v>176</v>
      </c>
      <c r="P16" s="18">
        <f t="shared" si="5"/>
        <v>0.69</v>
      </c>
      <c r="Q16" s="7">
        <f>+datos!O14</f>
        <v>142</v>
      </c>
      <c r="R16" s="18">
        <f t="shared" si="6"/>
        <v>0.56000000000000005</v>
      </c>
      <c r="S16" s="7">
        <f>+datos!P14</f>
        <v>159</v>
      </c>
      <c r="T16" s="7">
        <f>+datos!Q14</f>
        <v>62</v>
      </c>
      <c r="U16" s="18">
        <f t="shared" si="7"/>
        <v>0.39</v>
      </c>
      <c r="V16" s="7">
        <f>+datos!S14</f>
        <v>4</v>
      </c>
      <c r="W16" s="18">
        <f t="shared" si="8"/>
        <v>0.01</v>
      </c>
      <c r="X16" s="7">
        <f>+datos!G14</f>
        <v>0</v>
      </c>
      <c r="Y16" s="7" t="e">
        <f>+VLOOKUP(datos!$D14,[1]Anual!$A$16:$CP$227,94,FALSE)</f>
        <v>#N/A</v>
      </c>
      <c r="Z16" s="18"/>
      <c r="AA16" s="7">
        <f>+datos!F14</f>
        <v>1582</v>
      </c>
      <c r="AB16" s="7">
        <f>+datos!T14</f>
        <v>304</v>
      </c>
      <c r="AC16" s="18">
        <f t="shared" si="9"/>
        <v>0.19</v>
      </c>
    </row>
    <row r="17" spans="1:29" x14ac:dyDescent="0.2">
      <c r="A17" s="2" t="s">
        <v>15</v>
      </c>
      <c r="B17" s="2" t="s">
        <v>15</v>
      </c>
      <c r="C17" s="2" t="s">
        <v>30</v>
      </c>
      <c r="D17" s="7">
        <f>+datos!E15</f>
        <v>217</v>
      </c>
      <c r="E17" s="7">
        <f>+datos!I15</f>
        <v>187</v>
      </c>
      <c r="F17" s="31">
        <f t="shared" si="0"/>
        <v>0.86</v>
      </c>
      <c r="G17" s="7">
        <f>+datos!H15</f>
        <v>105</v>
      </c>
      <c r="H17" s="18">
        <f t="shared" si="1"/>
        <v>0.48</v>
      </c>
      <c r="I17" s="7">
        <f>+datos!J15</f>
        <v>15</v>
      </c>
      <c r="J17" s="8">
        <f t="shared" si="2"/>
        <v>0.08</v>
      </c>
      <c r="K17" s="7">
        <f>+datos!K15</f>
        <v>80</v>
      </c>
      <c r="L17" s="18">
        <f t="shared" si="3"/>
        <v>0.37</v>
      </c>
      <c r="M17" s="7">
        <f>+datos!M15</f>
        <v>44</v>
      </c>
      <c r="N17" s="18">
        <f t="shared" si="4"/>
        <v>0.24</v>
      </c>
      <c r="O17" s="7">
        <f>+datos!N15</f>
        <v>201</v>
      </c>
      <c r="P17" s="18">
        <f t="shared" si="5"/>
        <v>1.07</v>
      </c>
      <c r="Q17" s="7">
        <f>+datos!O15</f>
        <v>191</v>
      </c>
      <c r="R17" s="18">
        <f t="shared" si="6"/>
        <v>1.02</v>
      </c>
      <c r="S17" s="7">
        <f>+datos!P15</f>
        <v>122</v>
      </c>
      <c r="T17" s="7">
        <f>+datos!Q15</f>
        <v>68</v>
      </c>
      <c r="U17" s="18">
        <f t="shared" si="7"/>
        <v>0.56000000000000005</v>
      </c>
      <c r="V17" s="7">
        <f>+datos!S15</f>
        <v>24</v>
      </c>
      <c r="W17" s="18">
        <f>IF(D17=0,0,ROUND(V17/D17,2))</f>
        <v>0.11</v>
      </c>
      <c r="X17" s="7">
        <f>+datos!G15</f>
        <v>0</v>
      </c>
      <c r="Y17" s="7" t="e">
        <f>+VLOOKUP(datos!$D15,[1]Anual!$A$16:$CP$227,94,FALSE)</f>
        <v>#N/A</v>
      </c>
      <c r="Z17" s="18"/>
      <c r="AA17" s="7">
        <f>+datos!F15</f>
        <v>1014</v>
      </c>
      <c r="AB17" s="7">
        <f>+datos!T15</f>
        <v>279</v>
      </c>
      <c r="AC17" s="18">
        <f t="shared" si="9"/>
        <v>0.28000000000000003</v>
      </c>
    </row>
    <row r="18" spans="1:29" x14ac:dyDescent="0.2">
      <c r="A18" s="2" t="s">
        <v>15</v>
      </c>
      <c r="B18" s="2" t="s">
        <v>31</v>
      </c>
      <c r="C18" s="2" t="s">
        <v>32</v>
      </c>
      <c r="D18" s="7">
        <f>+datos!E16</f>
        <v>21</v>
      </c>
      <c r="E18" s="7">
        <f>+datos!I16</f>
        <v>37</v>
      </c>
      <c r="F18" s="31">
        <f t="shared" si="0"/>
        <v>1.76</v>
      </c>
      <c r="G18" s="7">
        <f>+datos!H16</f>
        <v>28</v>
      </c>
      <c r="H18" s="18">
        <f t="shared" si="1"/>
        <v>1.33</v>
      </c>
      <c r="I18" s="7">
        <f>+datos!J16</f>
        <v>2</v>
      </c>
      <c r="J18" s="8">
        <f t="shared" si="2"/>
        <v>0.05</v>
      </c>
      <c r="K18" s="7">
        <f>+datos!K16</f>
        <v>24</v>
      </c>
      <c r="L18" s="18">
        <f t="shared" si="3"/>
        <v>1.1399999999999999</v>
      </c>
      <c r="M18" s="7">
        <f>+datos!M16</f>
        <v>12</v>
      </c>
      <c r="N18" s="18">
        <f t="shared" si="4"/>
        <v>0.32</v>
      </c>
      <c r="O18" s="7">
        <f>+datos!N16</f>
        <v>36</v>
      </c>
      <c r="P18" s="18">
        <f t="shared" si="5"/>
        <v>0.97</v>
      </c>
      <c r="Q18" s="7">
        <f>+datos!O16</f>
        <v>32</v>
      </c>
      <c r="R18" s="18">
        <f t="shared" si="6"/>
        <v>0.86</v>
      </c>
      <c r="S18" s="7">
        <f>+datos!P16</f>
        <v>29</v>
      </c>
      <c r="T18" s="7">
        <f>+datos!Q16</f>
        <v>21</v>
      </c>
      <c r="U18" s="18">
        <f t="shared" si="7"/>
        <v>0.72</v>
      </c>
      <c r="V18" s="7">
        <f>+datos!S16</f>
        <v>1</v>
      </c>
      <c r="W18" s="18">
        <f t="shared" si="8"/>
        <v>0.05</v>
      </c>
      <c r="X18" s="7">
        <f>+datos!G16</f>
        <v>0</v>
      </c>
      <c r="Y18" s="7" t="e">
        <f>+VLOOKUP(datos!$D16,[1]Anual!$A$16:$CP$227,94,FALSE)</f>
        <v>#N/A</v>
      </c>
      <c r="Z18" s="18"/>
      <c r="AA18" s="7">
        <f>+datos!F16</f>
        <v>53</v>
      </c>
      <c r="AB18" s="7">
        <f>+datos!T16</f>
        <v>57</v>
      </c>
      <c r="AC18" s="18">
        <f t="shared" si="9"/>
        <v>1.08</v>
      </c>
    </row>
    <row r="19" spans="1:29" x14ac:dyDescent="0.2">
      <c r="A19" s="2" t="s">
        <v>15</v>
      </c>
      <c r="B19" s="2" t="s">
        <v>31</v>
      </c>
      <c r="C19" s="2" t="s">
        <v>33</v>
      </c>
      <c r="D19" s="7">
        <f>+datos!E17</f>
        <v>176</v>
      </c>
      <c r="E19" s="7">
        <f>+datos!I17</f>
        <v>194</v>
      </c>
      <c r="F19" s="31">
        <f t="shared" si="0"/>
        <v>1.1000000000000001</v>
      </c>
      <c r="G19" s="7">
        <f>+datos!H17</f>
        <v>138</v>
      </c>
      <c r="H19" s="18">
        <f t="shared" si="1"/>
        <v>0.78</v>
      </c>
      <c r="I19" s="7">
        <f>+datos!J17</f>
        <v>30</v>
      </c>
      <c r="J19" s="8">
        <f t="shared" si="2"/>
        <v>0.15</v>
      </c>
      <c r="K19" s="7">
        <f>+datos!K17</f>
        <v>89</v>
      </c>
      <c r="L19" s="18">
        <f t="shared" si="3"/>
        <v>0.51</v>
      </c>
      <c r="M19" s="7">
        <f>+datos!M17</f>
        <v>42</v>
      </c>
      <c r="N19" s="18">
        <f t="shared" si="4"/>
        <v>0.22</v>
      </c>
      <c r="O19" s="7">
        <f>+datos!N17</f>
        <v>196</v>
      </c>
      <c r="P19" s="18">
        <f t="shared" si="5"/>
        <v>1.01</v>
      </c>
      <c r="Q19" s="7">
        <f>+datos!O17</f>
        <v>150</v>
      </c>
      <c r="R19" s="18">
        <f t="shared" si="6"/>
        <v>0.77</v>
      </c>
      <c r="S19" s="7">
        <f>+datos!P17</f>
        <v>101</v>
      </c>
      <c r="T19" s="7">
        <f>+datos!Q17</f>
        <v>65</v>
      </c>
      <c r="U19" s="18">
        <f t="shared" si="7"/>
        <v>0.64</v>
      </c>
      <c r="V19" s="7">
        <f>+datos!S17</f>
        <v>6</v>
      </c>
      <c r="W19" s="18">
        <f t="shared" si="8"/>
        <v>0.03</v>
      </c>
      <c r="X19" s="7">
        <f>+datos!G17</f>
        <v>249</v>
      </c>
      <c r="Y19" s="7" t="e">
        <f>+VLOOKUP(datos!$D17,[1]Anual!$A$16:$CP$227,94,FALSE)</f>
        <v>#N/A</v>
      </c>
      <c r="Z19" s="18" t="e">
        <f>IF(X19=0,0,ROUND(Y19/X19,2))</f>
        <v>#N/A</v>
      </c>
      <c r="AA19" s="7">
        <f>+datos!F17</f>
        <v>437</v>
      </c>
      <c r="AB19" s="7">
        <f>+datos!T17</f>
        <v>370</v>
      </c>
      <c r="AC19" s="18">
        <f t="shared" si="9"/>
        <v>0.85</v>
      </c>
    </row>
    <row r="20" spans="1:29" x14ac:dyDescent="0.2">
      <c r="A20" s="2" t="s">
        <v>15</v>
      </c>
      <c r="B20" s="2" t="s">
        <v>31</v>
      </c>
      <c r="C20" s="2" t="s">
        <v>34</v>
      </c>
      <c r="D20" s="7">
        <f>+datos!E18</f>
        <v>52</v>
      </c>
      <c r="E20" s="7">
        <f>+datos!I18</f>
        <v>37</v>
      </c>
      <c r="F20" s="31">
        <f t="shared" si="0"/>
        <v>0.71</v>
      </c>
      <c r="G20" s="7">
        <f>+datos!H18</f>
        <v>33</v>
      </c>
      <c r="H20" s="18">
        <f t="shared" si="1"/>
        <v>0.63</v>
      </c>
      <c r="I20" s="7">
        <f>+datos!J18</f>
        <v>4</v>
      </c>
      <c r="J20" s="8">
        <f t="shared" si="2"/>
        <v>0.11</v>
      </c>
      <c r="K20" s="7">
        <f>+datos!K18</f>
        <v>30</v>
      </c>
      <c r="L20" s="18">
        <f t="shared" si="3"/>
        <v>0.57999999999999996</v>
      </c>
      <c r="M20" s="7">
        <f>+datos!M18</f>
        <v>25</v>
      </c>
      <c r="N20" s="18">
        <f t="shared" si="4"/>
        <v>0.68</v>
      </c>
      <c r="O20" s="7">
        <f>+datos!N18</f>
        <v>41</v>
      </c>
      <c r="P20" s="18">
        <f t="shared" si="5"/>
        <v>1.1100000000000001</v>
      </c>
      <c r="Q20" s="7">
        <f>+datos!O18</f>
        <v>56</v>
      </c>
      <c r="R20" s="18">
        <f t="shared" si="6"/>
        <v>1.51</v>
      </c>
      <c r="S20" s="7">
        <f>+datos!P18</f>
        <v>34</v>
      </c>
      <c r="T20" s="7">
        <f>+datos!Q18</f>
        <v>28</v>
      </c>
      <c r="U20" s="18">
        <f t="shared" si="7"/>
        <v>0.82</v>
      </c>
      <c r="V20" s="7">
        <f>+datos!S18</f>
        <v>12</v>
      </c>
      <c r="W20" s="18">
        <f t="shared" si="8"/>
        <v>0.23</v>
      </c>
      <c r="X20" s="7">
        <f>+datos!G18</f>
        <v>0</v>
      </c>
      <c r="Y20" s="7" t="e">
        <f>+VLOOKUP(datos!$D18,[1]Anual!$A$16:$CP$227,94,FALSE)</f>
        <v>#N/A</v>
      </c>
      <c r="Z20" s="18"/>
      <c r="AA20" s="7">
        <f>+datos!F18</f>
        <v>193</v>
      </c>
      <c r="AB20" s="7">
        <f>+datos!T18</f>
        <v>180</v>
      </c>
      <c r="AC20" s="18">
        <f t="shared" si="9"/>
        <v>0.93</v>
      </c>
    </row>
    <row r="21" spans="1:29" x14ac:dyDescent="0.2">
      <c r="A21" s="2" t="s">
        <v>15</v>
      </c>
      <c r="B21" s="2" t="s">
        <v>35</v>
      </c>
      <c r="C21" s="2" t="s">
        <v>36</v>
      </c>
      <c r="D21" s="7">
        <f>+datos!E19</f>
        <v>24</v>
      </c>
      <c r="E21" s="7">
        <f>+datos!I19</f>
        <v>33</v>
      </c>
      <c r="F21" s="31">
        <f t="shared" si="0"/>
        <v>1.38</v>
      </c>
      <c r="G21" s="7">
        <f>+datos!H19</f>
        <v>20</v>
      </c>
      <c r="H21" s="18">
        <f t="shared" si="1"/>
        <v>0.83</v>
      </c>
      <c r="I21" s="7">
        <f>+datos!J19</f>
        <v>4</v>
      </c>
      <c r="J21" s="8">
        <f t="shared" si="2"/>
        <v>0.12</v>
      </c>
      <c r="K21" s="7">
        <f>+datos!K19</f>
        <v>20</v>
      </c>
      <c r="L21" s="18">
        <f t="shared" si="3"/>
        <v>0.83</v>
      </c>
      <c r="M21" s="7">
        <f>+datos!M19</f>
        <v>2</v>
      </c>
      <c r="N21" s="18">
        <f t="shared" si="4"/>
        <v>0.06</v>
      </c>
      <c r="O21" s="7">
        <f>+datos!N19</f>
        <v>31</v>
      </c>
      <c r="P21" s="18">
        <f t="shared" si="5"/>
        <v>0.94</v>
      </c>
      <c r="Q21" s="7">
        <f>+datos!O19</f>
        <v>26</v>
      </c>
      <c r="R21" s="18">
        <f t="shared" si="6"/>
        <v>0.79</v>
      </c>
      <c r="S21" s="7">
        <f>+datos!P19</f>
        <v>35</v>
      </c>
      <c r="T21" s="7">
        <f>+datos!Q19</f>
        <v>26</v>
      </c>
      <c r="U21" s="18">
        <f t="shared" si="7"/>
        <v>0.74</v>
      </c>
      <c r="V21" s="7">
        <f>+datos!S19</f>
        <v>6</v>
      </c>
      <c r="W21" s="18">
        <f t="shared" si="8"/>
        <v>0.25</v>
      </c>
      <c r="X21" s="7">
        <f>+datos!G19</f>
        <v>0</v>
      </c>
      <c r="Y21" s="7" t="e">
        <f>+VLOOKUP(datos!$D19,[1]Anual!$A$16:$CP$227,94,FALSE)</f>
        <v>#N/A</v>
      </c>
      <c r="Z21" s="18"/>
      <c r="AA21" s="7">
        <f>+datos!F19</f>
        <v>54</v>
      </c>
      <c r="AB21" s="7">
        <f>+datos!T19</f>
        <v>75</v>
      </c>
      <c r="AC21" s="18">
        <f t="shared" si="9"/>
        <v>1.39</v>
      </c>
    </row>
    <row r="22" spans="1:29" x14ac:dyDescent="0.2">
      <c r="A22" s="2" t="s">
        <v>15</v>
      </c>
      <c r="B22" s="2" t="s">
        <v>35</v>
      </c>
      <c r="C22" s="2" t="s">
        <v>37</v>
      </c>
      <c r="D22" s="7">
        <f>+datos!E20</f>
        <v>620</v>
      </c>
      <c r="E22" s="7">
        <f>+datos!I20</f>
        <v>489</v>
      </c>
      <c r="F22" s="31">
        <f t="shared" si="0"/>
        <v>0.79</v>
      </c>
      <c r="G22" s="7">
        <f>+datos!H20</f>
        <v>328</v>
      </c>
      <c r="H22" s="18">
        <f t="shared" si="1"/>
        <v>0.53</v>
      </c>
      <c r="I22" s="7">
        <f>+datos!J20</f>
        <v>38</v>
      </c>
      <c r="J22" s="8">
        <f t="shared" si="2"/>
        <v>0.08</v>
      </c>
      <c r="K22" s="7">
        <f>+datos!K20</f>
        <v>329</v>
      </c>
      <c r="L22" s="18">
        <f t="shared" si="3"/>
        <v>0.53</v>
      </c>
      <c r="M22" s="7">
        <f>+datos!M20</f>
        <v>61</v>
      </c>
      <c r="N22" s="18">
        <f t="shared" si="4"/>
        <v>0.12</v>
      </c>
      <c r="O22" s="7">
        <f>+datos!N20</f>
        <v>447</v>
      </c>
      <c r="P22" s="18">
        <f t="shared" si="5"/>
        <v>0.91</v>
      </c>
      <c r="Q22" s="7">
        <f>+datos!O20</f>
        <v>347</v>
      </c>
      <c r="R22" s="18">
        <f t="shared" si="6"/>
        <v>0.71</v>
      </c>
      <c r="S22" s="7">
        <f>+datos!P20</f>
        <v>215</v>
      </c>
      <c r="T22" s="7">
        <f>+datos!Q20</f>
        <v>120</v>
      </c>
      <c r="U22" s="18">
        <f t="shared" si="7"/>
        <v>0.56000000000000005</v>
      </c>
      <c r="V22" s="7">
        <f>+datos!S20</f>
        <v>71</v>
      </c>
      <c r="W22" s="18">
        <f t="shared" si="8"/>
        <v>0.11</v>
      </c>
      <c r="X22" s="7">
        <f>+datos!G20</f>
        <v>1252</v>
      </c>
      <c r="Y22" s="7" t="e">
        <f>+VLOOKUP(datos!$D20,[1]Anual!$A$16:$CP$227,94,FALSE)</f>
        <v>#N/A</v>
      </c>
      <c r="Z22" s="18" t="e">
        <f>IF(X22=0,0,ROUND(Y22/X22,2))</f>
        <v>#N/A</v>
      </c>
      <c r="AA22" s="7">
        <f>+datos!F20</f>
        <v>1097</v>
      </c>
      <c r="AB22" s="7">
        <f>+datos!T20</f>
        <v>560</v>
      </c>
      <c r="AC22" s="18">
        <f t="shared" si="9"/>
        <v>0.51</v>
      </c>
    </row>
    <row r="23" spans="1:29" x14ac:dyDescent="0.2">
      <c r="A23" s="2" t="s">
        <v>15</v>
      </c>
      <c r="B23" s="2" t="s">
        <v>35</v>
      </c>
      <c r="C23" s="2" t="s">
        <v>38</v>
      </c>
      <c r="D23" s="7">
        <f>+datos!E21</f>
        <v>70</v>
      </c>
      <c r="E23" s="7">
        <f>+datos!I21</f>
        <v>62</v>
      </c>
      <c r="F23" s="31">
        <f t="shared" si="0"/>
        <v>0.89</v>
      </c>
      <c r="G23" s="7">
        <f>+datos!H21</f>
        <v>43</v>
      </c>
      <c r="H23" s="18">
        <f t="shared" si="1"/>
        <v>0.61</v>
      </c>
      <c r="I23" s="7">
        <f>+datos!J21</f>
        <v>8</v>
      </c>
      <c r="J23" s="8">
        <f t="shared" si="2"/>
        <v>0.13</v>
      </c>
      <c r="K23" s="7">
        <f>+datos!K21</f>
        <v>42</v>
      </c>
      <c r="L23" s="18">
        <f t="shared" si="3"/>
        <v>0.6</v>
      </c>
      <c r="M23" s="7">
        <f>+datos!M21</f>
        <v>18</v>
      </c>
      <c r="N23" s="18">
        <f t="shared" si="4"/>
        <v>0.28999999999999998</v>
      </c>
      <c r="O23" s="7">
        <f>+datos!N21</f>
        <v>51</v>
      </c>
      <c r="P23" s="18">
        <f t="shared" si="5"/>
        <v>0.82</v>
      </c>
      <c r="Q23" s="7">
        <f>+datos!O21</f>
        <v>35</v>
      </c>
      <c r="R23" s="18">
        <f t="shared" si="6"/>
        <v>0.56000000000000005</v>
      </c>
      <c r="S23" s="7">
        <f>+datos!P21</f>
        <v>31</v>
      </c>
      <c r="T23" s="7">
        <f>+datos!Q21</f>
        <v>12</v>
      </c>
      <c r="U23" s="18">
        <f t="shared" si="7"/>
        <v>0.39</v>
      </c>
      <c r="V23" s="7">
        <f>+datos!S21</f>
        <v>6</v>
      </c>
      <c r="W23" s="18">
        <f t="shared" si="8"/>
        <v>0.09</v>
      </c>
      <c r="X23" s="7">
        <f>+datos!G21</f>
        <v>0</v>
      </c>
      <c r="Y23" s="7" t="e">
        <f>+VLOOKUP(datos!$D21,[1]Anual!$A$16:$CP$227,94,FALSE)</f>
        <v>#N/A</v>
      </c>
      <c r="Z23" s="18"/>
      <c r="AA23" s="7">
        <f>+datos!F21</f>
        <v>156</v>
      </c>
      <c r="AB23" s="7">
        <f>+datos!T21</f>
        <v>136</v>
      </c>
      <c r="AC23" s="18">
        <f t="shared" si="9"/>
        <v>0.87</v>
      </c>
    </row>
    <row r="24" spans="1:29" x14ac:dyDescent="0.2">
      <c r="A24" s="2" t="s">
        <v>15</v>
      </c>
      <c r="B24" s="2" t="s">
        <v>35</v>
      </c>
      <c r="C24" s="2" t="s">
        <v>39</v>
      </c>
      <c r="D24" s="7">
        <f>+datos!E22</f>
        <v>10</v>
      </c>
      <c r="E24" s="7">
        <f>+datos!I22</f>
        <v>13</v>
      </c>
      <c r="F24" s="31">
        <f t="shared" si="0"/>
        <v>1.3</v>
      </c>
      <c r="G24" s="7">
        <f>+datos!H22</f>
        <v>10</v>
      </c>
      <c r="H24" s="18">
        <f t="shared" si="1"/>
        <v>1</v>
      </c>
      <c r="I24" s="7">
        <f>+datos!J22</f>
        <v>4</v>
      </c>
      <c r="J24" s="8">
        <f t="shared" si="2"/>
        <v>0.31</v>
      </c>
      <c r="K24" s="7">
        <f>+datos!K22</f>
        <v>12</v>
      </c>
      <c r="L24" s="18">
        <f t="shared" si="3"/>
        <v>1.2</v>
      </c>
      <c r="M24" s="7">
        <f>+datos!M22</f>
        <v>2</v>
      </c>
      <c r="N24" s="18">
        <f t="shared" si="4"/>
        <v>0.15</v>
      </c>
      <c r="O24" s="7">
        <f>+datos!N22</f>
        <v>10</v>
      </c>
      <c r="P24" s="18">
        <f t="shared" si="5"/>
        <v>0.77</v>
      </c>
      <c r="Q24" s="7">
        <f>+datos!O22</f>
        <v>7</v>
      </c>
      <c r="R24" s="18">
        <f t="shared" si="6"/>
        <v>0.54</v>
      </c>
      <c r="S24" s="7">
        <f>+datos!P22</f>
        <v>20</v>
      </c>
      <c r="T24" s="7">
        <f>+datos!Q22</f>
        <v>10</v>
      </c>
      <c r="U24" s="18">
        <f t="shared" si="7"/>
        <v>0.5</v>
      </c>
      <c r="V24" s="7">
        <f>+datos!S22</f>
        <v>4</v>
      </c>
      <c r="W24" s="18">
        <f t="shared" si="8"/>
        <v>0.4</v>
      </c>
      <c r="X24" s="7">
        <f>+datos!G22</f>
        <v>0</v>
      </c>
      <c r="Y24" s="7" t="e">
        <f>+VLOOKUP(datos!$D22,[1]Anual!$A$16:$CP$227,94,FALSE)</f>
        <v>#N/A</v>
      </c>
      <c r="Z24" s="18"/>
      <c r="AA24" s="7">
        <f>+datos!F22</f>
        <v>37</v>
      </c>
      <c r="AB24" s="7">
        <f>+datos!T22</f>
        <v>38</v>
      </c>
      <c r="AC24" s="18">
        <f t="shared" si="9"/>
        <v>1.03</v>
      </c>
    </row>
    <row r="25" spans="1:29" x14ac:dyDescent="0.2">
      <c r="A25" s="2" t="s">
        <v>15</v>
      </c>
      <c r="B25" s="2" t="s">
        <v>35</v>
      </c>
      <c r="C25" s="2" t="s">
        <v>40</v>
      </c>
      <c r="D25" s="7">
        <f>+datos!E23</f>
        <v>25</v>
      </c>
      <c r="E25" s="7">
        <f>+datos!I23</f>
        <v>24</v>
      </c>
      <c r="F25" s="31">
        <f t="shared" si="0"/>
        <v>0.96</v>
      </c>
      <c r="G25" s="7">
        <f>+datos!H23</f>
        <v>19</v>
      </c>
      <c r="H25" s="18">
        <f t="shared" si="1"/>
        <v>0.76</v>
      </c>
      <c r="I25" s="7">
        <f>+datos!J23</f>
        <v>0</v>
      </c>
      <c r="J25" s="8">
        <f t="shared" si="2"/>
        <v>0</v>
      </c>
      <c r="K25" s="7">
        <f>+datos!K23</f>
        <v>15</v>
      </c>
      <c r="L25" s="18">
        <f t="shared" si="3"/>
        <v>0.6</v>
      </c>
      <c r="M25" s="7">
        <f>+datos!M23</f>
        <v>3</v>
      </c>
      <c r="N25" s="18">
        <f t="shared" si="4"/>
        <v>0.13</v>
      </c>
      <c r="O25" s="7">
        <f>+datos!N23</f>
        <v>22</v>
      </c>
      <c r="P25" s="18">
        <f t="shared" si="5"/>
        <v>0.92</v>
      </c>
      <c r="Q25" s="7">
        <f>+datos!O23</f>
        <v>13</v>
      </c>
      <c r="R25" s="18">
        <f t="shared" si="6"/>
        <v>0.54</v>
      </c>
      <c r="S25" s="7">
        <f>+datos!P23</f>
        <v>13</v>
      </c>
      <c r="T25" s="7">
        <f>+datos!Q23</f>
        <v>10</v>
      </c>
      <c r="U25" s="18">
        <f t="shared" si="7"/>
        <v>0.77</v>
      </c>
      <c r="V25" s="7">
        <f>+datos!S23</f>
        <v>3</v>
      </c>
      <c r="W25" s="18">
        <f t="shared" si="8"/>
        <v>0.12</v>
      </c>
      <c r="X25" s="7">
        <f>+datos!G23</f>
        <v>0</v>
      </c>
      <c r="Y25" s="7" t="e">
        <f>+VLOOKUP(datos!$D23,[1]Anual!$A$16:$CP$227,94,FALSE)</f>
        <v>#N/A</v>
      </c>
      <c r="Z25" s="18"/>
      <c r="AA25" s="7">
        <f>+datos!F23</f>
        <v>112</v>
      </c>
      <c r="AB25" s="7">
        <f>+datos!T23</f>
        <v>123</v>
      </c>
      <c r="AC25" s="18">
        <f t="shared" si="9"/>
        <v>1.1000000000000001</v>
      </c>
    </row>
    <row r="26" spans="1:29" x14ac:dyDescent="0.2">
      <c r="A26" s="2" t="s">
        <v>15</v>
      </c>
      <c r="B26" s="2" t="s">
        <v>35</v>
      </c>
      <c r="C26" s="2" t="s">
        <v>41</v>
      </c>
      <c r="D26" s="7">
        <f>+datos!E24</f>
        <v>275</v>
      </c>
      <c r="E26" s="7">
        <f>+datos!I24</f>
        <v>198</v>
      </c>
      <c r="F26" s="31">
        <f t="shared" si="0"/>
        <v>0.72</v>
      </c>
      <c r="G26" s="7">
        <f>+datos!H24</f>
        <v>123</v>
      </c>
      <c r="H26" s="18">
        <f t="shared" si="1"/>
        <v>0.45</v>
      </c>
      <c r="I26" s="7">
        <f>+datos!J24</f>
        <v>18</v>
      </c>
      <c r="J26" s="8">
        <f t="shared" si="2"/>
        <v>0.09</v>
      </c>
      <c r="K26" s="7">
        <f>+datos!K24</f>
        <v>130</v>
      </c>
      <c r="L26" s="18">
        <f t="shared" si="3"/>
        <v>0.47</v>
      </c>
      <c r="M26" s="7">
        <f>+datos!M24</f>
        <v>70</v>
      </c>
      <c r="N26" s="18">
        <f t="shared" si="4"/>
        <v>0.35</v>
      </c>
      <c r="O26" s="7">
        <f>+datos!N24</f>
        <v>155</v>
      </c>
      <c r="P26" s="18">
        <f t="shared" si="5"/>
        <v>0.78</v>
      </c>
      <c r="Q26" s="7">
        <f>+datos!O24</f>
        <v>124</v>
      </c>
      <c r="R26" s="18">
        <f t="shared" si="6"/>
        <v>0.63</v>
      </c>
      <c r="S26" s="7">
        <f>+datos!P24</f>
        <v>137</v>
      </c>
      <c r="T26" s="7">
        <f>+datos!Q24</f>
        <v>69</v>
      </c>
      <c r="U26" s="18">
        <f t="shared" si="7"/>
        <v>0.5</v>
      </c>
      <c r="V26" s="7">
        <f>+datos!S24</f>
        <v>19</v>
      </c>
      <c r="W26" s="18">
        <f t="shared" si="8"/>
        <v>7.0000000000000007E-2</v>
      </c>
      <c r="X26" s="7">
        <f>+datos!G24</f>
        <v>0</v>
      </c>
      <c r="Y26" s="7" t="e">
        <f>+VLOOKUP(datos!$D24,[1]Anual!$A$16:$CP$227,94,FALSE)</f>
        <v>#N/A</v>
      </c>
      <c r="Z26" s="18"/>
      <c r="AA26" s="7">
        <f>+datos!F24</f>
        <v>559</v>
      </c>
      <c r="AB26" s="7">
        <f>+datos!T24</f>
        <v>365</v>
      </c>
      <c r="AC26" s="18">
        <f t="shared" si="9"/>
        <v>0.65</v>
      </c>
    </row>
    <row r="27" spans="1:29" x14ac:dyDescent="0.2">
      <c r="A27" s="2" t="s">
        <v>15</v>
      </c>
      <c r="B27" s="2" t="s">
        <v>35</v>
      </c>
      <c r="C27" s="2" t="s">
        <v>42</v>
      </c>
      <c r="D27" s="7">
        <f>+datos!E25</f>
        <v>198</v>
      </c>
      <c r="E27" s="7">
        <f>+datos!I25</f>
        <v>205</v>
      </c>
      <c r="F27" s="31">
        <f t="shared" si="0"/>
        <v>1.04</v>
      </c>
      <c r="G27" s="7">
        <f>+datos!H25</f>
        <v>141</v>
      </c>
      <c r="H27" s="18">
        <f t="shared" si="1"/>
        <v>0.71</v>
      </c>
      <c r="I27" s="7">
        <f>+datos!J25</f>
        <v>15</v>
      </c>
      <c r="J27" s="8">
        <f t="shared" si="2"/>
        <v>7.0000000000000007E-2</v>
      </c>
      <c r="K27" s="7">
        <f>+datos!K25</f>
        <v>133</v>
      </c>
      <c r="L27" s="18">
        <f t="shared" si="3"/>
        <v>0.67</v>
      </c>
      <c r="M27" s="7">
        <f>+datos!M25</f>
        <v>71</v>
      </c>
      <c r="N27" s="18">
        <f t="shared" si="4"/>
        <v>0.35</v>
      </c>
      <c r="O27" s="7">
        <f>+datos!N25</f>
        <v>207</v>
      </c>
      <c r="P27" s="18">
        <f t="shared" si="5"/>
        <v>1.01</v>
      </c>
      <c r="Q27" s="7">
        <f>+datos!O25</f>
        <v>166</v>
      </c>
      <c r="R27" s="18">
        <f t="shared" si="6"/>
        <v>0.81</v>
      </c>
      <c r="S27" s="7">
        <f>+datos!P25</f>
        <v>147</v>
      </c>
      <c r="T27" s="7">
        <f>+datos!Q25</f>
        <v>73</v>
      </c>
      <c r="U27" s="18">
        <f t="shared" si="7"/>
        <v>0.5</v>
      </c>
      <c r="V27" s="7">
        <f>+datos!S25</f>
        <v>92</v>
      </c>
      <c r="W27" s="18">
        <f t="shared" si="8"/>
        <v>0.46</v>
      </c>
      <c r="X27" s="7">
        <f>+datos!G25</f>
        <v>0</v>
      </c>
      <c r="Y27" s="7" t="e">
        <f>+VLOOKUP(datos!$D25,[1]Anual!$A$16:$CP$227,94,FALSE)</f>
        <v>#N/A</v>
      </c>
      <c r="Z27" s="18"/>
      <c r="AA27" s="7">
        <f>+datos!F25</f>
        <v>329</v>
      </c>
      <c r="AB27" s="7">
        <f>+datos!T25</f>
        <v>306</v>
      </c>
      <c r="AC27" s="18">
        <f t="shared" si="9"/>
        <v>0.93</v>
      </c>
    </row>
    <row r="28" spans="1:29" x14ac:dyDescent="0.2">
      <c r="A28" s="2" t="s">
        <v>233</v>
      </c>
      <c r="B28" s="2" t="s">
        <v>43</v>
      </c>
      <c r="C28" s="2" t="s">
        <v>44</v>
      </c>
      <c r="D28" s="7">
        <f>+datos!E26</f>
        <v>1000</v>
      </c>
      <c r="E28" s="7">
        <f>+datos!I26</f>
        <v>8</v>
      </c>
      <c r="F28" s="31">
        <f t="shared" si="0"/>
        <v>0.01</v>
      </c>
      <c r="G28" s="7">
        <f>+datos!H26</f>
        <v>0</v>
      </c>
      <c r="H28" s="18">
        <f t="shared" si="1"/>
        <v>0</v>
      </c>
      <c r="I28" s="7">
        <f>+datos!J26</f>
        <v>1</v>
      </c>
      <c r="J28" s="8">
        <f t="shared" si="2"/>
        <v>0.13</v>
      </c>
      <c r="K28" s="7">
        <f>+datos!K26</f>
        <v>386</v>
      </c>
      <c r="L28" s="18">
        <f t="shared" si="3"/>
        <v>0.39</v>
      </c>
      <c r="M28" s="7">
        <f>+datos!M26</f>
        <v>1</v>
      </c>
      <c r="N28" s="18">
        <f t="shared" si="4"/>
        <v>0.13</v>
      </c>
      <c r="O28" s="7">
        <f>+datos!N26</f>
        <v>1</v>
      </c>
      <c r="P28" s="18">
        <f t="shared" si="5"/>
        <v>0.13</v>
      </c>
      <c r="Q28" s="7">
        <f>+datos!O26</f>
        <v>0</v>
      </c>
      <c r="R28" s="18">
        <f t="shared" si="6"/>
        <v>0</v>
      </c>
      <c r="S28" s="7">
        <f>+datos!P26</f>
        <v>1</v>
      </c>
      <c r="T28" s="7">
        <f>+datos!Q26</f>
        <v>0</v>
      </c>
      <c r="U28" s="18">
        <f t="shared" si="7"/>
        <v>0</v>
      </c>
      <c r="V28" s="7">
        <f>+datos!S26</f>
        <v>0</v>
      </c>
      <c r="W28" s="18">
        <f t="shared" si="8"/>
        <v>0</v>
      </c>
      <c r="X28" s="7">
        <f>+datos!G26</f>
        <v>4462</v>
      </c>
      <c r="Y28" s="7" t="e">
        <f>+VLOOKUP(datos!$D26,[1]Anual!$A$16:$CP$227,94,FALSE)</f>
        <v>#N/A</v>
      </c>
      <c r="Z28" s="18" t="e">
        <f t="shared" ref="Z28:Z30" si="10">IF(X28=0,0,ROUND(Y28/X28,2))</f>
        <v>#N/A</v>
      </c>
      <c r="AA28" s="7">
        <f>+datos!F26</f>
        <v>1505</v>
      </c>
      <c r="AB28" s="7">
        <f>+datos!T26+456</f>
        <v>1102</v>
      </c>
      <c r="AC28" s="18">
        <f t="shared" si="9"/>
        <v>0.73</v>
      </c>
    </row>
    <row r="29" spans="1:29" x14ac:dyDescent="0.2">
      <c r="A29" s="2" t="s">
        <v>15</v>
      </c>
      <c r="B29" s="2" t="s">
        <v>45</v>
      </c>
      <c r="C29" s="2" t="s">
        <v>46</v>
      </c>
      <c r="D29" s="7">
        <f>+datos!E27</f>
        <v>516</v>
      </c>
      <c r="E29" s="7">
        <f>+datos!I27</f>
        <v>587</v>
      </c>
      <c r="F29" s="31">
        <f t="shared" si="0"/>
        <v>1.1399999999999999</v>
      </c>
      <c r="G29" s="7">
        <f>+datos!H27</f>
        <v>357</v>
      </c>
      <c r="H29" s="18">
        <f t="shared" si="1"/>
        <v>0.69</v>
      </c>
      <c r="I29" s="7">
        <f>+datos!J27</f>
        <v>50</v>
      </c>
      <c r="J29" s="8">
        <f t="shared" si="2"/>
        <v>0.09</v>
      </c>
      <c r="K29" s="7">
        <f>+datos!K27</f>
        <v>247</v>
      </c>
      <c r="L29" s="18">
        <f t="shared" si="3"/>
        <v>0.48</v>
      </c>
      <c r="M29" s="7">
        <f>+datos!M27</f>
        <v>133</v>
      </c>
      <c r="N29" s="18">
        <f t="shared" si="4"/>
        <v>0.23</v>
      </c>
      <c r="O29" s="7">
        <f>+datos!N27</f>
        <v>579</v>
      </c>
      <c r="P29" s="18">
        <f t="shared" si="5"/>
        <v>0.99</v>
      </c>
      <c r="Q29" s="7">
        <f>+datos!O27</f>
        <v>598</v>
      </c>
      <c r="R29" s="18">
        <f t="shared" si="6"/>
        <v>1.02</v>
      </c>
      <c r="S29" s="7">
        <f>+datos!P27</f>
        <v>222</v>
      </c>
      <c r="T29" s="7">
        <f>+datos!Q27</f>
        <v>70</v>
      </c>
      <c r="U29" s="18">
        <f t="shared" si="7"/>
        <v>0.32</v>
      </c>
      <c r="V29" s="7">
        <f>+datos!S27</f>
        <v>280</v>
      </c>
      <c r="W29" s="18">
        <f t="shared" si="8"/>
        <v>0.54</v>
      </c>
      <c r="X29" s="7">
        <f>+datos!G27</f>
        <v>977</v>
      </c>
      <c r="Y29" s="7" t="e">
        <f>+VLOOKUP(datos!$D27,[1]Anual!$A$16:$CP$227,94,FALSE)</f>
        <v>#N/A</v>
      </c>
      <c r="Z29" s="18" t="e">
        <f t="shared" si="10"/>
        <v>#N/A</v>
      </c>
      <c r="AA29" s="7">
        <f>+datos!F27</f>
        <v>2345</v>
      </c>
      <c r="AB29" s="7">
        <f>+datos!T27</f>
        <v>823</v>
      </c>
      <c r="AC29" s="18">
        <f t="shared" si="9"/>
        <v>0.35</v>
      </c>
    </row>
    <row r="30" spans="1:29" x14ac:dyDescent="0.2">
      <c r="A30" s="2" t="s">
        <v>15</v>
      </c>
      <c r="B30" s="2" t="s">
        <v>45</v>
      </c>
      <c r="C30" s="2" t="s">
        <v>47</v>
      </c>
      <c r="D30" s="7">
        <f>+datos!E28</f>
        <v>406</v>
      </c>
      <c r="E30" s="7">
        <f>+datos!I28</f>
        <v>462</v>
      </c>
      <c r="F30" s="31">
        <f t="shared" si="0"/>
        <v>1.1399999999999999</v>
      </c>
      <c r="G30" s="7">
        <f>+datos!H28</f>
        <v>260</v>
      </c>
      <c r="H30" s="18">
        <f t="shared" si="1"/>
        <v>0.64</v>
      </c>
      <c r="I30" s="7">
        <f>+datos!J28</f>
        <v>32</v>
      </c>
      <c r="J30" s="8">
        <f t="shared" si="2"/>
        <v>7.0000000000000007E-2</v>
      </c>
      <c r="K30" s="7">
        <f>+datos!K28</f>
        <v>238</v>
      </c>
      <c r="L30" s="18">
        <f t="shared" si="3"/>
        <v>0.59</v>
      </c>
      <c r="M30" s="7">
        <f>+datos!M28</f>
        <v>63</v>
      </c>
      <c r="N30" s="18">
        <f t="shared" si="4"/>
        <v>0.14000000000000001</v>
      </c>
      <c r="O30" s="7">
        <f>+datos!N28</f>
        <v>471</v>
      </c>
      <c r="P30" s="18">
        <f t="shared" si="5"/>
        <v>1.02</v>
      </c>
      <c r="Q30" s="7">
        <f>+datos!O28</f>
        <v>396</v>
      </c>
      <c r="R30" s="18">
        <f t="shared" si="6"/>
        <v>0.86</v>
      </c>
      <c r="S30" s="7">
        <f>+datos!P28</f>
        <v>291</v>
      </c>
      <c r="T30" s="7">
        <f>+datos!Q28</f>
        <v>185</v>
      </c>
      <c r="U30" s="18">
        <f t="shared" si="7"/>
        <v>0.64</v>
      </c>
      <c r="V30" s="7">
        <f>+datos!S28</f>
        <v>71</v>
      </c>
      <c r="W30" s="18">
        <f t="shared" si="8"/>
        <v>0.17</v>
      </c>
      <c r="X30" s="7">
        <f>+datos!G28</f>
        <v>655</v>
      </c>
      <c r="Y30" s="7" t="e">
        <f>+VLOOKUP(datos!$D28,[1]Anual!$A$16:$CP$227,94,FALSE)</f>
        <v>#N/A</v>
      </c>
      <c r="Z30" s="18" t="e">
        <f t="shared" si="10"/>
        <v>#N/A</v>
      </c>
      <c r="AA30" s="7">
        <f>+datos!F28</f>
        <v>1082</v>
      </c>
      <c r="AB30" s="7">
        <f>+datos!T28</f>
        <v>609</v>
      </c>
      <c r="AC30" s="18">
        <f t="shared" si="9"/>
        <v>0.56000000000000005</v>
      </c>
    </row>
    <row r="31" spans="1:29" x14ac:dyDescent="0.2">
      <c r="A31" s="2" t="s">
        <v>15</v>
      </c>
      <c r="B31" s="2" t="s">
        <v>45</v>
      </c>
      <c r="C31" s="2" t="s">
        <v>48</v>
      </c>
      <c r="D31" s="7">
        <f>+datos!E29</f>
        <v>184</v>
      </c>
      <c r="E31" s="7">
        <f>+datos!I29</f>
        <v>159</v>
      </c>
      <c r="F31" s="31">
        <f t="shared" si="0"/>
        <v>0.86</v>
      </c>
      <c r="G31" s="7">
        <f>+datos!H29</f>
        <v>71</v>
      </c>
      <c r="H31" s="18">
        <f t="shared" si="1"/>
        <v>0.39</v>
      </c>
      <c r="I31" s="7">
        <f>+datos!J29</f>
        <v>9</v>
      </c>
      <c r="J31" s="8">
        <f t="shared" si="2"/>
        <v>0.06</v>
      </c>
      <c r="K31" s="7">
        <f>+datos!K29</f>
        <v>55</v>
      </c>
      <c r="L31" s="18">
        <f t="shared" si="3"/>
        <v>0.3</v>
      </c>
      <c r="M31" s="7">
        <f>+datos!M29</f>
        <v>40</v>
      </c>
      <c r="N31" s="18">
        <f t="shared" si="4"/>
        <v>0.25</v>
      </c>
      <c r="O31" s="7">
        <f>+datos!N29</f>
        <v>179</v>
      </c>
      <c r="P31" s="18">
        <f t="shared" si="5"/>
        <v>1.1299999999999999</v>
      </c>
      <c r="Q31" s="7">
        <f>+datos!O29</f>
        <v>170</v>
      </c>
      <c r="R31" s="18">
        <f t="shared" si="6"/>
        <v>1.07</v>
      </c>
      <c r="S31" s="7">
        <f>+datos!P29</f>
        <v>78</v>
      </c>
      <c r="T31" s="7">
        <f>+datos!Q29</f>
        <v>51</v>
      </c>
      <c r="U31" s="18">
        <f t="shared" si="7"/>
        <v>0.65</v>
      </c>
      <c r="V31" s="7">
        <f>+datos!S29</f>
        <v>16</v>
      </c>
      <c r="W31" s="18">
        <f t="shared" si="8"/>
        <v>0.09</v>
      </c>
      <c r="X31" s="7">
        <f>+datos!G29</f>
        <v>0</v>
      </c>
      <c r="Y31" s="7" t="e">
        <f>+VLOOKUP(datos!$D29,[1]Anual!$A$16:$CP$227,94,FALSE)</f>
        <v>#N/A</v>
      </c>
      <c r="Z31" s="18"/>
      <c r="AA31" s="7">
        <f>+datos!F29</f>
        <v>572</v>
      </c>
      <c r="AB31" s="7">
        <f>+datos!T29</f>
        <v>139</v>
      </c>
      <c r="AC31" s="18">
        <f t="shared" si="9"/>
        <v>0.24</v>
      </c>
    </row>
    <row r="32" spans="1:29" x14ac:dyDescent="0.2">
      <c r="A32" s="2" t="s">
        <v>15</v>
      </c>
      <c r="B32" s="2" t="s">
        <v>45</v>
      </c>
      <c r="C32" s="2" t="s">
        <v>49</v>
      </c>
      <c r="D32" s="7">
        <f>+datos!E30</f>
        <v>199</v>
      </c>
      <c r="E32" s="7">
        <f>+datos!I30</f>
        <v>176</v>
      </c>
      <c r="F32" s="31">
        <f t="shared" si="0"/>
        <v>0.88</v>
      </c>
      <c r="G32" s="7">
        <f>+datos!H30</f>
        <v>103</v>
      </c>
      <c r="H32" s="18">
        <f t="shared" si="1"/>
        <v>0.52</v>
      </c>
      <c r="I32" s="7">
        <f>+datos!J30</f>
        <v>12</v>
      </c>
      <c r="J32" s="8">
        <f t="shared" si="2"/>
        <v>7.0000000000000007E-2</v>
      </c>
      <c r="K32" s="7">
        <f>+datos!K30</f>
        <v>99</v>
      </c>
      <c r="L32" s="18">
        <f t="shared" si="3"/>
        <v>0.5</v>
      </c>
      <c r="M32" s="7">
        <f>+datos!M30</f>
        <v>48</v>
      </c>
      <c r="N32" s="18">
        <f t="shared" si="4"/>
        <v>0.27</v>
      </c>
      <c r="O32" s="7">
        <f>+datos!N30</f>
        <v>184</v>
      </c>
      <c r="P32" s="18">
        <f t="shared" si="5"/>
        <v>1.05</v>
      </c>
      <c r="Q32" s="7">
        <f>+datos!O30</f>
        <v>136</v>
      </c>
      <c r="R32" s="18">
        <f t="shared" si="6"/>
        <v>0.77</v>
      </c>
      <c r="S32" s="7">
        <f>+datos!P30</f>
        <v>127</v>
      </c>
      <c r="T32" s="7">
        <f>+datos!Q30</f>
        <v>84</v>
      </c>
      <c r="U32" s="18">
        <f t="shared" si="7"/>
        <v>0.66</v>
      </c>
      <c r="V32" s="7">
        <f>+datos!S30</f>
        <v>45</v>
      </c>
      <c r="W32" s="18">
        <f t="shared" si="8"/>
        <v>0.23</v>
      </c>
      <c r="X32" s="7">
        <f>+datos!G30</f>
        <v>0</v>
      </c>
      <c r="Y32" s="7" t="e">
        <f>+VLOOKUP(datos!$D30,[1]Anual!$A$16:$CP$227,94,FALSE)</f>
        <v>#N/A</v>
      </c>
      <c r="Z32" s="18"/>
      <c r="AA32" s="7">
        <f>+datos!F30</f>
        <v>689</v>
      </c>
      <c r="AB32" s="7">
        <f>+datos!T30</f>
        <v>401</v>
      </c>
      <c r="AC32" s="18">
        <f t="shared" si="9"/>
        <v>0.57999999999999996</v>
      </c>
    </row>
    <row r="33" spans="1:29" x14ac:dyDescent="0.2">
      <c r="A33" s="2" t="s">
        <v>15</v>
      </c>
      <c r="B33" s="2" t="s">
        <v>45</v>
      </c>
      <c r="C33" s="2" t="s">
        <v>45</v>
      </c>
      <c r="D33" s="7">
        <f>+datos!E31</f>
        <v>1273</v>
      </c>
      <c r="E33" s="7">
        <f>+datos!I31</f>
        <v>608</v>
      </c>
      <c r="F33" s="31">
        <f t="shared" si="0"/>
        <v>0.48</v>
      </c>
      <c r="G33" s="7">
        <f>+datos!H31</f>
        <v>267</v>
      </c>
      <c r="H33" s="18">
        <f t="shared" si="1"/>
        <v>0.21</v>
      </c>
      <c r="I33" s="7">
        <f>+datos!J31+3</f>
        <v>42</v>
      </c>
      <c r="J33" s="8">
        <f t="shared" si="2"/>
        <v>7.0000000000000007E-2</v>
      </c>
      <c r="K33" s="7">
        <f>+datos!K31</f>
        <v>238</v>
      </c>
      <c r="L33" s="18">
        <f t="shared" si="3"/>
        <v>0.19</v>
      </c>
      <c r="M33" s="7">
        <f>+datos!M31</f>
        <v>96</v>
      </c>
      <c r="N33" s="18">
        <f t="shared" si="4"/>
        <v>0.16</v>
      </c>
      <c r="O33" s="7">
        <f>+datos!N31</f>
        <v>589</v>
      </c>
      <c r="P33" s="18">
        <f t="shared" si="5"/>
        <v>0.97</v>
      </c>
      <c r="Q33" s="7">
        <f>+datos!O31</f>
        <v>443</v>
      </c>
      <c r="R33" s="18">
        <f t="shared" si="6"/>
        <v>0.73</v>
      </c>
      <c r="S33" s="7">
        <f>+datos!P31</f>
        <v>296</v>
      </c>
      <c r="T33" s="7">
        <f>+datos!Q31</f>
        <v>150</v>
      </c>
      <c r="U33" s="18">
        <f t="shared" si="7"/>
        <v>0.51</v>
      </c>
      <c r="V33" s="7">
        <f>+datos!S31</f>
        <v>43</v>
      </c>
      <c r="W33" s="18">
        <f t="shared" si="8"/>
        <v>0.03</v>
      </c>
      <c r="X33" s="7">
        <f>+datos!G31</f>
        <v>1537</v>
      </c>
      <c r="Y33" s="7" t="e">
        <f>+VLOOKUP(datos!$D31,[1]Anual!$A$16:$CP$227,94,FALSE)</f>
        <v>#N/A</v>
      </c>
      <c r="Z33" s="18" t="e">
        <f>IF(X33=0,0,ROUND(Y33/X33,2))</f>
        <v>#N/A</v>
      </c>
      <c r="AA33" s="7">
        <f>+datos!F31</f>
        <v>2543</v>
      </c>
      <c r="AB33" s="7">
        <f>+datos!T31</f>
        <v>570</v>
      </c>
      <c r="AC33" s="18">
        <f t="shared" si="9"/>
        <v>0.22</v>
      </c>
    </row>
    <row r="34" spans="1:29" x14ac:dyDescent="0.2">
      <c r="A34" s="2" t="s">
        <v>15</v>
      </c>
      <c r="B34" s="2" t="s">
        <v>45</v>
      </c>
      <c r="C34" s="2" t="s">
        <v>50</v>
      </c>
      <c r="D34" s="7">
        <f>+datos!E32</f>
        <v>441</v>
      </c>
      <c r="E34" s="7">
        <f>+datos!I32</f>
        <v>388</v>
      </c>
      <c r="F34" s="31">
        <f t="shared" si="0"/>
        <v>0.88</v>
      </c>
      <c r="G34" s="7">
        <f>+datos!H32</f>
        <v>176</v>
      </c>
      <c r="H34" s="18">
        <f t="shared" si="1"/>
        <v>0.4</v>
      </c>
      <c r="I34" s="7">
        <f>+datos!J32</f>
        <v>47</v>
      </c>
      <c r="J34" s="8">
        <f t="shared" si="2"/>
        <v>0.12</v>
      </c>
      <c r="K34" s="7">
        <f>+datos!K32</f>
        <v>156</v>
      </c>
      <c r="L34" s="18">
        <f t="shared" si="3"/>
        <v>0.35</v>
      </c>
      <c r="M34" s="7">
        <f>+datos!M32</f>
        <v>21</v>
      </c>
      <c r="N34" s="18">
        <f t="shared" si="4"/>
        <v>0.05</v>
      </c>
      <c r="O34" s="7">
        <f>+datos!N32</f>
        <v>349</v>
      </c>
      <c r="P34" s="18">
        <f t="shared" si="5"/>
        <v>0.9</v>
      </c>
      <c r="Q34" s="7">
        <f>+datos!O32</f>
        <v>269</v>
      </c>
      <c r="R34" s="18">
        <f t="shared" si="6"/>
        <v>0.69</v>
      </c>
      <c r="S34" s="7">
        <f>+datos!P32</f>
        <v>161</v>
      </c>
      <c r="T34" s="7">
        <f>+datos!Q32</f>
        <v>100</v>
      </c>
      <c r="U34" s="18">
        <f t="shared" si="7"/>
        <v>0.62</v>
      </c>
      <c r="V34" s="7">
        <f>+datos!S32</f>
        <v>60</v>
      </c>
      <c r="W34" s="18">
        <f t="shared" si="8"/>
        <v>0.14000000000000001</v>
      </c>
      <c r="X34" s="7">
        <f>+datos!G32</f>
        <v>0</v>
      </c>
      <c r="Y34" s="7" t="e">
        <f>+VLOOKUP(datos!$D32,[1]Anual!$A$16:$CP$227,94,FALSE)</f>
        <v>#N/A</v>
      </c>
      <c r="Z34" s="18"/>
      <c r="AA34" s="7">
        <f>+datos!F32</f>
        <v>796</v>
      </c>
      <c r="AB34" s="7">
        <f>+datos!T32</f>
        <v>495</v>
      </c>
      <c r="AC34" s="18">
        <f t="shared" si="9"/>
        <v>0.62</v>
      </c>
    </row>
    <row r="35" spans="1:29" x14ac:dyDescent="0.2">
      <c r="A35" s="2" t="s">
        <v>15</v>
      </c>
      <c r="B35" s="2" t="s">
        <v>51</v>
      </c>
      <c r="C35" s="2" t="s">
        <v>52</v>
      </c>
      <c r="D35" s="7">
        <f>+datos!E33</f>
        <v>77</v>
      </c>
      <c r="E35" s="7">
        <f>+datos!I33</f>
        <v>75</v>
      </c>
      <c r="F35" s="31">
        <f t="shared" si="0"/>
        <v>0.97</v>
      </c>
      <c r="G35" s="7">
        <f>+datos!H33</f>
        <v>57</v>
      </c>
      <c r="H35" s="18">
        <f t="shared" si="1"/>
        <v>0.74</v>
      </c>
      <c r="I35" s="7">
        <f>+datos!J33</f>
        <v>8</v>
      </c>
      <c r="J35" s="8">
        <f t="shared" si="2"/>
        <v>0.11</v>
      </c>
      <c r="K35" s="7">
        <f>+datos!K33</f>
        <v>47</v>
      </c>
      <c r="L35" s="18">
        <f t="shared" si="3"/>
        <v>0.61</v>
      </c>
      <c r="M35" s="7">
        <f>+datos!M33</f>
        <v>30</v>
      </c>
      <c r="N35" s="18">
        <f t="shared" si="4"/>
        <v>0.4</v>
      </c>
      <c r="O35" s="7">
        <f>+datos!N33</f>
        <v>75</v>
      </c>
      <c r="P35" s="18">
        <f t="shared" si="5"/>
        <v>1</v>
      </c>
      <c r="Q35" s="7">
        <f>+datos!O33</f>
        <v>64</v>
      </c>
      <c r="R35" s="18">
        <f t="shared" si="6"/>
        <v>0.85</v>
      </c>
      <c r="S35" s="7">
        <f>+datos!P33</f>
        <v>55</v>
      </c>
      <c r="T35" s="7">
        <f>+datos!Q33</f>
        <v>23</v>
      </c>
      <c r="U35" s="18">
        <f t="shared" si="7"/>
        <v>0.42</v>
      </c>
      <c r="V35" s="7">
        <f>+datos!S33</f>
        <v>5</v>
      </c>
      <c r="W35" s="18">
        <f t="shared" si="8"/>
        <v>0.06</v>
      </c>
      <c r="X35" s="7">
        <f>+datos!G33</f>
        <v>0</v>
      </c>
      <c r="Y35" s="7" t="e">
        <f>+VLOOKUP(datos!$D33,[1]Anual!$A$16:$CP$227,94,FALSE)</f>
        <v>#N/A</v>
      </c>
      <c r="Z35" s="18"/>
      <c r="AA35" s="7">
        <f>+datos!F33</f>
        <v>192</v>
      </c>
      <c r="AB35" s="7">
        <f>+datos!T33</f>
        <v>211</v>
      </c>
      <c r="AC35" s="18">
        <f t="shared" si="9"/>
        <v>1.1000000000000001</v>
      </c>
    </row>
    <row r="36" spans="1:29" x14ac:dyDescent="0.2">
      <c r="A36" s="2" t="s">
        <v>15</v>
      </c>
      <c r="B36" s="2" t="s">
        <v>51</v>
      </c>
      <c r="C36" s="2" t="s">
        <v>53</v>
      </c>
      <c r="D36" s="7">
        <f>+datos!E34</f>
        <v>662</v>
      </c>
      <c r="E36" s="7">
        <f>+datos!I34</f>
        <v>365</v>
      </c>
      <c r="F36" s="31">
        <f t="shared" si="0"/>
        <v>0.55000000000000004</v>
      </c>
      <c r="G36" s="7">
        <f>+datos!H34</f>
        <v>208</v>
      </c>
      <c r="H36" s="18">
        <f t="shared" si="1"/>
        <v>0.31</v>
      </c>
      <c r="I36" s="7">
        <f>+datos!J34+2</f>
        <v>24</v>
      </c>
      <c r="J36" s="8">
        <f t="shared" si="2"/>
        <v>7.0000000000000007E-2</v>
      </c>
      <c r="K36" s="7">
        <f>+datos!K34</f>
        <v>150</v>
      </c>
      <c r="L36" s="18">
        <f t="shared" si="3"/>
        <v>0.23</v>
      </c>
      <c r="M36" s="7">
        <f>+datos!M34</f>
        <v>111</v>
      </c>
      <c r="N36" s="18">
        <f t="shared" si="4"/>
        <v>0.3</v>
      </c>
      <c r="O36" s="7">
        <f>+datos!N34</f>
        <v>364</v>
      </c>
      <c r="P36" s="18">
        <f t="shared" si="5"/>
        <v>1</v>
      </c>
      <c r="Q36" s="7">
        <f>+datos!O34</f>
        <v>342</v>
      </c>
      <c r="R36" s="18">
        <f t="shared" si="6"/>
        <v>0.94</v>
      </c>
      <c r="S36" s="7">
        <f>+datos!P34</f>
        <v>237</v>
      </c>
      <c r="T36" s="7">
        <f>+datos!Q34</f>
        <v>128</v>
      </c>
      <c r="U36" s="18">
        <f t="shared" si="7"/>
        <v>0.54</v>
      </c>
      <c r="V36" s="7">
        <f>+datos!S34</f>
        <v>1</v>
      </c>
      <c r="W36" s="18">
        <f t="shared" si="8"/>
        <v>0</v>
      </c>
      <c r="X36" s="7">
        <f>+datos!G34</f>
        <v>0</v>
      </c>
      <c r="Y36" s="7" t="e">
        <f>+VLOOKUP(datos!$D34,[1]Anual!$A$16:$CP$227,94,FALSE)</f>
        <v>#N/A</v>
      </c>
      <c r="Z36" s="18"/>
      <c r="AA36" s="7">
        <f>+datos!F34</f>
        <v>1116</v>
      </c>
      <c r="AB36" s="7">
        <f>+datos!T34</f>
        <v>526</v>
      </c>
      <c r="AC36" s="18">
        <f t="shared" si="9"/>
        <v>0.47</v>
      </c>
    </row>
    <row r="37" spans="1:29" x14ac:dyDescent="0.2">
      <c r="A37" s="2" t="s">
        <v>15</v>
      </c>
      <c r="B37" s="2" t="s">
        <v>51</v>
      </c>
      <c r="C37" s="2" t="s">
        <v>54</v>
      </c>
      <c r="D37" s="7">
        <f>+datos!E35</f>
        <v>427</v>
      </c>
      <c r="E37" s="7">
        <f>+datos!I35</f>
        <v>411</v>
      </c>
      <c r="F37" s="31">
        <f t="shared" si="0"/>
        <v>0.96</v>
      </c>
      <c r="G37" s="7">
        <f>+datos!H35</f>
        <v>218</v>
      </c>
      <c r="H37" s="18">
        <f t="shared" si="1"/>
        <v>0.51</v>
      </c>
      <c r="I37" s="7">
        <f>+datos!J35</f>
        <v>31</v>
      </c>
      <c r="J37" s="8">
        <f t="shared" si="2"/>
        <v>0.08</v>
      </c>
      <c r="K37" s="7">
        <f>+datos!K35</f>
        <v>193</v>
      </c>
      <c r="L37" s="18">
        <f t="shared" si="3"/>
        <v>0.45</v>
      </c>
      <c r="M37" s="7">
        <f>+datos!M35</f>
        <v>46</v>
      </c>
      <c r="N37" s="18">
        <f t="shared" si="4"/>
        <v>0.11</v>
      </c>
      <c r="O37" s="7">
        <f>+datos!N35</f>
        <v>394</v>
      </c>
      <c r="P37" s="18">
        <f t="shared" si="5"/>
        <v>0.96</v>
      </c>
      <c r="Q37" s="7">
        <f>+datos!O35</f>
        <v>377</v>
      </c>
      <c r="R37" s="18">
        <f t="shared" si="6"/>
        <v>0.92</v>
      </c>
      <c r="S37" s="7">
        <f>+datos!P35</f>
        <v>220</v>
      </c>
      <c r="T37" s="7">
        <f>+datos!Q35</f>
        <v>122</v>
      </c>
      <c r="U37" s="18">
        <f t="shared" si="7"/>
        <v>0.55000000000000004</v>
      </c>
      <c r="V37" s="7">
        <f>+datos!S35</f>
        <v>0</v>
      </c>
      <c r="W37" s="18">
        <f t="shared" si="8"/>
        <v>0</v>
      </c>
      <c r="X37" s="7">
        <f>+datos!G35</f>
        <v>1599</v>
      </c>
      <c r="Y37" s="7" t="e">
        <f>+VLOOKUP(datos!$D35,[1]Anual!$A$16:$CP$227,94,FALSE)</f>
        <v>#N/A</v>
      </c>
      <c r="Z37" s="18" t="e">
        <f>IF(X37=0,0,ROUND(Y37/X37,2))</f>
        <v>#N/A</v>
      </c>
      <c r="AA37" s="7">
        <f>+datos!F35</f>
        <v>991</v>
      </c>
      <c r="AB37" s="7">
        <f>+datos!T35</f>
        <v>641</v>
      </c>
      <c r="AC37" s="18">
        <f t="shared" si="9"/>
        <v>0.65</v>
      </c>
    </row>
    <row r="38" spans="1:29" x14ac:dyDescent="0.2">
      <c r="A38" s="2" t="s">
        <v>15</v>
      </c>
      <c r="B38" s="2" t="s">
        <v>51</v>
      </c>
      <c r="C38" s="2" t="s">
        <v>55</v>
      </c>
      <c r="D38" s="7">
        <f>+datos!E36</f>
        <v>197</v>
      </c>
      <c r="E38" s="7">
        <f>+datos!I36</f>
        <v>183</v>
      </c>
      <c r="F38" s="31">
        <f t="shared" si="0"/>
        <v>0.93</v>
      </c>
      <c r="G38" s="7">
        <f>+datos!H36</f>
        <v>114</v>
      </c>
      <c r="H38" s="18">
        <f t="shared" si="1"/>
        <v>0.57999999999999996</v>
      </c>
      <c r="I38" s="7">
        <f>+datos!J36</f>
        <v>7</v>
      </c>
      <c r="J38" s="8">
        <f t="shared" si="2"/>
        <v>0.04</v>
      </c>
      <c r="K38" s="7">
        <f>+datos!K36</f>
        <v>79</v>
      </c>
      <c r="L38" s="18">
        <f t="shared" si="3"/>
        <v>0.4</v>
      </c>
      <c r="M38" s="7">
        <f>+datos!M36</f>
        <v>45</v>
      </c>
      <c r="N38" s="18">
        <f t="shared" si="4"/>
        <v>0.25</v>
      </c>
      <c r="O38" s="7">
        <f>+datos!N36</f>
        <v>178</v>
      </c>
      <c r="P38" s="18">
        <f t="shared" si="5"/>
        <v>0.97</v>
      </c>
      <c r="Q38" s="7">
        <f>+datos!O36</f>
        <v>168</v>
      </c>
      <c r="R38" s="18">
        <f t="shared" si="6"/>
        <v>0.92</v>
      </c>
      <c r="S38" s="7">
        <f>+datos!P36</f>
        <v>102</v>
      </c>
      <c r="T38" s="7">
        <f>+datos!Q36</f>
        <v>30</v>
      </c>
      <c r="U38" s="18">
        <f t="shared" si="7"/>
        <v>0.28999999999999998</v>
      </c>
      <c r="V38" s="7">
        <f>+datos!S36</f>
        <v>0</v>
      </c>
      <c r="W38" s="18">
        <f t="shared" si="8"/>
        <v>0</v>
      </c>
      <c r="X38" s="7">
        <f>+datos!G36</f>
        <v>0</v>
      </c>
      <c r="Y38" s="7" t="e">
        <f>+VLOOKUP(datos!$D36,[1]Anual!$A$16:$CP$227,94,FALSE)</f>
        <v>#N/A</v>
      </c>
      <c r="Z38" s="18"/>
      <c r="AA38" s="7">
        <f>+datos!F36</f>
        <v>987</v>
      </c>
      <c r="AB38" s="7">
        <f>+datos!T36</f>
        <v>310</v>
      </c>
      <c r="AC38" s="18">
        <f t="shared" si="9"/>
        <v>0.31</v>
      </c>
    </row>
    <row r="39" spans="1:29" x14ac:dyDescent="0.2">
      <c r="A39" s="2" t="s">
        <v>15</v>
      </c>
      <c r="B39" s="2" t="s">
        <v>51</v>
      </c>
      <c r="C39" s="2" t="s">
        <v>56</v>
      </c>
      <c r="D39" s="7">
        <f>+datos!E37</f>
        <v>186</v>
      </c>
      <c r="E39" s="7">
        <f>+datos!I37</f>
        <v>170</v>
      </c>
      <c r="F39" s="31">
        <f t="shared" si="0"/>
        <v>0.91</v>
      </c>
      <c r="G39" s="7">
        <f>+datos!H37</f>
        <v>108</v>
      </c>
      <c r="H39" s="18">
        <f t="shared" si="1"/>
        <v>0.57999999999999996</v>
      </c>
      <c r="I39" s="7">
        <f>+datos!J37</f>
        <v>17</v>
      </c>
      <c r="J39" s="8">
        <f t="shared" si="2"/>
        <v>0.1</v>
      </c>
      <c r="K39" s="7">
        <f>+datos!K37</f>
        <v>127</v>
      </c>
      <c r="L39" s="18">
        <f t="shared" si="3"/>
        <v>0.68</v>
      </c>
      <c r="M39" s="7">
        <f>+datos!M37</f>
        <v>73</v>
      </c>
      <c r="N39" s="18">
        <f t="shared" si="4"/>
        <v>0.43</v>
      </c>
      <c r="O39" s="7">
        <f>+datos!N37</f>
        <v>166</v>
      </c>
      <c r="P39" s="18">
        <f t="shared" si="5"/>
        <v>0.98</v>
      </c>
      <c r="Q39" s="7">
        <f>+datos!O37</f>
        <v>159</v>
      </c>
      <c r="R39" s="18">
        <f t="shared" si="6"/>
        <v>0.94</v>
      </c>
      <c r="S39" s="7">
        <f>+datos!P37</f>
        <v>158</v>
      </c>
      <c r="T39" s="7">
        <f>+datos!Q37</f>
        <v>143</v>
      </c>
      <c r="U39" s="18">
        <f t="shared" si="7"/>
        <v>0.91</v>
      </c>
      <c r="V39" s="7">
        <f>+datos!S37</f>
        <v>2</v>
      </c>
      <c r="W39" s="18">
        <f t="shared" si="8"/>
        <v>0.01</v>
      </c>
      <c r="X39" s="7">
        <f>+datos!G37</f>
        <v>0</v>
      </c>
      <c r="Y39" s="7" t="e">
        <f>+VLOOKUP(datos!$D37,[1]Anual!$A$16:$CP$227,94,FALSE)</f>
        <v>#N/A</v>
      </c>
      <c r="Z39" s="18"/>
      <c r="AA39" s="7">
        <f>+datos!F37</f>
        <v>255</v>
      </c>
      <c r="AB39" s="7">
        <f>+datos!T37</f>
        <v>427</v>
      </c>
      <c r="AC39" s="18">
        <f t="shared" si="9"/>
        <v>1.67</v>
      </c>
    </row>
    <row r="40" spans="1:29" x14ac:dyDescent="0.2">
      <c r="A40" s="2" t="s">
        <v>15</v>
      </c>
      <c r="B40" s="2" t="s">
        <v>57</v>
      </c>
      <c r="C40" s="2" t="s">
        <v>58</v>
      </c>
      <c r="D40" s="7">
        <f>+datos!E38</f>
        <v>2</v>
      </c>
      <c r="E40" s="7">
        <f>+datos!I38</f>
        <v>5</v>
      </c>
      <c r="F40" s="31">
        <f t="shared" si="0"/>
        <v>2.5</v>
      </c>
      <c r="G40" s="7">
        <f>+datos!H38</f>
        <v>3</v>
      </c>
      <c r="H40" s="18">
        <f t="shared" si="1"/>
        <v>1.5</v>
      </c>
      <c r="I40" s="7">
        <f>+datos!J38</f>
        <v>0</v>
      </c>
      <c r="J40" s="8">
        <f t="shared" si="2"/>
        <v>0</v>
      </c>
      <c r="K40" s="7">
        <f>+datos!K38</f>
        <v>3</v>
      </c>
      <c r="L40" s="18">
        <f t="shared" si="3"/>
        <v>1.5</v>
      </c>
      <c r="M40" s="7">
        <f>+datos!M38</f>
        <v>0</v>
      </c>
      <c r="N40" s="18">
        <f t="shared" si="4"/>
        <v>0</v>
      </c>
      <c r="O40" s="7">
        <f>+datos!N38</f>
        <v>6</v>
      </c>
      <c r="P40" s="18">
        <f t="shared" si="5"/>
        <v>1.2</v>
      </c>
      <c r="Q40" s="7">
        <f>+datos!O38</f>
        <v>4</v>
      </c>
      <c r="R40" s="18">
        <f t="shared" si="6"/>
        <v>0.8</v>
      </c>
      <c r="S40" s="7">
        <f>+datos!P38</f>
        <v>3</v>
      </c>
      <c r="T40" s="7">
        <f>+datos!Q38</f>
        <v>3</v>
      </c>
      <c r="U40" s="18">
        <f t="shared" si="7"/>
        <v>1</v>
      </c>
      <c r="V40" s="7">
        <f>+datos!S38</f>
        <v>0</v>
      </c>
      <c r="W40" s="18">
        <f t="shared" si="8"/>
        <v>0</v>
      </c>
      <c r="X40" s="7">
        <f>+datos!G38</f>
        <v>0</v>
      </c>
      <c r="Y40" s="7" t="e">
        <f>+VLOOKUP(datos!$D38,[1]Anual!$A$16:$CP$227,94,FALSE)</f>
        <v>#N/A</v>
      </c>
      <c r="Z40" s="18"/>
      <c r="AA40" s="7">
        <f>+datos!F38</f>
        <v>35</v>
      </c>
      <c r="AB40" s="7">
        <f>+datos!T38</f>
        <v>21</v>
      </c>
      <c r="AC40" s="18">
        <f t="shared" si="9"/>
        <v>0.6</v>
      </c>
    </row>
    <row r="41" spans="1:29" x14ac:dyDescent="0.2">
      <c r="A41" s="2" t="s">
        <v>15</v>
      </c>
      <c r="B41" s="2" t="s">
        <v>57</v>
      </c>
      <c r="C41" s="2" t="s">
        <v>57</v>
      </c>
      <c r="D41" s="7">
        <f>+datos!E39</f>
        <v>100</v>
      </c>
      <c r="E41" s="7">
        <f>+datos!I39</f>
        <v>100</v>
      </c>
      <c r="F41" s="31">
        <f t="shared" si="0"/>
        <v>1</v>
      </c>
      <c r="G41" s="7">
        <f>+datos!H39</f>
        <v>68</v>
      </c>
      <c r="H41" s="18">
        <f t="shared" si="1"/>
        <v>0.68</v>
      </c>
      <c r="I41" s="7">
        <f>+datos!J39</f>
        <v>12</v>
      </c>
      <c r="J41" s="8">
        <f t="shared" si="2"/>
        <v>0.12</v>
      </c>
      <c r="K41" s="7">
        <f>+datos!K39</f>
        <v>60</v>
      </c>
      <c r="L41" s="18">
        <f t="shared" si="3"/>
        <v>0.6</v>
      </c>
      <c r="M41" s="7">
        <f>+datos!M39</f>
        <v>19</v>
      </c>
      <c r="N41" s="18">
        <f t="shared" si="4"/>
        <v>0.19</v>
      </c>
      <c r="O41" s="7">
        <f>+datos!N39</f>
        <v>101</v>
      </c>
      <c r="P41" s="18">
        <f t="shared" si="5"/>
        <v>1.01</v>
      </c>
      <c r="Q41" s="7">
        <f>+datos!O39</f>
        <v>76</v>
      </c>
      <c r="R41" s="18">
        <f t="shared" si="6"/>
        <v>0.76</v>
      </c>
      <c r="S41" s="7">
        <f>+datos!P39</f>
        <v>58</v>
      </c>
      <c r="T41" s="7">
        <f>+datos!Q39</f>
        <v>57</v>
      </c>
      <c r="U41" s="18">
        <f t="shared" si="7"/>
        <v>0.98</v>
      </c>
      <c r="V41" s="7">
        <f>+datos!S39</f>
        <v>0</v>
      </c>
      <c r="W41" s="18">
        <f t="shared" si="8"/>
        <v>0</v>
      </c>
      <c r="X41" s="7">
        <f>+datos!G39</f>
        <v>163</v>
      </c>
      <c r="Y41" s="7" t="e">
        <f>+VLOOKUP(datos!$D39,[1]Anual!$A$16:$CP$227,94,FALSE)</f>
        <v>#N/A</v>
      </c>
      <c r="Z41" s="18" t="e">
        <f>IF(X41=0,0,ROUND(Y41/X41,2))</f>
        <v>#N/A</v>
      </c>
      <c r="AA41" s="7">
        <f>+datos!F39</f>
        <v>204</v>
      </c>
      <c r="AB41" s="7">
        <f>+datos!T39</f>
        <v>277</v>
      </c>
      <c r="AC41" s="18">
        <f t="shared" si="9"/>
        <v>1.36</v>
      </c>
    </row>
    <row r="42" spans="1:29" x14ac:dyDescent="0.2">
      <c r="A42" s="2" t="s">
        <v>15</v>
      </c>
      <c r="B42" s="2" t="s">
        <v>57</v>
      </c>
      <c r="C42" s="2" t="s">
        <v>59</v>
      </c>
      <c r="D42" s="7">
        <f>+datos!E40</f>
        <v>10</v>
      </c>
      <c r="E42" s="7">
        <f>+datos!I40</f>
        <v>4</v>
      </c>
      <c r="F42" s="31">
        <f t="shared" si="0"/>
        <v>0.4</v>
      </c>
      <c r="G42" s="7">
        <f>+datos!H40</f>
        <v>2</v>
      </c>
      <c r="H42" s="18">
        <f t="shared" si="1"/>
        <v>0.2</v>
      </c>
      <c r="I42" s="7">
        <f>+datos!J40</f>
        <v>0</v>
      </c>
      <c r="J42" s="8">
        <f t="shared" si="2"/>
        <v>0</v>
      </c>
      <c r="K42" s="7">
        <f>+datos!K40</f>
        <v>1</v>
      </c>
      <c r="L42" s="18">
        <f t="shared" si="3"/>
        <v>0.1</v>
      </c>
      <c r="M42" s="7">
        <f>+datos!M40</f>
        <v>0</v>
      </c>
      <c r="N42" s="18">
        <f t="shared" si="4"/>
        <v>0</v>
      </c>
      <c r="O42" s="7">
        <f>+datos!N40</f>
        <v>4</v>
      </c>
      <c r="P42" s="18">
        <f t="shared" si="5"/>
        <v>1</v>
      </c>
      <c r="Q42" s="7">
        <f>+datos!O40</f>
        <v>3</v>
      </c>
      <c r="R42" s="18">
        <f t="shared" si="6"/>
        <v>0.75</v>
      </c>
      <c r="S42" s="7">
        <f>+datos!P40</f>
        <v>2</v>
      </c>
      <c r="T42" s="7">
        <f>+datos!Q40</f>
        <v>0</v>
      </c>
      <c r="U42" s="18">
        <f t="shared" si="7"/>
        <v>0</v>
      </c>
      <c r="V42" s="7">
        <f>+datos!S40</f>
        <v>0</v>
      </c>
      <c r="W42" s="18">
        <f t="shared" si="8"/>
        <v>0</v>
      </c>
      <c r="X42" s="7">
        <f>+datos!G40</f>
        <v>0</v>
      </c>
      <c r="Y42" s="7" t="e">
        <f>+VLOOKUP(datos!$D40,[1]Anual!$A$16:$CP$227,94,FALSE)</f>
        <v>#N/A</v>
      </c>
      <c r="Z42" s="18"/>
      <c r="AA42" s="7">
        <f>+datos!F40</f>
        <v>31</v>
      </c>
      <c r="AB42" s="7">
        <f>+datos!T40</f>
        <v>33</v>
      </c>
      <c r="AC42" s="18">
        <f t="shared" si="9"/>
        <v>1.06</v>
      </c>
    </row>
    <row r="43" spans="1:29" x14ac:dyDescent="0.2">
      <c r="A43" s="2" t="s">
        <v>15</v>
      </c>
      <c r="B43" s="2" t="s">
        <v>57</v>
      </c>
      <c r="C43" s="2" t="s">
        <v>60</v>
      </c>
      <c r="D43" s="7">
        <f>+datos!E41</f>
        <v>41</v>
      </c>
      <c r="E43" s="7">
        <f>+datos!I41</f>
        <v>22</v>
      </c>
      <c r="F43" s="31">
        <f t="shared" si="0"/>
        <v>0.54</v>
      </c>
      <c r="G43" s="7">
        <f>+datos!H41</f>
        <v>15</v>
      </c>
      <c r="H43" s="18">
        <f t="shared" si="1"/>
        <v>0.37</v>
      </c>
      <c r="I43" s="7">
        <f>+datos!J41</f>
        <v>2</v>
      </c>
      <c r="J43" s="8">
        <f t="shared" si="2"/>
        <v>0.09</v>
      </c>
      <c r="K43" s="7">
        <f>+datos!K41</f>
        <v>11</v>
      </c>
      <c r="L43" s="18">
        <f t="shared" si="3"/>
        <v>0.27</v>
      </c>
      <c r="M43" s="7">
        <f>+datos!M41</f>
        <v>0</v>
      </c>
      <c r="N43" s="18">
        <f t="shared" si="4"/>
        <v>0</v>
      </c>
      <c r="O43" s="7">
        <f>+datos!N41</f>
        <v>17</v>
      </c>
      <c r="P43" s="18">
        <f t="shared" si="5"/>
        <v>0.77</v>
      </c>
      <c r="Q43" s="7">
        <f>+datos!O41</f>
        <v>16</v>
      </c>
      <c r="R43" s="18">
        <f t="shared" si="6"/>
        <v>0.73</v>
      </c>
      <c r="S43" s="7">
        <f>+datos!P41</f>
        <v>13</v>
      </c>
      <c r="T43" s="7">
        <f>+datos!Q41</f>
        <v>9</v>
      </c>
      <c r="U43" s="18">
        <f t="shared" si="7"/>
        <v>0.69</v>
      </c>
      <c r="V43" s="7">
        <f>+datos!S41</f>
        <v>0</v>
      </c>
      <c r="W43" s="18">
        <f t="shared" si="8"/>
        <v>0</v>
      </c>
      <c r="X43" s="7">
        <f>+datos!G41</f>
        <v>0</v>
      </c>
      <c r="Y43" s="7" t="e">
        <f>+VLOOKUP(datos!$D41,[1]Anual!$A$16:$CP$227,94,FALSE)</f>
        <v>#N/A</v>
      </c>
      <c r="Z43" s="18"/>
      <c r="AA43" s="7">
        <f>+datos!F41</f>
        <v>91</v>
      </c>
      <c r="AB43" s="7">
        <f>+datos!T41</f>
        <v>99</v>
      </c>
      <c r="AC43" s="18">
        <f t="shared" si="9"/>
        <v>1.0900000000000001</v>
      </c>
    </row>
    <row r="44" spans="1:29" x14ac:dyDescent="0.2">
      <c r="A44" s="2" t="s">
        <v>15</v>
      </c>
      <c r="B44" s="2" t="s">
        <v>57</v>
      </c>
      <c r="C44" s="2" t="s">
        <v>61</v>
      </c>
      <c r="D44" s="7">
        <f>+datos!E42</f>
        <v>2</v>
      </c>
      <c r="E44" s="7">
        <f>+datos!I42</f>
        <v>0</v>
      </c>
      <c r="F44" s="31">
        <f t="shared" si="0"/>
        <v>0</v>
      </c>
      <c r="G44" s="7">
        <f>+datos!H42</f>
        <v>0</v>
      </c>
      <c r="H44" s="18">
        <f t="shared" si="1"/>
        <v>0</v>
      </c>
      <c r="I44" s="7">
        <f>+datos!J42</f>
        <v>0</v>
      </c>
      <c r="J44" s="8">
        <f t="shared" si="2"/>
        <v>0</v>
      </c>
      <c r="K44" s="7">
        <f>+datos!K42</f>
        <v>1</v>
      </c>
      <c r="L44" s="18">
        <f t="shared" si="3"/>
        <v>0.5</v>
      </c>
      <c r="M44" s="7">
        <f>+datos!M42</f>
        <v>1</v>
      </c>
      <c r="N44" s="18">
        <f t="shared" si="4"/>
        <v>0</v>
      </c>
      <c r="O44" s="7">
        <f>+datos!N42</f>
        <v>0</v>
      </c>
      <c r="P44" s="18">
        <f t="shared" si="5"/>
        <v>0</v>
      </c>
      <c r="Q44" s="7">
        <f>+datos!O42</f>
        <v>0</v>
      </c>
      <c r="R44" s="18">
        <f t="shared" si="6"/>
        <v>0</v>
      </c>
      <c r="S44" s="7">
        <f>+datos!P42</f>
        <v>1</v>
      </c>
      <c r="T44" s="7">
        <f>+datos!Q42</f>
        <v>1</v>
      </c>
      <c r="U44" s="18">
        <f t="shared" si="7"/>
        <v>1</v>
      </c>
      <c r="V44" s="7">
        <f>+datos!S42</f>
        <v>1</v>
      </c>
      <c r="W44" s="18">
        <f t="shared" si="8"/>
        <v>0.5</v>
      </c>
      <c r="X44" s="7">
        <f>+datos!G42</f>
        <v>0</v>
      </c>
      <c r="Y44" s="7" t="e">
        <f>+VLOOKUP(datos!$D42,[1]Anual!$A$16:$CP$227,94,FALSE)</f>
        <v>#N/A</v>
      </c>
      <c r="Z44" s="18"/>
      <c r="AA44" s="7">
        <f>+datos!F42</f>
        <v>21</v>
      </c>
      <c r="AB44" s="7">
        <f>+datos!T42</f>
        <v>42</v>
      </c>
      <c r="AC44" s="18">
        <f t="shared" si="9"/>
        <v>2</v>
      </c>
    </row>
    <row r="45" spans="1:29" x14ac:dyDescent="0.2">
      <c r="A45" s="2" t="s">
        <v>15</v>
      </c>
      <c r="B45" s="2" t="s">
        <v>57</v>
      </c>
      <c r="C45" s="2" t="s">
        <v>62</v>
      </c>
      <c r="D45" s="7">
        <f>+datos!E43</f>
        <v>8</v>
      </c>
      <c r="E45" s="7">
        <f>+datos!I43</f>
        <v>1</v>
      </c>
      <c r="F45" s="31">
        <f t="shared" si="0"/>
        <v>0.13</v>
      </c>
      <c r="G45" s="7">
        <f>+datos!H43</f>
        <v>1</v>
      </c>
      <c r="H45" s="18">
        <f t="shared" si="1"/>
        <v>0.13</v>
      </c>
      <c r="I45" s="7">
        <f>+datos!J43</f>
        <v>0</v>
      </c>
      <c r="J45" s="8">
        <f t="shared" si="2"/>
        <v>0</v>
      </c>
      <c r="K45" s="7">
        <f>+datos!K43</f>
        <v>1</v>
      </c>
      <c r="L45" s="18">
        <f t="shared" si="3"/>
        <v>0.13</v>
      </c>
      <c r="M45" s="7">
        <f>+datos!M43</f>
        <v>0</v>
      </c>
      <c r="N45" s="18">
        <f t="shared" si="4"/>
        <v>0</v>
      </c>
      <c r="O45" s="7">
        <f>+datos!N43</f>
        <v>2</v>
      </c>
      <c r="P45" s="18">
        <f t="shared" si="5"/>
        <v>2</v>
      </c>
      <c r="Q45" s="7">
        <f>+datos!O43</f>
        <v>2</v>
      </c>
      <c r="R45" s="18">
        <f t="shared" si="6"/>
        <v>2</v>
      </c>
      <c r="S45" s="7">
        <f>+datos!P43</f>
        <v>0</v>
      </c>
      <c r="T45" s="7">
        <f>+datos!Q43</f>
        <v>0</v>
      </c>
      <c r="U45" s="18">
        <f t="shared" si="7"/>
        <v>0</v>
      </c>
      <c r="V45" s="7">
        <f>+datos!S43</f>
        <v>0</v>
      </c>
      <c r="W45" s="18">
        <f t="shared" si="8"/>
        <v>0</v>
      </c>
      <c r="X45" s="7">
        <f>+datos!G43</f>
        <v>0</v>
      </c>
      <c r="Y45" s="7" t="e">
        <f>+VLOOKUP(datos!$D43,[1]Anual!$A$16:$CP$227,94,FALSE)</f>
        <v>#N/A</v>
      </c>
      <c r="Z45" s="18"/>
      <c r="AA45" s="7">
        <f>+datos!F43</f>
        <v>74</v>
      </c>
      <c r="AB45" s="7">
        <f>+datos!T43</f>
        <v>16</v>
      </c>
      <c r="AC45" s="18">
        <f t="shared" si="9"/>
        <v>0.22</v>
      </c>
    </row>
    <row r="46" spans="1:29" x14ac:dyDescent="0.2">
      <c r="A46" s="2" t="s">
        <v>15</v>
      </c>
      <c r="B46" s="2" t="s">
        <v>63</v>
      </c>
      <c r="C46" s="2" t="s">
        <v>64</v>
      </c>
      <c r="D46" s="7">
        <f>+datos!E44</f>
        <v>28</v>
      </c>
      <c r="E46" s="7">
        <f>+datos!I44</f>
        <v>26</v>
      </c>
      <c r="F46" s="31">
        <f t="shared" si="0"/>
        <v>0.93</v>
      </c>
      <c r="G46" s="7">
        <f>+datos!H44</f>
        <v>20</v>
      </c>
      <c r="H46" s="18">
        <f t="shared" si="1"/>
        <v>0.71</v>
      </c>
      <c r="I46" s="7">
        <f>+datos!J44</f>
        <v>5</v>
      </c>
      <c r="J46" s="8">
        <f t="shared" si="2"/>
        <v>0.19</v>
      </c>
      <c r="K46" s="7">
        <f>+datos!K44</f>
        <v>13</v>
      </c>
      <c r="L46" s="18">
        <f t="shared" si="3"/>
        <v>0.46</v>
      </c>
      <c r="M46" s="7">
        <f>+datos!M44</f>
        <v>11</v>
      </c>
      <c r="N46" s="18">
        <f t="shared" si="4"/>
        <v>0.42</v>
      </c>
      <c r="O46" s="7">
        <f>+datos!N44</f>
        <v>20</v>
      </c>
      <c r="P46" s="18">
        <f t="shared" si="5"/>
        <v>0.77</v>
      </c>
      <c r="Q46" s="7">
        <f>+datos!O44</f>
        <v>17</v>
      </c>
      <c r="R46" s="18">
        <f t="shared" si="6"/>
        <v>0.65</v>
      </c>
      <c r="S46" s="7">
        <f>+datos!P44</f>
        <v>31</v>
      </c>
      <c r="T46" s="7">
        <f>+datos!Q44</f>
        <v>26</v>
      </c>
      <c r="U46" s="18">
        <f t="shared" si="7"/>
        <v>0.84</v>
      </c>
      <c r="V46" s="7">
        <f>+datos!S44</f>
        <v>14</v>
      </c>
      <c r="W46" s="18">
        <f t="shared" si="8"/>
        <v>0.5</v>
      </c>
      <c r="X46" s="7">
        <f>+datos!G44</f>
        <v>0</v>
      </c>
      <c r="Y46" s="7" t="e">
        <f>+VLOOKUP(datos!$D44,[1]Anual!$A$16:$CP$227,94,FALSE)</f>
        <v>#N/A</v>
      </c>
      <c r="Z46" s="18"/>
      <c r="AA46" s="7">
        <f>+datos!F44</f>
        <v>66</v>
      </c>
      <c r="AB46" s="7">
        <f>+datos!T44</f>
        <v>100</v>
      </c>
      <c r="AC46" s="18">
        <f t="shared" si="9"/>
        <v>1.52</v>
      </c>
    </row>
    <row r="47" spans="1:29" x14ac:dyDescent="0.2">
      <c r="A47" s="2" t="s">
        <v>15</v>
      </c>
      <c r="B47" s="2" t="s">
        <v>63</v>
      </c>
      <c r="C47" s="2" t="s">
        <v>63</v>
      </c>
      <c r="D47" s="7">
        <f>+datos!E45</f>
        <v>102</v>
      </c>
      <c r="E47" s="7">
        <f>+datos!I45</f>
        <v>91</v>
      </c>
      <c r="F47" s="31">
        <f t="shared" si="0"/>
        <v>0.89</v>
      </c>
      <c r="G47" s="7">
        <f>+datos!H45</f>
        <v>63</v>
      </c>
      <c r="H47" s="18">
        <f t="shared" si="1"/>
        <v>0.62</v>
      </c>
      <c r="I47" s="7">
        <f>+datos!J45</f>
        <v>8</v>
      </c>
      <c r="J47" s="8">
        <f t="shared" si="2"/>
        <v>0.09</v>
      </c>
      <c r="K47" s="7">
        <f>+datos!K45</f>
        <v>52</v>
      </c>
      <c r="L47" s="18">
        <f t="shared" si="3"/>
        <v>0.51</v>
      </c>
      <c r="M47" s="7">
        <f>+datos!M45</f>
        <v>31</v>
      </c>
      <c r="N47" s="18">
        <f t="shared" si="4"/>
        <v>0.34</v>
      </c>
      <c r="O47" s="7">
        <f>+datos!N45</f>
        <v>90</v>
      </c>
      <c r="P47" s="18">
        <f t="shared" si="5"/>
        <v>0.99</v>
      </c>
      <c r="Q47" s="7">
        <f>+datos!O45</f>
        <v>79</v>
      </c>
      <c r="R47" s="18">
        <f t="shared" si="6"/>
        <v>0.87</v>
      </c>
      <c r="S47" s="7">
        <f>+datos!P45</f>
        <v>66</v>
      </c>
      <c r="T47" s="7">
        <f>+datos!Q45</f>
        <v>55</v>
      </c>
      <c r="U47" s="18">
        <f t="shared" si="7"/>
        <v>0.83</v>
      </c>
      <c r="V47" s="7">
        <f>+datos!S45</f>
        <v>30</v>
      </c>
      <c r="W47" s="18">
        <f t="shared" si="8"/>
        <v>0.28999999999999998</v>
      </c>
      <c r="X47" s="7">
        <f>+datos!G45</f>
        <v>0</v>
      </c>
      <c r="Y47" s="7" t="e">
        <f>+VLOOKUP(datos!$D45,[1]Anual!$A$16:$CP$227,94,FALSE)</f>
        <v>#N/A</v>
      </c>
      <c r="Z47" s="18"/>
      <c r="AA47" s="7">
        <f>+datos!F45</f>
        <v>312</v>
      </c>
      <c r="AB47" s="7">
        <f>+datos!T45</f>
        <v>257</v>
      </c>
      <c r="AC47" s="18">
        <f t="shared" si="9"/>
        <v>0.82</v>
      </c>
    </row>
    <row r="48" spans="1:29" x14ac:dyDescent="0.2">
      <c r="A48" s="2" t="s">
        <v>15</v>
      </c>
      <c r="B48" s="2" t="s">
        <v>65</v>
      </c>
      <c r="C48" s="2" t="s">
        <v>65</v>
      </c>
      <c r="D48" s="7">
        <f>+datos!E46</f>
        <v>350</v>
      </c>
      <c r="E48" s="7">
        <f>+datos!I46</f>
        <v>307</v>
      </c>
      <c r="F48" s="31">
        <f t="shared" si="0"/>
        <v>0.88</v>
      </c>
      <c r="G48" s="7">
        <f>+datos!H46</f>
        <v>204</v>
      </c>
      <c r="H48" s="18">
        <f t="shared" si="1"/>
        <v>0.57999999999999996</v>
      </c>
      <c r="I48" s="7">
        <f>+datos!J46</f>
        <v>27</v>
      </c>
      <c r="J48" s="8">
        <f t="shared" si="2"/>
        <v>0.09</v>
      </c>
      <c r="K48" s="7">
        <f>+datos!K46</f>
        <v>131</v>
      </c>
      <c r="L48" s="18">
        <f t="shared" si="3"/>
        <v>0.37</v>
      </c>
      <c r="M48" s="7">
        <f>+datos!M46</f>
        <v>39</v>
      </c>
      <c r="N48" s="18">
        <f t="shared" si="4"/>
        <v>0.13</v>
      </c>
      <c r="O48" s="7">
        <f>+datos!N46</f>
        <v>294</v>
      </c>
      <c r="P48" s="18">
        <f t="shared" si="5"/>
        <v>0.96</v>
      </c>
      <c r="Q48" s="7">
        <f>+datos!O46</f>
        <v>265</v>
      </c>
      <c r="R48" s="18">
        <f t="shared" si="6"/>
        <v>0.86</v>
      </c>
      <c r="S48" s="7">
        <f>+datos!P46</f>
        <v>162</v>
      </c>
      <c r="T48" s="7">
        <f>+datos!Q46</f>
        <v>84</v>
      </c>
      <c r="U48" s="18">
        <f t="shared" si="7"/>
        <v>0.52</v>
      </c>
      <c r="V48" s="7">
        <f>+datos!S46</f>
        <v>78</v>
      </c>
      <c r="W48" s="18">
        <f t="shared" si="8"/>
        <v>0.22</v>
      </c>
      <c r="X48" s="7">
        <f>+datos!G46</f>
        <v>523</v>
      </c>
      <c r="Y48" s="7" t="e">
        <f>+VLOOKUP(datos!$D46,[1]Anual!$A$16:$CP$227,94,FALSE)</f>
        <v>#N/A</v>
      </c>
      <c r="Z48" s="18" t="e">
        <f>IF(X48=0,0,ROUND(Y48/X48,2))</f>
        <v>#N/A</v>
      </c>
      <c r="AA48" s="7">
        <f>+datos!F46</f>
        <v>1186</v>
      </c>
      <c r="AB48" s="7">
        <f>+datos!T46</f>
        <v>707</v>
      </c>
      <c r="AC48" s="18">
        <f t="shared" si="9"/>
        <v>0.6</v>
      </c>
    </row>
    <row r="49" spans="1:29" x14ac:dyDescent="0.2">
      <c r="A49" s="2" t="s">
        <v>15</v>
      </c>
      <c r="B49" s="2" t="s">
        <v>65</v>
      </c>
      <c r="C49" s="2" t="s">
        <v>66</v>
      </c>
      <c r="D49" s="7">
        <f>+datos!E47</f>
        <v>143</v>
      </c>
      <c r="E49" s="7">
        <f>+datos!I47</f>
        <v>124</v>
      </c>
      <c r="F49" s="31">
        <f t="shared" si="0"/>
        <v>0.87</v>
      </c>
      <c r="G49" s="7">
        <f>+datos!H47</f>
        <v>63</v>
      </c>
      <c r="H49" s="18">
        <f t="shared" si="1"/>
        <v>0.44</v>
      </c>
      <c r="I49" s="7">
        <f>+datos!J47</f>
        <v>8</v>
      </c>
      <c r="J49" s="8">
        <f t="shared" si="2"/>
        <v>0.06</v>
      </c>
      <c r="K49" s="7">
        <f>+datos!K47</f>
        <v>43</v>
      </c>
      <c r="L49" s="18">
        <f t="shared" si="3"/>
        <v>0.3</v>
      </c>
      <c r="M49" s="7">
        <f>+datos!M47</f>
        <v>14</v>
      </c>
      <c r="N49" s="18">
        <f t="shared" si="4"/>
        <v>0.11</v>
      </c>
      <c r="O49" s="7">
        <f>+datos!N47</f>
        <v>124</v>
      </c>
      <c r="P49" s="18">
        <f t="shared" si="5"/>
        <v>1</v>
      </c>
      <c r="Q49" s="7">
        <f>+datos!O47</f>
        <v>98</v>
      </c>
      <c r="R49" s="18">
        <f t="shared" si="6"/>
        <v>0.79</v>
      </c>
      <c r="S49" s="7">
        <f>+datos!P47</f>
        <v>92</v>
      </c>
      <c r="T49" s="7">
        <f>+datos!Q47</f>
        <v>61</v>
      </c>
      <c r="U49" s="18">
        <f t="shared" si="7"/>
        <v>0.66</v>
      </c>
      <c r="V49" s="7">
        <f>+datos!S47</f>
        <v>2</v>
      </c>
      <c r="W49" s="18">
        <f t="shared" si="8"/>
        <v>0.01</v>
      </c>
      <c r="X49" s="7">
        <f>+datos!G47</f>
        <v>0</v>
      </c>
      <c r="Y49" s="7" t="e">
        <f>+VLOOKUP(datos!$D47,[1]Anual!$A$16:$CP$227,94,FALSE)</f>
        <v>#N/A</v>
      </c>
      <c r="Z49" s="18"/>
      <c r="AA49" s="7">
        <f>+datos!F47</f>
        <v>531</v>
      </c>
      <c r="AB49" s="7">
        <f>+datos!T47</f>
        <v>287</v>
      </c>
      <c r="AC49" s="18">
        <f t="shared" si="9"/>
        <v>0.54</v>
      </c>
    </row>
    <row r="50" spans="1:29" x14ac:dyDescent="0.2">
      <c r="A50" s="2" t="s">
        <v>15</v>
      </c>
      <c r="B50" s="2" t="s">
        <v>67</v>
      </c>
      <c r="C50" s="2" t="s">
        <v>67</v>
      </c>
      <c r="D50" s="7">
        <f>+datos!E48</f>
        <v>348</v>
      </c>
      <c r="E50" s="7">
        <f>+datos!I48</f>
        <v>294</v>
      </c>
      <c r="F50" s="31">
        <f t="shared" si="0"/>
        <v>0.84</v>
      </c>
      <c r="G50" s="7">
        <f>+datos!H48</f>
        <v>185</v>
      </c>
      <c r="H50" s="18">
        <f t="shared" si="1"/>
        <v>0.53</v>
      </c>
      <c r="I50" s="7">
        <f>+datos!J48</f>
        <v>20</v>
      </c>
      <c r="J50" s="8">
        <f t="shared" si="2"/>
        <v>7.0000000000000007E-2</v>
      </c>
      <c r="K50" s="7">
        <f>+datos!K48</f>
        <v>162</v>
      </c>
      <c r="L50" s="18">
        <f t="shared" si="3"/>
        <v>0.47</v>
      </c>
      <c r="M50" s="7">
        <f>+datos!M48</f>
        <v>76</v>
      </c>
      <c r="N50" s="18">
        <f t="shared" si="4"/>
        <v>0.26</v>
      </c>
      <c r="O50" s="7">
        <f>+datos!N48</f>
        <v>296</v>
      </c>
      <c r="P50" s="18">
        <f t="shared" si="5"/>
        <v>1.01</v>
      </c>
      <c r="Q50" s="7">
        <f>+datos!O48</f>
        <v>220</v>
      </c>
      <c r="R50" s="18">
        <f t="shared" si="6"/>
        <v>0.75</v>
      </c>
      <c r="S50" s="7">
        <f>+datos!P48</f>
        <v>190</v>
      </c>
      <c r="T50" s="7">
        <f>+datos!Q48</f>
        <v>151</v>
      </c>
      <c r="U50" s="18">
        <f t="shared" si="7"/>
        <v>0.79</v>
      </c>
      <c r="V50" s="7">
        <f>+datos!S48</f>
        <v>14</v>
      </c>
      <c r="W50" s="18">
        <f t="shared" si="8"/>
        <v>0.04</v>
      </c>
      <c r="X50" s="7">
        <f>+datos!G48</f>
        <v>0</v>
      </c>
      <c r="Y50" s="7" t="e">
        <f>+VLOOKUP(datos!$D48,[1]Anual!$A$16:$CP$227,94,FALSE)</f>
        <v>#N/A</v>
      </c>
      <c r="Z50" s="18"/>
      <c r="AA50" s="7">
        <f>+datos!F48</f>
        <v>652</v>
      </c>
      <c r="AB50" s="7">
        <f>+datos!T48</f>
        <v>785</v>
      </c>
      <c r="AC50" s="18">
        <f t="shared" si="9"/>
        <v>1.2</v>
      </c>
    </row>
    <row r="51" spans="1:29" x14ac:dyDescent="0.2">
      <c r="A51" s="2" t="s">
        <v>15</v>
      </c>
      <c r="B51" s="2" t="s">
        <v>67</v>
      </c>
      <c r="C51" s="2" t="s">
        <v>68</v>
      </c>
      <c r="D51" s="7">
        <f>+datos!E49</f>
        <v>10</v>
      </c>
      <c r="E51" s="7">
        <f>+datos!I49</f>
        <v>2</v>
      </c>
      <c r="F51" s="31">
        <f t="shared" si="0"/>
        <v>0.2</v>
      </c>
      <c r="G51" s="7">
        <f>+datos!H49</f>
        <v>1</v>
      </c>
      <c r="H51" s="18">
        <f t="shared" si="1"/>
        <v>0.1</v>
      </c>
      <c r="I51" s="7">
        <f>+datos!J49</f>
        <v>1</v>
      </c>
      <c r="J51" s="8">
        <f t="shared" si="2"/>
        <v>0.5</v>
      </c>
      <c r="K51" s="7">
        <f>+datos!K49</f>
        <v>0</v>
      </c>
      <c r="L51" s="18">
        <f t="shared" si="3"/>
        <v>0</v>
      </c>
      <c r="M51" s="7">
        <f>+datos!M49</f>
        <v>0</v>
      </c>
      <c r="N51" s="18">
        <f t="shared" si="4"/>
        <v>0</v>
      </c>
      <c r="O51" s="7">
        <f>+datos!N49</f>
        <v>2</v>
      </c>
      <c r="P51" s="18">
        <f t="shared" si="5"/>
        <v>1</v>
      </c>
      <c r="Q51" s="7">
        <f>+datos!O49</f>
        <v>0</v>
      </c>
      <c r="R51" s="18">
        <f t="shared" si="6"/>
        <v>0</v>
      </c>
      <c r="S51" s="7">
        <f>+datos!P49</f>
        <v>0</v>
      </c>
      <c r="T51" s="7">
        <f>+datos!Q49</f>
        <v>0</v>
      </c>
      <c r="U51" s="18">
        <f t="shared" si="7"/>
        <v>0</v>
      </c>
      <c r="V51" s="7">
        <f>+datos!S49</f>
        <v>0</v>
      </c>
      <c r="W51" s="18">
        <f t="shared" si="8"/>
        <v>0</v>
      </c>
      <c r="X51" s="7">
        <f>+datos!G49</f>
        <v>0</v>
      </c>
      <c r="Y51" s="7" t="e">
        <f>+VLOOKUP(datos!$D49,[1]Anual!$A$16:$CP$227,94,FALSE)</f>
        <v>#N/A</v>
      </c>
      <c r="Z51" s="18"/>
      <c r="AA51" s="7">
        <f>+datos!F49</f>
        <v>75</v>
      </c>
      <c r="AB51" s="7">
        <f>+datos!T49</f>
        <v>55</v>
      </c>
      <c r="AC51" s="18">
        <f t="shared" si="9"/>
        <v>0.73</v>
      </c>
    </row>
    <row r="52" spans="1:29" x14ac:dyDescent="0.2">
      <c r="A52" s="2" t="s">
        <v>15</v>
      </c>
      <c r="B52" s="2" t="s">
        <v>67</v>
      </c>
      <c r="C52" s="2" t="s">
        <v>69</v>
      </c>
      <c r="D52" s="7">
        <f>+datos!E50</f>
        <v>40</v>
      </c>
      <c r="E52" s="7">
        <f>+datos!I50</f>
        <v>50</v>
      </c>
      <c r="F52" s="31">
        <f t="shared" si="0"/>
        <v>1.25</v>
      </c>
      <c r="G52" s="7">
        <f>+datos!H50</f>
        <v>30</v>
      </c>
      <c r="H52" s="18">
        <f t="shared" si="1"/>
        <v>0.75</v>
      </c>
      <c r="I52" s="7">
        <f>+datos!J50</f>
        <v>9</v>
      </c>
      <c r="J52" s="8">
        <f t="shared" si="2"/>
        <v>0.18</v>
      </c>
      <c r="K52" s="7">
        <f>+datos!K50</f>
        <v>19</v>
      </c>
      <c r="L52" s="18">
        <f t="shared" si="3"/>
        <v>0.48</v>
      </c>
      <c r="M52" s="7">
        <f>+datos!M50</f>
        <v>6</v>
      </c>
      <c r="N52" s="18">
        <f t="shared" si="4"/>
        <v>0.12</v>
      </c>
      <c r="O52" s="7">
        <f>+datos!N50</f>
        <v>50</v>
      </c>
      <c r="P52" s="18">
        <f t="shared" si="5"/>
        <v>1</v>
      </c>
      <c r="Q52" s="7">
        <f>+datos!O50</f>
        <v>39</v>
      </c>
      <c r="R52" s="18">
        <f t="shared" si="6"/>
        <v>0.78</v>
      </c>
      <c r="S52" s="7">
        <f>+datos!P50</f>
        <v>27</v>
      </c>
      <c r="T52" s="7">
        <f>+datos!Q50</f>
        <v>12</v>
      </c>
      <c r="U52" s="18">
        <f t="shared" si="7"/>
        <v>0.44</v>
      </c>
      <c r="V52" s="7">
        <f>+datos!S50</f>
        <v>1</v>
      </c>
      <c r="W52" s="18">
        <f t="shared" si="8"/>
        <v>0.03</v>
      </c>
      <c r="X52" s="7">
        <f>+datos!G50</f>
        <v>0</v>
      </c>
      <c r="Y52" s="7" t="e">
        <f>+VLOOKUP(datos!$D50,[1]Anual!$A$16:$CP$227,94,FALSE)</f>
        <v>#N/A</v>
      </c>
      <c r="Z52" s="18"/>
      <c r="AA52" s="7">
        <f>+datos!F50</f>
        <v>410</v>
      </c>
      <c r="AB52" s="7">
        <f>+datos!T50</f>
        <v>161</v>
      </c>
      <c r="AC52" s="18">
        <f t="shared" si="9"/>
        <v>0.39</v>
      </c>
    </row>
    <row r="53" spans="1:29" x14ac:dyDescent="0.2">
      <c r="A53" s="2" t="s">
        <v>15</v>
      </c>
      <c r="B53" s="2" t="s">
        <v>70</v>
      </c>
      <c r="C53" s="2" t="s">
        <v>71</v>
      </c>
      <c r="D53" s="7">
        <f>+datos!E51</f>
        <v>65</v>
      </c>
      <c r="E53" s="7">
        <f>+datos!I51</f>
        <v>70</v>
      </c>
      <c r="F53" s="31">
        <f t="shared" si="0"/>
        <v>1.08</v>
      </c>
      <c r="G53" s="7">
        <f>+datos!H51</f>
        <v>48</v>
      </c>
      <c r="H53" s="18">
        <f t="shared" si="1"/>
        <v>0.74</v>
      </c>
      <c r="I53" s="7">
        <f>+datos!J51</f>
        <v>5</v>
      </c>
      <c r="J53" s="8">
        <f t="shared" si="2"/>
        <v>7.0000000000000007E-2</v>
      </c>
      <c r="K53" s="7">
        <f>+datos!K51</f>
        <v>41</v>
      </c>
      <c r="L53" s="18">
        <f t="shared" si="3"/>
        <v>0.63</v>
      </c>
      <c r="M53" s="7">
        <f>+datos!M51</f>
        <v>7</v>
      </c>
      <c r="N53" s="18">
        <f t="shared" si="4"/>
        <v>0.1</v>
      </c>
      <c r="O53" s="7">
        <f>+datos!N51</f>
        <v>62</v>
      </c>
      <c r="P53" s="18">
        <f t="shared" si="5"/>
        <v>0.89</v>
      </c>
      <c r="Q53" s="7">
        <f>+datos!O51</f>
        <v>43</v>
      </c>
      <c r="R53" s="18">
        <f t="shared" si="6"/>
        <v>0.61</v>
      </c>
      <c r="S53" s="7">
        <f>+datos!P51</f>
        <v>58</v>
      </c>
      <c r="T53" s="7">
        <f>+datos!Q51</f>
        <v>44</v>
      </c>
      <c r="U53" s="18">
        <f t="shared" si="7"/>
        <v>0.76</v>
      </c>
      <c r="V53" s="7">
        <f>+datos!S51</f>
        <v>18</v>
      </c>
      <c r="W53" s="18">
        <f t="shared" si="8"/>
        <v>0.28000000000000003</v>
      </c>
      <c r="X53" s="7">
        <f>+datos!G51</f>
        <v>0</v>
      </c>
      <c r="Y53" s="7" t="e">
        <f>+VLOOKUP(datos!$D51,[1]Anual!$A$16:$CP$227,94,FALSE)</f>
        <v>#N/A</v>
      </c>
      <c r="Z53" s="18"/>
      <c r="AA53" s="7">
        <f>+datos!F51</f>
        <v>350</v>
      </c>
      <c r="AB53" s="7">
        <f>+datos!T51</f>
        <v>301</v>
      </c>
      <c r="AC53" s="18">
        <f t="shared" si="9"/>
        <v>0.86</v>
      </c>
    </row>
    <row r="54" spans="1:29" x14ac:dyDescent="0.2">
      <c r="A54" s="2" t="s">
        <v>15</v>
      </c>
      <c r="B54" s="2" t="s">
        <v>70</v>
      </c>
      <c r="C54" s="2" t="s">
        <v>72</v>
      </c>
      <c r="D54" s="7">
        <f>+datos!E52</f>
        <v>45</v>
      </c>
      <c r="E54" s="7">
        <f>+datos!I52</f>
        <v>68</v>
      </c>
      <c r="F54" s="31">
        <f t="shared" si="0"/>
        <v>1.51</v>
      </c>
      <c r="G54" s="7">
        <f>+datos!H52</f>
        <v>50</v>
      </c>
      <c r="H54" s="18">
        <f t="shared" si="1"/>
        <v>1.1100000000000001</v>
      </c>
      <c r="I54" s="7">
        <f>+datos!J52</f>
        <v>6</v>
      </c>
      <c r="J54" s="8">
        <f t="shared" si="2"/>
        <v>0.09</v>
      </c>
      <c r="K54" s="7">
        <f>+datos!K52</f>
        <v>39</v>
      </c>
      <c r="L54" s="18">
        <f t="shared" si="3"/>
        <v>0.87</v>
      </c>
      <c r="M54" s="7">
        <f>+datos!M52</f>
        <v>37</v>
      </c>
      <c r="N54" s="18">
        <f t="shared" si="4"/>
        <v>0.54</v>
      </c>
      <c r="O54" s="7">
        <f>+datos!N52</f>
        <v>68</v>
      </c>
      <c r="P54" s="18">
        <f t="shared" si="5"/>
        <v>1</v>
      </c>
      <c r="Q54" s="7">
        <f>+datos!O52</f>
        <v>43</v>
      </c>
      <c r="R54" s="18">
        <f t="shared" si="6"/>
        <v>0.63</v>
      </c>
      <c r="S54" s="7">
        <f>+datos!P52</f>
        <v>59</v>
      </c>
      <c r="T54" s="7">
        <f>+datos!Q52</f>
        <v>55</v>
      </c>
      <c r="U54" s="18">
        <f t="shared" si="7"/>
        <v>0.93</v>
      </c>
      <c r="V54" s="7">
        <f>+datos!S52</f>
        <v>15</v>
      </c>
      <c r="W54" s="18">
        <f t="shared" si="8"/>
        <v>0.33</v>
      </c>
      <c r="X54" s="7">
        <f>+datos!G52</f>
        <v>0</v>
      </c>
      <c r="Y54" s="7" t="e">
        <f>+VLOOKUP(datos!$D52,[1]Anual!$A$16:$CP$227,94,FALSE)</f>
        <v>#N/A</v>
      </c>
      <c r="Z54" s="18"/>
      <c r="AA54" s="7">
        <f>+datos!F52</f>
        <v>192</v>
      </c>
      <c r="AB54" s="7">
        <f>+datos!T52</f>
        <v>211</v>
      </c>
      <c r="AC54" s="18">
        <f t="shared" si="9"/>
        <v>1.1000000000000001</v>
      </c>
    </row>
    <row r="55" spans="1:29" x14ac:dyDescent="0.2">
      <c r="A55" s="2" t="s">
        <v>15</v>
      </c>
      <c r="B55" s="2" t="s">
        <v>70</v>
      </c>
      <c r="C55" s="2" t="s">
        <v>73</v>
      </c>
      <c r="D55" s="7">
        <f>+datos!E53</f>
        <v>411</v>
      </c>
      <c r="E55" s="7">
        <f>+datos!I53</f>
        <v>322</v>
      </c>
      <c r="F55" s="31">
        <f t="shared" si="0"/>
        <v>0.78</v>
      </c>
      <c r="G55" s="7">
        <f>+datos!H53</f>
        <v>188</v>
      </c>
      <c r="H55" s="18">
        <f t="shared" si="1"/>
        <v>0.46</v>
      </c>
      <c r="I55" s="7">
        <f>+datos!J53</f>
        <v>30</v>
      </c>
      <c r="J55" s="8">
        <f t="shared" si="2"/>
        <v>0.09</v>
      </c>
      <c r="K55" s="7">
        <f>+datos!K53</f>
        <v>133</v>
      </c>
      <c r="L55" s="18">
        <f t="shared" si="3"/>
        <v>0.32</v>
      </c>
      <c r="M55" s="7">
        <f>+datos!M53</f>
        <v>114</v>
      </c>
      <c r="N55" s="18">
        <f t="shared" si="4"/>
        <v>0.35</v>
      </c>
      <c r="O55" s="7">
        <f>+datos!N53</f>
        <v>325</v>
      </c>
      <c r="P55" s="18">
        <f t="shared" si="5"/>
        <v>1.01</v>
      </c>
      <c r="Q55" s="7">
        <f>+datos!O53</f>
        <v>231</v>
      </c>
      <c r="R55" s="18">
        <f t="shared" si="6"/>
        <v>0.72</v>
      </c>
      <c r="S55" s="7">
        <f>+datos!P53</f>
        <v>209</v>
      </c>
      <c r="T55" s="7">
        <f>+datos!Q53</f>
        <v>141</v>
      </c>
      <c r="U55" s="18">
        <f t="shared" si="7"/>
        <v>0.67</v>
      </c>
      <c r="V55" s="7">
        <f>+datos!S53</f>
        <v>50</v>
      </c>
      <c r="W55" s="18">
        <f t="shared" si="8"/>
        <v>0.12</v>
      </c>
      <c r="X55" s="7">
        <f>+datos!G53</f>
        <v>0</v>
      </c>
      <c r="Y55" s="7" t="e">
        <f>+VLOOKUP(datos!$D53,[1]Anual!$A$16:$CP$227,94,FALSE)</f>
        <v>#N/A</v>
      </c>
      <c r="Z55" s="18"/>
      <c r="AA55" s="7">
        <f>+datos!F53</f>
        <v>1354</v>
      </c>
      <c r="AB55" s="7">
        <f>+datos!T53</f>
        <v>832</v>
      </c>
      <c r="AC55" s="18">
        <f t="shared" si="9"/>
        <v>0.61</v>
      </c>
    </row>
    <row r="56" spans="1:29" x14ac:dyDescent="0.2">
      <c r="A56" s="2" t="s">
        <v>15</v>
      </c>
      <c r="B56" s="2" t="s">
        <v>70</v>
      </c>
      <c r="C56" s="2" t="s">
        <v>70</v>
      </c>
      <c r="D56" s="7">
        <f>+datos!E54</f>
        <v>306</v>
      </c>
      <c r="E56" s="7">
        <f>+datos!I54</f>
        <v>216</v>
      </c>
      <c r="F56" s="31">
        <f t="shared" si="0"/>
        <v>0.71</v>
      </c>
      <c r="G56" s="7">
        <f>+datos!H54</f>
        <v>146</v>
      </c>
      <c r="H56" s="18">
        <f t="shared" si="1"/>
        <v>0.48</v>
      </c>
      <c r="I56" s="7">
        <f>+datos!J54</f>
        <v>11</v>
      </c>
      <c r="J56" s="8">
        <f t="shared" si="2"/>
        <v>0.05</v>
      </c>
      <c r="K56" s="7">
        <f>+datos!K54</f>
        <v>114</v>
      </c>
      <c r="L56" s="18">
        <f t="shared" si="3"/>
        <v>0.37</v>
      </c>
      <c r="M56" s="7">
        <f>+datos!M54</f>
        <v>38</v>
      </c>
      <c r="N56" s="18">
        <f t="shared" si="4"/>
        <v>0.18</v>
      </c>
      <c r="O56" s="7">
        <f>+datos!N54</f>
        <v>204</v>
      </c>
      <c r="P56" s="18">
        <f t="shared" si="5"/>
        <v>0.94</v>
      </c>
      <c r="Q56" s="7">
        <f>+datos!O54</f>
        <v>127</v>
      </c>
      <c r="R56" s="18">
        <f t="shared" si="6"/>
        <v>0.59</v>
      </c>
      <c r="S56" s="7">
        <f>+datos!P54</f>
        <v>133</v>
      </c>
      <c r="T56" s="7">
        <f>+datos!Q54</f>
        <v>74</v>
      </c>
      <c r="U56" s="18">
        <f t="shared" si="7"/>
        <v>0.56000000000000005</v>
      </c>
      <c r="V56" s="7">
        <f>+datos!S54</f>
        <v>0</v>
      </c>
      <c r="W56" s="18">
        <f t="shared" si="8"/>
        <v>0</v>
      </c>
      <c r="X56" s="7">
        <f>+datos!G54</f>
        <v>837</v>
      </c>
      <c r="Y56" s="7" t="e">
        <f>+VLOOKUP(datos!$D54,[1]Anual!$A$16:$CP$227,94,FALSE)</f>
        <v>#N/A</v>
      </c>
      <c r="Z56" s="18" t="e">
        <f>IF(X56=0,0,ROUND(Y56/X56,2))</f>
        <v>#N/A</v>
      </c>
      <c r="AA56" s="7">
        <f>+datos!F54</f>
        <v>514</v>
      </c>
      <c r="AB56" s="7">
        <f>+datos!T54</f>
        <v>514</v>
      </c>
      <c r="AC56" s="18">
        <f t="shared" si="9"/>
        <v>1</v>
      </c>
    </row>
    <row r="57" spans="1:29" x14ac:dyDescent="0.2">
      <c r="A57" s="2" t="s">
        <v>15</v>
      </c>
      <c r="B57" s="2" t="s">
        <v>74</v>
      </c>
      <c r="C57" s="2" t="s">
        <v>28</v>
      </c>
      <c r="D57" s="7">
        <f>+datos!E55</f>
        <v>23</v>
      </c>
      <c r="E57" s="7">
        <f>+datos!I55</f>
        <v>17</v>
      </c>
      <c r="F57" s="31">
        <f t="shared" si="0"/>
        <v>0.74</v>
      </c>
      <c r="G57" s="7">
        <f>+datos!H55</f>
        <v>15</v>
      </c>
      <c r="H57" s="18">
        <f t="shared" si="1"/>
        <v>0.65</v>
      </c>
      <c r="I57" s="7">
        <f>+datos!J55</f>
        <v>1</v>
      </c>
      <c r="J57" s="8">
        <f t="shared" si="2"/>
        <v>0.06</v>
      </c>
      <c r="K57" s="7">
        <f>+datos!K55</f>
        <v>14</v>
      </c>
      <c r="L57" s="18">
        <f t="shared" si="3"/>
        <v>0.61</v>
      </c>
      <c r="M57" s="7">
        <f>+datos!M55</f>
        <v>5</v>
      </c>
      <c r="N57" s="18">
        <f t="shared" si="4"/>
        <v>0.28999999999999998</v>
      </c>
      <c r="O57" s="7">
        <f>+datos!N55</f>
        <v>17</v>
      </c>
      <c r="P57" s="18">
        <f t="shared" si="5"/>
        <v>1</v>
      </c>
      <c r="Q57" s="7">
        <f>+datos!O55</f>
        <v>13</v>
      </c>
      <c r="R57" s="18">
        <f t="shared" si="6"/>
        <v>0.76</v>
      </c>
      <c r="S57" s="7">
        <f>+datos!P55</f>
        <v>10</v>
      </c>
      <c r="T57" s="7">
        <f>+datos!Q55</f>
        <v>5</v>
      </c>
      <c r="U57" s="18">
        <f t="shared" si="7"/>
        <v>0.5</v>
      </c>
      <c r="V57" s="7">
        <f>+datos!S55</f>
        <v>0</v>
      </c>
      <c r="W57" s="18">
        <f t="shared" si="8"/>
        <v>0</v>
      </c>
      <c r="X57" s="7">
        <f>+datos!G55</f>
        <v>0</v>
      </c>
      <c r="Y57" s="7" t="e">
        <f>+VLOOKUP(datos!$D55,[1]Anual!$A$16:$CP$227,94,FALSE)</f>
        <v>#N/A</v>
      </c>
      <c r="Z57" s="18"/>
      <c r="AA57" s="7">
        <f>+datos!F55</f>
        <v>56</v>
      </c>
      <c r="AB57" s="7">
        <f>+datos!T55</f>
        <v>76</v>
      </c>
      <c r="AC57" s="18">
        <f t="shared" si="9"/>
        <v>1.36</v>
      </c>
    </row>
    <row r="58" spans="1:29" x14ac:dyDescent="0.2">
      <c r="A58" s="2" t="s">
        <v>15</v>
      </c>
      <c r="B58" s="2" t="s">
        <v>74</v>
      </c>
      <c r="C58" s="2" t="s">
        <v>75</v>
      </c>
      <c r="D58" s="7">
        <f>+datos!E56</f>
        <v>1</v>
      </c>
      <c r="E58" s="7">
        <f>+datos!I56</f>
        <v>8</v>
      </c>
      <c r="F58" s="31">
        <f t="shared" si="0"/>
        <v>8</v>
      </c>
      <c r="G58" s="7">
        <f>+datos!H56</f>
        <v>7</v>
      </c>
      <c r="H58" s="18">
        <f t="shared" si="1"/>
        <v>7</v>
      </c>
      <c r="I58" s="7">
        <f>+datos!J56</f>
        <v>0</v>
      </c>
      <c r="J58" s="8">
        <f t="shared" si="2"/>
        <v>0</v>
      </c>
      <c r="K58" s="7">
        <f>+datos!K56</f>
        <v>7</v>
      </c>
      <c r="L58" s="18">
        <f t="shared" si="3"/>
        <v>7</v>
      </c>
      <c r="M58" s="7">
        <f>+datos!M56</f>
        <v>2</v>
      </c>
      <c r="N58" s="18">
        <f t="shared" si="4"/>
        <v>0.25</v>
      </c>
      <c r="O58" s="7">
        <f>+datos!N56</f>
        <v>7</v>
      </c>
      <c r="P58" s="18">
        <f t="shared" si="5"/>
        <v>0.88</v>
      </c>
      <c r="Q58" s="7">
        <f>+datos!O56</f>
        <v>2</v>
      </c>
      <c r="R58" s="18">
        <f t="shared" si="6"/>
        <v>0.25</v>
      </c>
      <c r="S58" s="7">
        <f>+datos!P56</f>
        <v>4</v>
      </c>
      <c r="T58" s="7">
        <f>+datos!Q56</f>
        <v>2</v>
      </c>
      <c r="U58" s="18">
        <f t="shared" si="7"/>
        <v>0.5</v>
      </c>
      <c r="V58" s="7">
        <f>+datos!S56</f>
        <v>1</v>
      </c>
      <c r="W58" s="18">
        <f t="shared" si="8"/>
        <v>1</v>
      </c>
      <c r="X58" s="7">
        <f>+datos!G56</f>
        <v>0</v>
      </c>
      <c r="Y58" s="7" t="e">
        <f>+VLOOKUP(datos!$D56,[1]Anual!$A$16:$CP$227,94,FALSE)</f>
        <v>#N/A</v>
      </c>
      <c r="Z58" s="18"/>
      <c r="AA58" s="7">
        <f>+datos!F56</f>
        <v>27</v>
      </c>
      <c r="AB58" s="7">
        <f>+datos!T56</f>
        <v>16</v>
      </c>
      <c r="AC58" s="18">
        <f t="shared" si="9"/>
        <v>0.59</v>
      </c>
    </row>
    <row r="59" spans="1:29" x14ac:dyDescent="0.2">
      <c r="A59" s="2" t="s">
        <v>15</v>
      </c>
      <c r="B59" s="2" t="s">
        <v>74</v>
      </c>
      <c r="C59" s="2" t="s">
        <v>76</v>
      </c>
      <c r="D59" s="7">
        <f>+datos!E57</f>
        <v>238</v>
      </c>
      <c r="E59" s="7">
        <f>+datos!I57</f>
        <v>276</v>
      </c>
      <c r="F59" s="31">
        <f t="shared" si="0"/>
        <v>1.1599999999999999</v>
      </c>
      <c r="G59" s="7">
        <f>+datos!H57</f>
        <v>206</v>
      </c>
      <c r="H59" s="18">
        <f t="shared" si="1"/>
        <v>0.87</v>
      </c>
      <c r="I59" s="7">
        <f>+datos!J57</f>
        <v>23</v>
      </c>
      <c r="J59" s="8">
        <f t="shared" si="2"/>
        <v>0.08</v>
      </c>
      <c r="K59" s="7">
        <f>+datos!K57</f>
        <v>136</v>
      </c>
      <c r="L59" s="18">
        <f t="shared" si="3"/>
        <v>0.56999999999999995</v>
      </c>
      <c r="M59" s="7">
        <f>+datos!M57</f>
        <v>59</v>
      </c>
      <c r="N59" s="18">
        <f t="shared" si="4"/>
        <v>0.21</v>
      </c>
      <c r="O59" s="7">
        <f>+datos!N57</f>
        <v>257</v>
      </c>
      <c r="P59" s="18">
        <f t="shared" si="5"/>
        <v>0.93</v>
      </c>
      <c r="Q59" s="7">
        <f>+datos!O57</f>
        <v>198</v>
      </c>
      <c r="R59" s="18">
        <f t="shared" si="6"/>
        <v>0.72</v>
      </c>
      <c r="S59" s="7">
        <f>+datos!P57</f>
        <v>139</v>
      </c>
      <c r="T59" s="7">
        <f>+datos!Q57</f>
        <v>102</v>
      </c>
      <c r="U59" s="18">
        <f t="shared" si="7"/>
        <v>0.73</v>
      </c>
      <c r="V59" s="7">
        <f>+datos!S57</f>
        <v>45</v>
      </c>
      <c r="W59" s="18">
        <f t="shared" si="8"/>
        <v>0.19</v>
      </c>
      <c r="X59" s="7">
        <f>+datos!G57</f>
        <v>467</v>
      </c>
      <c r="Y59" s="7" t="e">
        <f>+VLOOKUP(datos!$D57,[1]Anual!$A$16:$CP$227,94,FALSE)</f>
        <v>#N/A</v>
      </c>
      <c r="Z59" s="18" t="e">
        <f>IF(X59=0,0,ROUND(Y59/X59,2))</f>
        <v>#N/A</v>
      </c>
      <c r="AA59" s="7">
        <f>+datos!F57</f>
        <v>535</v>
      </c>
      <c r="AB59" s="7">
        <f>+datos!T57</f>
        <v>515</v>
      </c>
      <c r="AC59" s="18">
        <f t="shared" si="9"/>
        <v>0.96</v>
      </c>
    </row>
    <row r="60" spans="1:29" x14ac:dyDescent="0.2">
      <c r="A60" s="2" t="s">
        <v>15</v>
      </c>
      <c r="B60" s="2" t="s">
        <v>74</v>
      </c>
      <c r="C60" s="2" t="s">
        <v>77</v>
      </c>
      <c r="D60" s="7">
        <f>+datos!E58</f>
        <v>38</v>
      </c>
      <c r="E60" s="7">
        <f>+datos!I58</f>
        <v>40</v>
      </c>
      <c r="F60" s="31">
        <f t="shared" si="0"/>
        <v>1.05</v>
      </c>
      <c r="G60" s="7">
        <f>+datos!H58</f>
        <v>26</v>
      </c>
      <c r="H60" s="18">
        <f t="shared" si="1"/>
        <v>0.68</v>
      </c>
      <c r="I60" s="7">
        <f>+datos!J58</f>
        <v>1</v>
      </c>
      <c r="J60" s="8">
        <f t="shared" si="2"/>
        <v>0.03</v>
      </c>
      <c r="K60" s="7">
        <f>+datos!K58</f>
        <v>18</v>
      </c>
      <c r="L60" s="18">
        <f t="shared" si="3"/>
        <v>0.47</v>
      </c>
      <c r="M60" s="7">
        <f>+datos!M58</f>
        <v>7</v>
      </c>
      <c r="N60" s="18">
        <f t="shared" si="4"/>
        <v>0.18</v>
      </c>
      <c r="O60" s="7">
        <f>+datos!N58</f>
        <v>32</v>
      </c>
      <c r="P60" s="18">
        <f t="shared" si="5"/>
        <v>0.8</v>
      </c>
      <c r="Q60" s="7">
        <f>+datos!O58</f>
        <v>23</v>
      </c>
      <c r="R60" s="18">
        <f t="shared" si="6"/>
        <v>0.57999999999999996</v>
      </c>
      <c r="S60" s="7">
        <f>+datos!P58</f>
        <v>32</v>
      </c>
      <c r="T60" s="7">
        <f>+datos!Q58</f>
        <v>20</v>
      </c>
      <c r="U60" s="18">
        <f t="shared" si="7"/>
        <v>0.63</v>
      </c>
      <c r="V60" s="7">
        <f>+datos!S58</f>
        <v>3</v>
      </c>
      <c r="W60" s="18">
        <f t="shared" si="8"/>
        <v>0.08</v>
      </c>
      <c r="X60" s="7">
        <f>+datos!G58</f>
        <v>0</v>
      </c>
      <c r="Y60" s="7" t="e">
        <f>+VLOOKUP(datos!$D58,[1]Anual!$A$16:$CP$227,94,FALSE)</f>
        <v>#N/A</v>
      </c>
      <c r="Z60" s="18"/>
      <c r="AA60" s="7">
        <f>+datos!F58</f>
        <v>62</v>
      </c>
      <c r="AB60" s="7">
        <f>+datos!T58</f>
        <v>111</v>
      </c>
      <c r="AC60" s="18">
        <f t="shared" si="9"/>
        <v>1.79</v>
      </c>
    </row>
    <row r="61" spans="1:29" x14ac:dyDescent="0.2">
      <c r="A61" s="2" t="s">
        <v>15</v>
      </c>
      <c r="B61" s="2" t="s">
        <v>74</v>
      </c>
      <c r="C61" s="2" t="s">
        <v>78</v>
      </c>
      <c r="D61" s="7">
        <f>+datos!E59</f>
        <v>15</v>
      </c>
      <c r="E61" s="7">
        <f>+datos!I59</f>
        <v>15</v>
      </c>
      <c r="F61" s="31">
        <f t="shared" si="0"/>
        <v>1</v>
      </c>
      <c r="G61" s="7">
        <f>+datos!H59</f>
        <v>9</v>
      </c>
      <c r="H61" s="18">
        <f t="shared" si="1"/>
        <v>0.6</v>
      </c>
      <c r="I61" s="7">
        <f>+datos!J59</f>
        <v>2</v>
      </c>
      <c r="J61" s="8">
        <f t="shared" si="2"/>
        <v>0.13</v>
      </c>
      <c r="K61" s="7">
        <f>+datos!K59</f>
        <v>9</v>
      </c>
      <c r="L61" s="18">
        <f t="shared" si="3"/>
        <v>0.6</v>
      </c>
      <c r="M61" s="7">
        <f>+datos!M59</f>
        <v>2</v>
      </c>
      <c r="N61" s="18">
        <f t="shared" si="4"/>
        <v>0.13</v>
      </c>
      <c r="O61" s="7">
        <f>+datos!N59</f>
        <v>12</v>
      </c>
      <c r="P61" s="18">
        <f t="shared" si="5"/>
        <v>0.8</v>
      </c>
      <c r="Q61" s="7">
        <f>+datos!O59</f>
        <v>9</v>
      </c>
      <c r="R61" s="18">
        <f t="shared" si="6"/>
        <v>0.6</v>
      </c>
      <c r="S61" s="7">
        <f>+datos!P59</f>
        <v>15</v>
      </c>
      <c r="T61" s="7">
        <f>+datos!Q59</f>
        <v>7</v>
      </c>
      <c r="U61" s="18">
        <f t="shared" si="7"/>
        <v>0.47</v>
      </c>
      <c r="V61" s="7">
        <f>+datos!S59</f>
        <v>1</v>
      </c>
      <c r="W61" s="18">
        <f t="shared" si="8"/>
        <v>7.0000000000000007E-2</v>
      </c>
      <c r="X61" s="7">
        <f>+datos!G59</f>
        <v>0</v>
      </c>
      <c r="Y61" s="7" t="e">
        <f>+VLOOKUP(datos!$D59,[1]Anual!$A$16:$CP$227,94,FALSE)</f>
        <v>#N/A</v>
      </c>
      <c r="Z61" s="18"/>
      <c r="AA61" s="7">
        <f>+datos!F59</f>
        <v>37</v>
      </c>
      <c r="AB61" s="7">
        <f>+datos!T59</f>
        <v>36</v>
      </c>
      <c r="AC61" s="18">
        <f t="shared" si="9"/>
        <v>0.97</v>
      </c>
    </row>
    <row r="62" spans="1:29" x14ac:dyDescent="0.2">
      <c r="A62" s="2" t="s">
        <v>15</v>
      </c>
      <c r="B62" s="2" t="s">
        <v>74</v>
      </c>
      <c r="C62" s="2" t="s">
        <v>79</v>
      </c>
      <c r="D62" s="7">
        <f>+datos!E60</f>
        <v>94</v>
      </c>
      <c r="E62" s="7">
        <f>+datos!I60</f>
        <v>90</v>
      </c>
      <c r="F62" s="31">
        <f t="shared" si="0"/>
        <v>0.96</v>
      </c>
      <c r="G62" s="7">
        <f>+datos!H60</f>
        <v>72</v>
      </c>
      <c r="H62" s="18">
        <f t="shared" si="1"/>
        <v>0.77</v>
      </c>
      <c r="I62" s="7">
        <f>+datos!J60</f>
        <v>7</v>
      </c>
      <c r="J62" s="8">
        <f t="shared" si="2"/>
        <v>0.08</v>
      </c>
      <c r="K62" s="7">
        <f>+datos!K60</f>
        <v>44</v>
      </c>
      <c r="L62" s="18">
        <f t="shared" si="3"/>
        <v>0.47</v>
      </c>
      <c r="M62" s="7">
        <f>+datos!M60</f>
        <v>22</v>
      </c>
      <c r="N62" s="18">
        <f t="shared" si="4"/>
        <v>0.24</v>
      </c>
      <c r="O62" s="7">
        <f>+datos!N60</f>
        <v>90</v>
      </c>
      <c r="P62" s="18">
        <f t="shared" si="5"/>
        <v>1</v>
      </c>
      <c r="Q62" s="7">
        <f>+datos!O60</f>
        <v>74</v>
      </c>
      <c r="R62" s="18">
        <f t="shared" si="6"/>
        <v>0.82</v>
      </c>
      <c r="S62" s="7">
        <f>+datos!P60</f>
        <v>44</v>
      </c>
      <c r="T62" s="7">
        <f>+datos!Q60</f>
        <v>40</v>
      </c>
      <c r="U62" s="18">
        <f t="shared" si="7"/>
        <v>0.91</v>
      </c>
      <c r="V62" s="7">
        <f>+datos!S60</f>
        <v>12</v>
      </c>
      <c r="W62" s="18">
        <f t="shared" si="8"/>
        <v>0.13</v>
      </c>
      <c r="X62" s="7">
        <f>+datos!G60</f>
        <v>0</v>
      </c>
      <c r="Y62" s="7" t="e">
        <f>+VLOOKUP(datos!$D60,[1]Anual!$A$16:$CP$227,94,FALSE)</f>
        <v>#N/A</v>
      </c>
      <c r="Z62" s="18"/>
      <c r="AA62" s="7">
        <f>+datos!F60</f>
        <v>139</v>
      </c>
      <c r="AB62" s="7">
        <f>+datos!T60</f>
        <v>243</v>
      </c>
      <c r="AC62" s="18">
        <f t="shared" si="9"/>
        <v>1.75</v>
      </c>
    </row>
    <row r="63" spans="1:29" x14ac:dyDescent="0.2">
      <c r="A63" s="2" t="s">
        <v>15</v>
      </c>
      <c r="B63" s="2" t="s">
        <v>74</v>
      </c>
      <c r="C63" s="2" t="s">
        <v>80</v>
      </c>
      <c r="D63" s="7">
        <f>+datos!E61</f>
        <v>20</v>
      </c>
      <c r="E63" s="7">
        <f>+datos!I61</f>
        <v>10</v>
      </c>
      <c r="F63" s="31">
        <f t="shared" si="0"/>
        <v>0.5</v>
      </c>
      <c r="G63" s="7">
        <f>+datos!H61</f>
        <v>6</v>
      </c>
      <c r="H63" s="18">
        <f t="shared" si="1"/>
        <v>0.3</v>
      </c>
      <c r="I63" s="7">
        <f>+datos!J61</f>
        <v>2</v>
      </c>
      <c r="J63" s="8">
        <f t="shared" si="2"/>
        <v>0.2</v>
      </c>
      <c r="K63" s="7">
        <f>+datos!K61</f>
        <v>13</v>
      </c>
      <c r="L63" s="18">
        <f t="shared" si="3"/>
        <v>0.65</v>
      </c>
      <c r="M63" s="7">
        <f>+datos!M61</f>
        <v>6</v>
      </c>
      <c r="N63" s="18">
        <f t="shared" si="4"/>
        <v>0.6</v>
      </c>
      <c r="O63" s="7">
        <f>+datos!N61</f>
        <v>10</v>
      </c>
      <c r="P63" s="18">
        <f t="shared" si="5"/>
        <v>1</v>
      </c>
      <c r="Q63" s="7">
        <f>+datos!O61</f>
        <v>10</v>
      </c>
      <c r="R63" s="18">
        <f t="shared" si="6"/>
        <v>1</v>
      </c>
      <c r="S63" s="7">
        <f>+datos!P61</f>
        <v>17</v>
      </c>
      <c r="T63" s="7">
        <f>+datos!Q61</f>
        <v>16</v>
      </c>
      <c r="U63" s="18">
        <f t="shared" si="7"/>
        <v>0.94</v>
      </c>
      <c r="V63" s="7">
        <f>+datos!S61</f>
        <v>2</v>
      </c>
      <c r="W63" s="18">
        <f t="shared" si="8"/>
        <v>0.1</v>
      </c>
      <c r="X63" s="7">
        <f>+datos!G61</f>
        <v>0</v>
      </c>
      <c r="Y63" s="7" t="e">
        <f>+VLOOKUP(datos!$D61,[1]Anual!$A$16:$CP$227,94,FALSE)</f>
        <v>#N/A</v>
      </c>
      <c r="Z63" s="18"/>
      <c r="AA63" s="7">
        <f>+datos!F61</f>
        <v>60</v>
      </c>
      <c r="AB63" s="7">
        <f>+datos!T61</f>
        <v>69</v>
      </c>
      <c r="AC63" s="18">
        <f t="shared" si="9"/>
        <v>1.1499999999999999</v>
      </c>
    </row>
    <row r="64" spans="1:29" x14ac:dyDescent="0.2">
      <c r="A64" s="2" t="s">
        <v>15</v>
      </c>
      <c r="B64" s="2" t="s">
        <v>74</v>
      </c>
      <c r="C64" s="2" t="s">
        <v>81</v>
      </c>
      <c r="D64" s="7">
        <f>+datos!E62</f>
        <v>29</v>
      </c>
      <c r="E64" s="7">
        <f>+datos!I62</f>
        <v>14</v>
      </c>
      <c r="F64" s="31">
        <f t="shared" si="0"/>
        <v>0.48</v>
      </c>
      <c r="G64" s="7">
        <f>+datos!H62</f>
        <v>12</v>
      </c>
      <c r="H64" s="18">
        <f t="shared" si="1"/>
        <v>0.41</v>
      </c>
      <c r="I64" s="7">
        <f>+datos!J62</f>
        <v>2</v>
      </c>
      <c r="J64" s="8">
        <f t="shared" si="2"/>
        <v>0.14000000000000001</v>
      </c>
      <c r="K64" s="7">
        <f>+datos!K62</f>
        <v>10</v>
      </c>
      <c r="L64" s="18">
        <f t="shared" si="3"/>
        <v>0.34</v>
      </c>
      <c r="M64" s="7">
        <f>+datos!M62</f>
        <v>7</v>
      </c>
      <c r="N64" s="18">
        <f t="shared" si="4"/>
        <v>0.5</v>
      </c>
      <c r="O64" s="7">
        <f>+datos!N62</f>
        <v>14</v>
      </c>
      <c r="P64" s="18">
        <f t="shared" si="5"/>
        <v>1</v>
      </c>
      <c r="Q64" s="7">
        <f>+datos!O62</f>
        <v>11</v>
      </c>
      <c r="R64" s="18">
        <f t="shared" si="6"/>
        <v>0.79</v>
      </c>
      <c r="S64" s="7">
        <f>+datos!P62</f>
        <v>14</v>
      </c>
      <c r="T64" s="7">
        <f>+datos!Q62</f>
        <v>13</v>
      </c>
      <c r="U64" s="18">
        <f t="shared" si="7"/>
        <v>0.93</v>
      </c>
      <c r="V64" s="7">
        <f>+datos!S62</f>
        <v>0</v>
      </c>
      <c r="W64" s="18">
        <f t="shared" si="8"/>
        <v>0</v>
      </c>
      <c r="X64" s="7">
        <f>+datos!G62</f>
        <v>0</v>
      </c>
      <c r="Y64" s="7" t="e">
        <f>+VLOOKUP(datos!$D62,[1]Anual!$A$16:$CP$227,94,FALSE)</f>
        <v>#N/A</v>
      </c>
      <c r="Z64" s="18"/>
      <c r="AA64" s="7">
        <f>+datos!F62</f>
        <v>108</v>
      </c>
      <c r="AB64" s="7">
        <f>+datos!T62</f>
        <v>58</v>
      </c>
      <c r="AC64" s="18">
        <f t="shared" si="9"/>
        <v>0.54</v>
      </c>
    </row>
    <row r="65" spans="1:29" x14ac:dyDescent="0.2">
      <c r="A65" s="2" t="s">
        <v>15</v>
      </c>
      <c r="B65" s="2" t="s">
        <v>82</v>
      </c>
      <c r="C65" s="2" t="s">
        <v>82</v>
      </c>
      <c r="D65" s="7">
        <f>+datos!E63</f>
        <v>255</v>
      </c>
      <c r="E65" s="7">
        <f>+datos!I63</f>
        <v>242</v>
      </c>
      <c r="F65" s="31">
        <f t="shared" si="0"/>
        <v>0.95</v>
      </c>
      <c r="G65" s="7">
        <f>+datos!H63</f>
        <v>147</v>
      </c>
      <c r="H65" s="18">
        <f t="shared" si="1"/>
        <v>0.57999999999999996</v>
      </c>
      <c r="I65" s="7">
        <f>+datos!J63</f>
        <v>19</v>
      </c>
      <c r="J65" s="8">
        <f t="shared" si="2"/>
        <v>0.08</v>
      </c>
      <c r="K65" s="7">
        <f>+datos!K63</f>
        <v>90</v>
      </c>
      <c r="L65" s="18">
        <f t="shared" si="3"/>
        <v>0.35</v>
      </c>
      <c r="M65" s="7">
        <f>+datos!M63</f>
        <v>31</v>
      </c>
      <c r="N65" s="18">
        <f t="shared" si="4"/>
        <v>0.13</v>
      </c>
      <c r="O65" s="7">
        <f>+datos!N63</f>
        <v>215</v>
      </c>
      <c r="P65" s="18">
        <f t="shared" si="5"/>
        <v>0.89</v>
      </c>
      <c r="Q65" s="7">
        <f>+datos!O63</f>
        <v>191</v>
      </c>
      <c r="R65" s="18">
        <f t="shared" si="6"/>
        <v>0.79</v>
      </c>
      <c r="S65" s="7">
        <f>+datos!P63</f>
        <v>115</v>
      </c>
      <c r="T65" s="7">
        <f>+datos!Q63</f>
        <v>40</v>
      </c>
      <c r="U65" s="18">
        <f t="shared" si="7"/>
        <v>0.35</v>
      </c>
      <c r="V65" s="7">
        <f>+datos!S63</f>
        <v>5</v>
      </c>
      <c r="W65" s="18">
        <f t="shared" si="8"/>
        <v>0.02</v>
      </c>
      <c r="X65" s="7">
        <f>+datos!G63</f>
        <v>0</v>
      </c>
      <c r="Y65" s="7" t="e">
        <f>+VLOOKUP(datos!$D63,[1]Anual!$A$16:$CP$227,94,FALSE)</f>
        <v>#N/A</v>
      </c>
      <c r="Z65" s="18"/>
      <c r="AA65" s="7">
        <f>+datos!F63</f>
        <v>425</v>
      </c>
      <c r="AB65" s="7">
        <f>+datos!T63</f>
        <v>366</v>
      </c>
      <c r="AC65" s="18">
        <f t="shared" si="9"/>
        <v>0.86</v>
      </c>
    </row>
    <row r="66" spans="1:29" x14ac:dyDescent="0.2">
      <c r="A66" s="2" t="s">
        <v>15</v>
      </c>
      <c r="B66" s="2" t="s">
        <v>82</v>
      </c>
      <c r="C66" s="2" t="s">
        <v>83</v>
      </c>
      <c r="D66" s="7">
        <f>+datos!E64</f>
        <v>71</v>
      </c>
      <c r="E66" s="7">
        <f>+datos!I64</f>
        <v>72</v>
      </c>
      <c r="F66" s="31">
        <f t="shared" si="0"/>
        <v>1.01</v>
      </c>
      <c r="G66" s="7">
        <f>+datos!H64</f>
        <v>40</v>
      </c>
      <c r="H66" s="18">
        <f t="shared" si="1"/>
        <v>0.56000000000000005</v>
      </c>
      <c r="I66" s="7">
        <f>+datos!J64</f>
        <v>7</v>
      </c>
      <c r="J66" s="8">
        <f t="shared" si="2"/>
        <v>0.1</v>
      </c>
      <c r="K66" s="7">
        <f>+datos!K64</f>
        <v>24</v>
      </c>
      <c r="L66" s="18">
        <f t="shared" si="3"/>
        <v>0.34</v>
      </c>
      <c r="M66" s="7">
        <f>+datos!M64</f>
        <v>26</v>
      </c>
      <c r="N66" s="18">
        <f t="shared" si="4"/>
        <v>0.36</v>
      </c>
      <c r="O66" s="7">
        <f>+datos!N64</f>
        <v>58</v>
      </c>
      <c r="P66" s="18">
        <f t="shared" si="5"/>
        <v>0.81</v>
      </c>
      <c r="Q66" s="7">
        <f>+datos!O64</f>
        <v>37</v>
      </c>
      <c r="R66" s="18">
        <f t="shared" si="6"/>
        <v>0.51</v>
      </c>
      <c r="S66" s="7">
        <f>+datos!P64</f>
        <v>50</v>
      </c>
      <c r="T66" s="7">
        <f>+datos!Q64</f>
        <v>52</v>
      </c>
      <c r="U66" s="18">
        <f t="shared" si="7"/>
        <v>1.04</v>
      </c>
      <c r="V66" s="7">
        <f>+datos!S64</f>
        <v>0</v>
      </c>
      <c r="W66" s="18">
        <f t="shared" si="8"/>
        <v>0</v>
      </c>
      <c r="X66" s="7">
        <f>+datos!G64</f>
        <v>0</v>
      </c>
      <c r="Y66" s="7" t="e">
        <f>+VLOOKUP(datos!$D64,[1]Anual!$A$16:$CP$227,94,FALSE)</f>
        <v>#N/A</v>
      </c>
      <c r="Z66" s="18"/>
      <c r="AA66" s="7">
        <f>+datos!F64</f>
        <v>110</v>
      </c>
      <c r="AB66" s="7">
        <f>+datos!T64</f>
        <v>237</v>
      </c>
      <c r="AC66" s="18">
        <f t="shared" si="9"/>
        <v>2.15</v>
      </c>
    </row>
    <row r="67" spans="1:29" x14ac:dyDescent="0.2">
      <c r="A67" s="2" t="s">
        <v>15</v>
      </c>
      <c r="B67" s="2" t="s">
        <v>82</v>
      </c>
      <c r="C67" s="2" t="s">
        <v>84</v>
      </c>
      <c r="D67" s="7">
        <f>+datos!E65</f>
        <v>42</v>
      </c>
      <c r="E67" s="7">
        <f>+datos!I65</f>
        <v>29</v>
      </c>
      <c r="F67" s="31">
        <f t="shared" si="0"/>
        <v>0.69</v>
      </c>
      <c r="G67" s="7">
        <f>+datos!H65</f>
        <v>22</v>
      </c>
      <c r="H67" s="18">
        <f t="shared" si="1"/>
        <v>0.52</v>
      </c>
      <c r="I67" s="7">
        <f>+datos!J65</f>
        <v>3</v>
      </c>
      <c r="J67" s="8">
        <f t="shared" si="2"/>
        <v>0.1</v>
      </c>
      <c r="K67" s="7">
        <f>+datos!K65</f>
        <v>22</v>
      </c>
      <c r="L67" s="18">
        <f t="shared" si="3"/>
        <v>0.52</v>
      </c>
      <c r="M67" s="7">
        <f>+datos!M65</f>
        <v>8</v>
      </c>
      <c r="N67" s="18">
        <f t="shared" si="4"/>
        <v>0.28000000000000003</v>
      </c>
      <c r="O67" s="7">
        <f>+datos!N65</f>
        <v>29</v>
      </c>
      <c r="P67" s="18">
        <f t="shared" si="5"/>
        <v>1</v>
      </c>
      <c r="Q67" s="7">
        <f>+datos!O65</f>
        <v>23</v>
      </c>
      <c r="R67" s="18">
        <f t="shared" si="6"/>
        <v>0.79</v>
      </c>
      <c r="S67" s="7">
        <f>+datos!P65</f>
        <v>26</v>
      </c>
      <c r="T67" s="7">
        <f>+datos!Q65</f>
        <v>29</v>
      </c>
      <c r="U67" s="18">
        <f t="shared" si="7"/>
        <v>1.1200000000000001</v>
      </c>
      <c r="V67" s="7">
        <f>+datos!S65</f>
        <v>6</v>
      </c>
      <c r="W67" s="18">
        <f t="shared" si="8"/>
        <v>0.14000000000000001</v>
      </c>
      <c r="X67" s="7">
        <f>+datos!G65</f>
        <v>0</v>
      </c>
      <c r="Y67" s="7" t="e">
        <f>+VLOOKUP(datos!$D65,[1]Anual!$A$16:$CP$227,94,FALSE)</f>
        <v>#N/A</v>
      </c>
      <c r="Z67" s="18"/>
      <c r="AA67" s="7">
        <f>+datos!F65</f>
        <v>44</v>
      </c>
      <c r="AB67" s="7">
        <f>+datos!T65</f>
        <v>61</v>
      </c>
      <c r="AC67" s="18">
        <f t="shared" si="9"/>
        <v>1.39</v>
      </c>
    </row>
    <row r="68" spans="1:29" x14ac:dyDescent="0.2">
      <c r="A68" s="2" t="s">
        <v>15</v>
      </c>
      <c r="B68" s="2" t="s">
        <v>82</v>
      </c>
      <c r="C68" s="2" t="s">
        <v>85</v>
      </c>
      <c r="D68" s="7">
        <f>+datos!E66</f>
        <v>23</v>
      </c>
      <c r="E68" s="7">
        <f>+datos!I66</f>
        <v>22</v>
      </c>
      <c r="F68" s="31">
        <f t="shared" ref="F68:F131" si="11">IF(D68=0,0,ROUND(E68/D68,2))</f>
        <v>0.96</v>
      </c>
      <c r="G68" s="7">
        <f>+datos!H66</f>
        <v>15</v>
      </c>
      <c r="H68" s="18">
        <f t="shared" si="1"/>
        <v>0.65</v>
      </c>
      <c r="I68" s="7">
        <f>+datos!J66</f>
        <v>3</v>
      </c>
      <c r="J68" s="8">
        <f t="shared" si="2"/>
        <v>0.14000000000000001</v>
      </c>
      <c r="K68" s="7">
        <f>+datos!K66</f>
        <v>12</v>
      </c>
      <c r="L68" s="18">
        <f t="shared" si="3"/>
        <v>0.52</v>
      </c>
      <c r="M68" s="7">
        <f>+datos!M66</f>
        <v>4</v>
      </c>
      <c r="N68" s="18">
        <f t="shared" si="4"/>
        <v>0.18</v>
      </c>
      <c r="O68" s="7">
        <f>+datos!N66</f>
        <v>21</v>
      </c>
      <c r="P68" s="18">
        <f t="shared" si="5"/>
        <v>0.95</v>
      </c>
      <c r="Q68" s="7">
        <f>+datos!O66</f>
        <v>18</v>
      </c>
      <c r="R68" s="18">
        <f t="shared" si="6"/>
        <v>0.82</v>
      </c>
      <c r="S68" s="7">
        <f>+datos!P66</f>
        <v>12</v>
      </c>
      <c r="T68" s="7">
        <f>+datos!Q66</f>
        <v>4</v>
      </c>
      <c r="U68" s="18">
        <f t="shared" si="7"/>
        <v>0.33</v>
      </c>
      <c r="V68" s="7">
        <f>+datos!S66</f>
        <v>1</v>
      </c>
      <c r="W68" s="18">
        <f t="shared" si="8"/>
        <v>0.04</v>
      </c>
      <c r="X68" s="7">
        <f>+datos!G66</f>
        <v>0</v>
      </c>
      <c r="Y68" s="7" t="e">
        <f>+VLOOKUP(datos!$D66,[1]Anual!$A$16:$CP$227,94,FALSE)</f>
        <v>#N/A</v>
      </c>
      <c r="Z68" s="18"/>
      <c r="AA68" s="7">
        <f>+datos!F66</f>
        <v>65</v>
      </c>
      <c r="AB68" s="7">
        <f>+datos!T66</f>
        <v>65</v>
      </c>
      <c r="AC68" s="18">
        <f t="shared" si="9"/>
        <v>1</v>
      </c>
    </row>
    <row r="69" spans="1:29" x14ac:dyDescent="0.2">
      <c r="A69" s="2" t="s">
        <v>86</v>
      </c>
      <c r="B69" s="2" t="s">
        <v>87</v>
      </c>
      <c r="C69" s="2" t="s">
        <v>88</v>
      </c>
      <c r="D69" s="7">
        <f>+datos!E67</f>
        <v>21</v>
      </c>
      <c r="E69" s="7">
        <f>+datos!I67</f>
        <v>17</v>
      </c>
      <c r="F69" s="31">
        <f t="shared" si="11"/>
        <v>0.81</v>
      </c>
      <c r="G69" s="7">
        <f>+datos!H67</f>
        <v>15</v>
      </c>
      <c r="H69" s="18">
        <f t="shared" ref="H69:H132" si="12">+IF(D69=0,0,ROUND(G69/D69,2))</f>
        <v>0.71</v>
      </c>
      <c r="I69" s="7">
        <f>+datos!J67</f>
        <v>3</v>
      </c>
      <c r="J69" s="8">
        <f t="shared" ref="J69:J132" si="13">IF(E69=0,0,ROUND(I69/E69,2))</f>
        <v>0.18</v>
      </c>
      <c r="K69" s="7">
        <f>+datos!K67</f>
        <v>16</v>
      </c>
      <c r="L69" s="18">
        <f t="shared" ref="L69:L132" si="14">IF(D69=0,0,ROUND(K69/D69,2))</f>
        <v>0.76</v>
      </c>
      <c r="M69" s="7">
        <f>+datos!M67</f>
        <v>11</v>
      </c>
      <c r="N69" s="18">
        <f t="shared" ref="N69:N132" si="15">IF(E69=0,0,ROUND(M69/E69,2))</f>
        <v>0.65</v>
      </c>
      <c r="O69" s="7">
        <f>+datos!N67</f>
        <v>10</v>
      </c>
      <c r="P69" s="18">
        <f t="shared" ref="P69:P132" si="16">IF(E69=0,0,ROUND(O69/E69,2))</f>
        <v>0.59</v>
      </c>
      <c r="Q69" s="7">
        <f>+datos!O67</f>
        <v>11</v>
      </c>
      <c r="R69" s="18">
        <f t="shared" ref="R69:R132" si="17">IF(E69=0,0,ROUND(Q69/E69,2))</f>
        <v>0.65</v>
      </c>
      <c r="S69" s="7">
        <f>+datos!P67</f>
        <v>23</v>
      </c>
      <c r="T69" s="7">
        <f>+datos!Q67</f>
        <v>23</v>
      </c>
      <c r="U69" s="18">
        <f t="shared" ref="U69:U132" si="18">IF(S69=0,0,ROUND(T69/S69,2))</f>
        <v>1</v>
      </c>
      <c r="V69" s="7">
        <f>+datos!S67</f>
        <v>7</v>
      </c>
      <c r="W69" s="18">
        <f t="shared" ref="W69:W132" si="19">IF(D69=0,0,ROUND(V69/D69,2))</f>
        <v>0.33</v>
      </c>
      <c r="X69" s="7">
        <f>+datos!G67</f>
        <v>0</v>
      </c>
      <c r="Y69" s="7" t="e">
        <f>+VLOOKUP(datos!$D67,[1]Anual!$A$16:$CP$227,94,FALSE)</f>
        <v>#N/A</v>
      </c>
      <c r="Z69" s="18"/>
      <c r="AA69" s="7">
        <f>+datos!F67</f>
        <v>127</v>
      </c>
      <c r="AB69" s="7">
        <f>+datos!T67</f>
        <v>100</v>
      </c>
      <c r="AC69" s="18">
        <f t="shared" ref="AC69:AC132" si="20">IF(AA69=0,0,ROUND(AB69/AA69,2))</f>
        <v>0.79</v>
      </c>
    </row>
    <row r="70" spans="1:29" x14ac:dyDescent="0.2">
      <c r="A70" s="2" t="s">
        <v>86</v>
      </c>
      <c r="B70" s="2" t="s">
        <v>87</v>
      </c>
      <c r="C70" s="2" t="s">
        <v>89</v>
      </c>
      <c r="D70" s="7">
        <f>+datos!E68</f>
        <v>347</v>
      </c>
      <c r="E70" s="7">
        <f>+datos!I68</f>
        <v>342</v>
      </c>
      <c r="F70" s="31">
        <f t="shared" si="11"/>
        <v>0.99</v>
      </c>
      <c r="G70" s="7">
        <f>+datos!H68</f>
        <v>212</v>
      </c>
      <c r="H70" s="18">
        <f t="shared" si="12"/>
        <v>0.61</v>
      </c>
      <c r="I70" s="7">
        <f>+datos!J68</f>
        <v>31</v>
      </c>
      <c r="J70" s="8">
        <f t="shared" si="13"/>
        <v>0.09</v>
      </c>
      <c r="K70" s="7">
        <f>+datos!K68</f>
        <v>220</v>
      </c>
      <c r="L70" s="18">
        <f t="shared" si="14"/>
        <v>0.63</v>
      </c>
      <c r="M70" s="7">
        <f>+datos!M68</f>
        <v>53</v>
      </c>
      <c r="N70" s="18">
        <f t="shared" si="15"/>
        <v>0.15</v>
      </c>
      <c r="O70" s="7">
        <f>+datos!N68</f>
        <v>196</v>
      </c>
      <c r="P70" s="18">
        <f t="shared" si="16"/>
        <v>0.56999999999999995</v>
      </c>
      <c r="Q70" s="7">
        <f>+datos!O68</f>
        <v>159</v>
      </c>
      <c r="R70" s="18">
        <f t="shared" si="17"/>
        <v>0.46</v>
      </c>
      <c r="S70" s="7">
        <f>+datos!P68</f>
        <v>185</v>
      </c>
      <c r="T70" s="7">
        <f>+datos!Q68</f>
        <v>92</v>
      </c>
      <c r="U70" s="18">
        <f t="shared" si="18"/>
        <v>0.5</v>
      </c>
      <c r="V70" s="7">
        <f>+datos!S68</f>
        <v>65</v>
      </c>
      <c r="W70" s="18">
        <f t="shared" si="19"/>
        <v>0.19</v>
      </c>
      <c r="X70" s="7">
        <f>+datos!G68</f>
        <v>1707</v>
      </c>
      <c r="Y70" s="7" t="e">
        <f>+VLOOKUP(datos!$D68,[1]Anual!$A$16:$CP$227,94,FALSE)</f>
        <v>#N/A</v>
      </c>
      <c r="Z70" s="18" t="e">
        <f>IF(X70=0,0,ROUND(Y70/X70,2))</f>
        <v>#N/A</v>
      </c>
      <c r="AA70" s="7">
        <f>+datos!F68</f>
        <v>773</v>
      </c>
      <c r="AB70" s="7">
        <f>+datos!T68</f>
        <v>883</v>
      </c>
      <c r="AC70" s="18">
        <f t="shared" si="20"/>
        <v>1.1399999999999999</v>
      </c>
    </row>
    <row r="71" spans="1:29" x14ac:dyDescent="0.2">
      <c r="A71" s="2" t="s">
        <v>86</v>
      </c>
      <c r="B71" s="2" t="s">
        <v>87</v>
      </c>
      <c r="C71" s="2" t="s">
        <v>90</v>
      </c>
      <c r="D71" s="7">
        <f>+datos!E69</f>
        <v>85</v>
      </c>
      <c r="E71" s="7">
        <f>+datos!I69</f>
        <v>76</v>
      </c>
      <c r="F71" s="31">
        <f t="shared" si="11"/>
        <v>0.89</v>
      </c>
      <c r="G71" s="7">
        <f>+datos!H69</f>
        <v>64</v>
      </c>
      <c r="H71" s="18">
        <f t="shared" si="12"/>
        <v>0.75</v>
      </c>
      <c r="I71" s="7">
        <f>+datos!J69</f>
        <v>8</v>
      </c>
      <c r="J71" s="8">
        <f t="shared" si="13"/>
        <v>0.11</v>
      </c>
      <c r="K71" s="7">
        <f>+datos!K69</f>
        <v>52</v>
      </c>
      <c r="L71" s="18">
        <f t="shared" si="14"/>
        <v>0.61</v>
      </c>
      <c r="M71" s="7">
        <f>+datos!M69</f>
        <v>21</v>
      </c>
      <c r="N71" s="18">
        <f t="shared" si="15"/>
        <v>0.28000000000000003</v>
      </c>
      <c r="O71" s="7">
        <f>+datos!N69</f>
        <v>47</v>
      </c>
      <c r="P71" s="18">
        <f t="shared" si="16"/>
        <v>0.62</v>
      </c>
      <c r="Q71" s="7">
        <f>+datos!O69</f>
        <v>48</v>
      </c>
      <c r="R71" s="18">
        <f t="shared" si="17"/>
        <v>0.63</v>
      </c>
      <c r="S71" s="7">
        <f>+datos!P69</f>
        <v>61</v>
      </c>
      <c r="T71" s="7">
        <f>+datos!Q69</f>
        <v>40</v>
      </c>
      <c r="U71" s="18">
        <f t="shared" si="18"/>
        <v>0.66</v>
      </c>
      <c r="V71" s="7">
        <f>+datos!S69</f>
        <v>29</v>
      </c>
      <c r="W71" s="18">
        <f t="shared" si="19"/>
        <v>0.34</v>
      </c>
      <c r="X71" s="7">
        <f>+datos!G69</f>
        <v>0</v>
      </c>
      <c r="Y71" s="7" t="e">
        <f>+VLOOKUP(datos!$D69,[1]Anual!$A$16:$CP$227,94,FALSE)</f>
        <v>#N/A</v>
      </c>
      <c r="Z71" s="18"/>
      <c r="AA71" s="7">
        <f>+datos!F69</f>
        <v>251</v>
      </c>
      <c r="AB71" s="7">
        <f>+datos!T69</f>
        <v>208</v>
      </c>
      <c r="AC71" s="18">
        <f t="shared" si="20"/>
        <v>0.83</v>
      </c>
    </row>
    <row r="72" spans="1:29" x14ac:dyDescent="0.2">
      <c r="A72" s="2" t="s">
        <v>86</v>
      </c>
      <c r="B72" s="2" t="s">
        <v>87</v>
      </c>
      <c r="C72" s="2" t="s">
        <v>91</v>
      </c>
      <c r="D72" s="7">
        <f>+datos!E70</f>
        <v>233</v>
      </c>
      <c r="E72" s="7">
        <f>+datos!I70</f>
        <v>201</v>
      </c>
      <c r="F72" s="31">
        <f t="shared" si="11"/>
        <v>0.86</v>
      </c>
      <c r="G72" s="7">
        <f>+datos!H70</f>
        <v>134</v>
      </c>
      <c r="H72" s="18">
        <f t="shared" si="12"/>
        <v>0.57999999999999996</v>
      </c>
      <c r="I72" s="7">
        <f>+datos!J70</f>
        <v>21</v>
      </c>
      <c r="J72" s="8">
        <f t="shared" si="13"/>
        <v>0.1</v>
      </c>
      <c r="K72" s="7">
        <f>+datos!K70</f>
        <v>138</v>
      </c>
      <c r="L72" s="18">
        <f t="shared" si="14"/>
        <v>0.59</v>
      </c>
      <c r="M72" s="7">
        <f>+datos!M70</f>
        <v>51</v>
      </c>
      <c r="N72" s="18">
        <f t="shared" si="15"/>
        <v>0.25</v>
      </c>
      <c r="O72" s="7">
        <f>+datos!N70</f>
        <v>83</v>
      </c>
      <c r="P72" s="18">
        <f t="shared" si="16"/>
        <v>0.41</v>
      </c>
      <c r="Q72" s="7">
        <f>+datos!O70</f>
        <v>124</v>
      </c>
      <c r="R72" s="18">
        <f t="shared" si="17"/>
        <v>0.62</v>
      </c>
      <c r="S72" s="7">
        <f>+datos!P70</f>
        <v>158</v>
      </c>
      <c r="T72" s="7">
        <f>+datos!Q70</f>
        <v>145</v>
      </c>
      <c r="U72" s="18">
        <f t="shared" si="18"/>
        <v>0.92</v>
      </c>
      <c r="V72" s="7">
        <f>+datos!S70</f>
        <v>1</v>
      </c>
      <c r="W72" s="18">
        <f t="shared" si="19"/>
        <v>0</v>
      </c>
      <c r="X72" s="7">
        <f>+datos!G70</f>
        <v>0</v>
      </c>
      <c r="Y72" s="7" t="e">
        <f>+VLOOKUP(datos!$D70,[1]Anual!$A$16:$CP$227,94,FALSE)</f>
        <v>#N/A</v>
      </c>
      <c r="Z72" s="18"/>
      <c r="AA72" s="7">
        <f>+datos!F70</f>
        <v>573</v>
      </c>
      <c r="AB72" s="7">
        <f>+datos!T70</f>
        <v>517</v>
      </c>
      <c r="AC72" s="18">
        <f t="shared" si="20"/>
        <v>0.9</v>
      </c>
    </row>
    <row r="73" spans="1:29" x14ac:dyDescent="0.2">
      <c r="A73" s="2" t="s">
        <v>86</v>
      </c>
      <c r="B73" s="2" t="s">
        <v>87</v>
      </c>
      <c r="C73" s="2" t="s">
        <v>92</v>
      </c>
      <c r="D73" s="7">
        <f>+datos!E71</f>
        <v>158</v>
      </c>
      <c r="E73" s="7">
        <f>+datos!I71</f>
        <v>120</v>
      </c>
      <c r="F73" s="31">
        <f t="shared" si="11"/>
        <v>0.76</v>
      </c>
      <c r="G73" s="7">
        <f>+datos!H71</f>
        <v>73</v>
      </c>
      <c r="H73" s="18">
        <f t="shared" si="12"/>
        <v>0.46</v>
      </c>
      <c r="I73" s="7">
        <f>+datos!J71</f>
        <v>6</v>
      </c>
      <c r="J73" s="8">
        <f t="shared" si="13"/>
        <v>0.05</v>
      </c>
      <c r="K73" s="7">
        <f>+datos!K71</f>
        <v>58</v>
      </c>
      <c r="L73" s="18">
        <f t="shared" si="14"/>
        <v>0.37</v>
      </c>
      <c r="M73" s="7">
        <f>+datos!M71</f>
        <v>21</v>
      </c>
      <c r="N73" s="18">
        <f t="shared" si="15"/>
        <v>0.18</v>
      </c>
      <c r="O73" s="7">
        <f>+datos!N71</f>
        <v>77</v>
      </c>
      <c r="P73" s="18">
        <f t="shared" si="16"/>
        <v>0.64</v>
      </c>
      <c r="Q73" s="7">
        <f>+datos!O71</f>
        <v>82</v>
      </c>
      <c r="R73" s="18">
        <f t="shared" si="17"/>
        <v>0.68</v>
      </c>
      <c r="S73" s="7">
        <f>+datos!P71</f>
        <v>65</v>
      </c>
      <c r="T73" s="7">
        <f>+datos!Q71</f>
        <v>60</v>
      </c>
      <c r="U73" s="18">
        <f t="shared" si="18"/>
        <v>0.92</v>
      </c>
      <c r="V73" s="7">
        <f>+datos!S71</f>
        <v>3</v>
      </c>
      <c r="W73" s="18">
        <f t="shared" si="19"/>
        <v>0.02</v>
      </c>
      <c r="X73" s="7">
        <f>+datos!G71</f>
        <v>0</v>
      </c>
      <c r="Y73" s="7" t="e">
        <f>+VLOOKUP(datos!$D71,[1]Anual!$A$16:$CP$227,94,FALSE)</f>
        <v>#N/A</v>
      </c>
      <c r="Z73" s="18"/>
      <c r="AA73" s="7">
        <f>+datos!F71</f>
        <v>471</v>
      </c>
      <c r="AB73" s="7">
        <f>+datos!T71</f>
        <v>292</v>
      </c>
      <c r="AC73" s="18">
        <f t="shared" si="20"/>
        <v>0.62</v>
      </c>
    </row>
    <row r="74" spans="1:29" x14ac:dyDescent="0.2">
      <c r="A74" s="2" t="s">
        <v>86</v>
      </c>
      <c r="B74" s="2" t="s">
        <v>93</v>
      </c>
      <c r="C74" s="2" t="s">
        <v>94</v>
      </c>
      <c r="D74" s="7">
        <f>+datos!E72</f>
        <v>16</v>
      </c>
      <c r="E74" s="7">
        <f>+datos!I72</f>
        <v>14</v>
      </c>
      <c r="F74" s="31">
        <f t="shared" si="11"/>
        <v>0.88</v>
      </c>
      <c r="G74" s="7">
        <f>+datos!H72</f>
        <v>7</v>
      </c>
      <c r="H74" s="18">
        <f t="shared" si="12"/>
        <v>0.44</v>
      </c>
      <c r="I74" s="7">
        <f>+datos!J72</f>
        <v>1</v>
      </c>
      <c r="J74" s="8">
        <f t="shared" si="13"/>
        <v>7.0000000000000007E-2</v>
      </c>
      <c r="K74" s="7">
        <f>+datos!K72</f>
        <v>4</v>
      </c>
      <c r="L74" s="18">
        <f t="shared" si="14"/>
        <v>0.25</v>
      </c>
      <c r="M74" s="7">
        <f>+datos!M72</f>
        <v>2</v>
      </c>
      <c r="N74" s="18">
        <f t="shared" si="15"/>
        <v>0.14000000000000001</v>
      </c>
      <c r="O74" s="7">
        <f>+datos!N72</f>
        <v>0</v>
      </c>
      <c r="P74" s="18">
        <f t="shared" si="16"/>
        <v>0</v>
      </c>
      <c r="Q74" s="7">
        <f>+datos!O72</f>
        <v>1</v>
      </c>
      <c r="R74" s="18">
        <f t="shared" si="17"/>
        <v>7.0000000000000007E-2</v>
      </c>
      <c r="S74" s="7">
        <f>+datos!P72</f>
        <v>10</v>
      </c>
      <c r="T74" s="7">
        <f>+datos!Q72</f>
        <v>10</v>
      </c>
      <c r="U74" s="18">
        <f t="shared" si="18"/>
        <v>1</v>
      </c>
      <c r="V74" s="7">
        <f>+datos!S72</f>
        <v>0</v>
      </c>
      <c r="W74" s="18">
        <f t="shared" si="19"/>
        <v>0</v>
      </c>
      <c r="X74" s="7">
        <f>+datos!G72</f>
        <v>0</v>
      </c>
      <c r="Y74" s="7" t="e">
        <f>+VLOOKUP(datos!$D72,[1]Anual!$A$16:$CP$227,94,FALSE)</f>
        <v>#N/A</v>
      </c>
      <c r="Z74" s="18"/>
      <c r="AA74" s="7">
        <f>+datos!F72</f>
        <v>80</v>
      </c>
      <c r="AB74" s="7">
        <f>+datos!T72</f>
        <v>45</v>
      </c>
      <c r="AC74" s="18">
        <f t="shared" si="20"/>
        <v>0.56000000000000005</v>
      </c>
    </row>
    <row r="75" spans="1:29" x14ac:dyDescent="0.2">
      <c r="A75" s="2" t="s">
        <v>86</v>
      </c>
      <c r="B75" s="2" t="s">
        <v>93</v>
      </c>
      <c r="C75" s="2" t="s">
        <v>93</v>
      </c>
      <c r="D75" s="7">
        <f>+datos!E73</f>
        <v>150</v>
      </c>
      <c r="E75" s="7">
        <f>+datos!I73</f>
        <v>177</v>
      </c>
      <c r="F75" s="31">
        <f t="shared" si="11"/>
        <v>1.18</v>
      </c>
      <c r="G75" s="7">
        <f>+datos!H73</f>
        <v>25</v>
      </c>
      <c r="H75" s="18">
        <f t="shared" si="12"/>
        <v>0.17</v>
      </c>
      <c r="I75" s="7">
        <f>+datos!J73</f>
        <v>21</v>
      </c>
      <c r="J75" s="8">
        <f t="shared" si="13"/>
        <v>0.12</v>
      </c>
      <c r="K75" s="7">
        <f>+datos!K73</f>
        <v>62</v>
      </c>
      <c r="L75" s="18">
        <f t="shared" si="14"/>
        <v>0.41</v>
      </c>
      <c r="M75" s="7">
        <f>+datos!M73</f>
        <v>8</v>
      </c>
      <c r="N75" s="18">
        <f t="shared" si="15"/>
        <v>0.05</v>
      </c>
      <c r="O75" s="7">
        <f>+datos!N73</f>
        <v>69</v>
      </c>
      <c r="P75" s="18">
        <f t="shared" si="16"/>
        <v>0.39</v>
      </c>
      <c r="Q75" s="7">
        <f>+datos!O73</f>
        <v>62</v>
      </c>
      <c r="R75" s="18">
        <f t="shared" si="17"/>
        <v>0.35</v>
      </c>
      <c r="S75" s="7">
        <f>+datos!P73</f>
        <v>107</v>
      </c>
      <c r="T75" s="7">
        <f>+datos!Q73</f>
        <v>38</v>
      </c>
      <c r="U75" s="18">
        <f t="shared" si="18"/>
        <v>0.36</v>
      </c>
      <c r="V75" s="7">
        <f>+datos!S73</f>
        <v>2</v>
      </c>
      <c r="W75" s="18">
        <f t="shared" si="19"/>
        <v>0.01</v>
      </c>
      <c r="X75" s="7">
        <f>+datos!G73</f>
        <v>0</v>
      </c>
      <c r="Y75" s="7" t="e">
        <f>+VLOOKUP(datos!$D73,[1]Anual!$A$16:$CP$227,94,FALSE)</f>
        <v>#N/A</v>
      </c>
      <c r="Z75" s="18"/>
      <c r="AA75" s="7">
        <f>+datos!F73</f>
        <v>377</v>
      </c>
      <c r="AB75" s="7">
        <f>+datos!T73</f>
        <v>220</v>
      </c>
      <c r="AC75" s="18">
        <f t="shared" si="20"/>
        <v>0.57999999999999996</v>
      </c>
    </row>
    <row r="76" spans="1:29" x14ac:dyDescent="0.2">
      <c r="A76" s="2" t="s">
        <v>86</v>
      </c>
      <c r="B76" s="2" t="s">
        <v>93</v>
      </c>
      <c r="C76" s="2" t="s">
        <v>95</v>
      </c>
      <c r="D76" s="7">
        <f>+datos!E74</f>
        <v>58</v>
      </c>
      <c r="E76" s="7">
        <f>+datos!I74</f>
        <v>58</v>
      </c>
      <c r="F76" s="31">
        <f t="shared" si="11"/>
        <v>1</v>
      </c>
      <c r="G76" s="7">
        <f>+datos!H74</f>
        <v>27</v>
      </c>
      <c r="H76" s="18">
        <f t="shared" si="12"/>
        <v>0.47</v>
      </c>
      <c r="I76" s="7">
        <f>+datos!J74</f>
        <v>6</v>
      </c>
      <c r="J76" s="8">
        <f t="shared" si="13"/>
        <v>0.1</v>
      </c>
      <c r="K76" s="7">
        <f>+datos!K74</f>
        <v>19</v>
      </c>
      <c r="L76" s="18">
        <f t="shared" si="14"/>
        <v>0.33</v>
      </c>
      <c r="M76" s="7">
        <f>+datos!M74</f>
        <v>16</v>
      </c>
      <c r="N76" s="18">
        <f t="shared" si="15"/>
        <v>0.28000000000000003</v>
      </c>
      <c r="O76" s="7">
        <f>+datos!N74</f>
        <v>27</v>
      </c>
      <c r="P76" s="18">
        <f t="shared" si="16"/>
        <v>0.47</v>
      </c>
      <c r="Q76" s="7">
        <f>+datos!O74</f>
        <v>18</v>
      </c>
      <c r="R76" s="18">
        <f t="shared" si="17"/>
        <v>0.31</v>
      </c>
      <c r="S76" s="7">
        <f>+datos!P74</f>
        <v>34</v>
      </c>
      <c r="T76" s="7">
        <f>+datos!Q74</f>
        <v>26</v>
      </c>
      <c r="U76" s="18">
        <f t="shared" si="18"/>
        <v>0.76</v>
      </c>
      <c r="V76" s="7">
        <f>+datos!S74</f>
        <v>2</v>
      </c>
      <c r="W76" s="18">
        <f t="shared" si="19"/>
        <v>0.03</v>
      </c>
      <c r="X76" s="7">
        <f>+datos!G74</f>
        <v>0</v>
      </c>
      <c r="Y76" s="7" t="e">
        <f>+VLOOKUP(datos!$D74,[1]Anual!$A$16:$CP$227,94,FALSE)</f>
        <v>#N/A</v>
      </c>
      <c r="Z76" s="18"/>
      <c r="AA76" s="7">
        <f>+datos!F74</f>
        <v>151</v>
      </c>
      <c r="AB76" s="7">
        <f>+datos!T74</f>
        <v>78</v>
      </c>
      <c r="AC76" s="18">
        <f t="shared" si="20"/>
        <v>0.52</v>
      </c>
    </row>
    <row r="77" spans="1:29" x14ac:dyDescent="0.2">
      <c r="A77" s="2" t="s">
        <v>86</v>
      </c>
      <c r="B77" s="2" t="s">
        <v>93</v>
      </c>
      <c r="C77" s="2" t="s">
        <v>96</v>
      </c>
      <c r="D77" s="7">
        <f>+datos!E75</f>
        <v>13</v>
      </c>
      <c r="E77" s="7">
        <f>+datos!I75</f>
        <v>12</v>
      </c>
      <c r="F77" s="31">
        <f t="shared" si="11"/>
        <v>0.92</v>
      </c>
      <c r="G77" s="7">
        <f>+datos!H75</f>
        <v>5</v>
      </c>
      <c r="H77" s="18">
        <f t="shared" si="12"/>
        <v>0.38</v>
      </c>
      <c r="I77" s="7">
        <f>+datos!J75</f>
        <v>0</v>
      </c>
      <c r="J77" s="8">
        <f t="shared" si="13"/>
        <v>0</v>
      </c>
      <c r="K77" s="7">
        <f>+datos!K75</f>
        <v>2</v>
      </c>
      <c r="L77" s="18">
        <f t="shared" si="14"/>
        <v>0.15</v>
      </c>
      <c r="M77" s="7">
        <f>+datos!M75</f>
        <v>0</v>
      </c>
      <c r="N77" s="18">
        <f t="shared" si="15"/>
        <v>0</v>
      </c>
      <c r="O77" s="7">
        <f>+datos!N75</f>
        <v>4</v>
      </c>
      <c r="P77" s="18">
        <f t="shared" si="16"/>
        <v>0.33</v>
      </c>
      <c r="Q77" s="7">
        <f>+datos!O75</f>
        <v>5</v>
      </c>
      <c r="R77" s="18">
        <f t="shared" si="17"/>
        <v>0.42</v>
      </c>
      <c r="S77" s="7">
        <f>+datos!P75</f>
        <v>11</v>
      </c>
      <c r="T77" s="7">
        <f>+datos!Q75</f>
        <v>6</v>
      </c>
      <c r="U77" s="18">
        <f t="shared" si="18"/>
        <v>0.55000000000000004</v>
      </c>
      <c r="V77" s="7">
        <f>+datos!S75</f>
        <v>0</v>
      </c>
      <c r="W77" s="18">
        <f t="shared" si="19"/>
        <v>0</v>
      </c>
      <c r="X77" s="7">
        <f>+datos!G75</f>
        <v>0</v>
      </c>
      <c r="Y77" s="7" t="e">
        <f>+VLOOKUP(datos!$D75,[1]Anual!$A$16:$CP$227,94,FALSE)</f>
        <v>#N/A</v>
      </c>
      <c r="Z77" s="18"/>
      <c r="AA77" s="7">
        <f>+datos!F75</f>
        <v>53</v>
      </c>
      <c r="AB77" s="7">
        <f>+datos!T75</f>
        <v>34</v>
      </c>
      <c r="AC77" s="18">
        <f t="shared" si="20"/>
        <v>0.64</v>
      </c>
    </row>
    <row r="78" spans="1:29" x14ac:dyDescent="0.2">
      <c r="A78" s="2" t="s">
        <v>86</v>
      </c>
      <c r="B78" s="2" t="s">
        <v>93</v>
      </c>
      <c r="C78" s="2" t="s">
        <v>97</v>
      </c>
      <c r="D78" s="7">
        <f>+datos!E76</f>
        <v>21</v>
      </c>
      <c r="E78" s="7">
        <f>+datos!I76</f>
        <v>21</v>
      </c>
      <c r="F78" s="31">
        <f t="shared" si="11"/>
        <v>1</v>
      </c>
      <c r="G78" s="7">
        <f>+datos!H76</f>
        <v>8</v>
      </c>
      <c r="H78" s="18">
        <f t="shared" si="12"/>
        <v>0.38</v>
      </c>
      <c r="I78" s="7">
        <f>+datos!J76</f>
        <v>3</v>
      </c>
      <c r="J78" s="8">
        <f t="shared" si="13"/>
        <v>0.14000000000000001</v>
      </c>
      <c r="K78" s="7">
        <f>+datos!K76</f>
        <v>7</v>
      </c>
      <c r="L78" s="18">
        <f t="shared" si="14"/>
        <v>0.33</v>
      </c>
      <c r="M78" s="7">
        <f>+datos!M76</f>
        <v>4</v>
      </c>
      <c r="N78" s="18">
        <f t="shared" si="15"/>
        <v>0.19</v>
      </c>
      <c r="O78" s="7">
        <f>+datos!N76</f>
        <v>10</v>
      </c>
      <c r="P78" s="18">
        <f t="shared" si="16"/>
        <v>0.48</v>
      </c>
      <c r="Q78" s="7">
        <f>+datos!O76</f>
        <v>21</v>
      </c>
      <c r="R78" s="18">
        <f t="shared" si="17"/>
        <v>1</v>
      </c>
      <c r="S78" s="7">
        <f>+datos!P76</f>
        <v>19</v>
      </c>
      <c r="T78" s="7">
        <f>+datos!Q76</f>
        <v>10</v>
      </c>
      <c r="U78" s="18">
        <f t="shared" si="18"/>
        <v>0.53</v>
      </c>
      <c r="V78" s="7">
        <f>+datos!S76</f>
        <v>0</v>
      </c>
      <c r="W78" s="18">
        <f t="shared" si="19"/>
        <v>0</v>
      </c>
      <c r="X78" s="7">
        <f>+datos!G76</f>
        <v>0</v>
      </c>
      <c r="Y78" s="7" t="e">
        <f>+VLOOKUP(datos!$D76,[1]Anual!$A$16:$CP$227,94,FALSE)</f>
        <v>#N/A</v>
      </c>
      <c r="Z78" s="18"/>
      <c r="AA78" s="7">
        <f>+datos!F76</f>
        <v>44</v>
      </c>
      <c r="AB78" s="7">
        <f>+datos!T76</f>
        <v>33</v>
      </c>
      <c r="AC78" s="18">
        <f t="shared" si="20"/>
        <v>0.75</v>
      </c>
    </row>
    <row r="79" spans="1:29" x14ac:dyDescent="0.2">
      <c r="A79" s="2" t="s">
        <v>86</v>
      </c>
      <c r="B79" s="2" t="s">
        <v>93</v>
      </c>
      <c r="C79" s="2" t="s">
        <v>98</v>
      </c>
      <c r="D79" s="7">
        <f>+datos!E77</f>
        <v>18</v>
      </c>
      <c r="E79" s="7">
        <f>+datos!I77</f>
        <v>16</v>
      </c>
      <c r="F79" s="31">
        <f t="shared" si="11"/>
        <v>0.89</v>
      </c>
      <c r="G79" s="7">
        <f>+datos!H77</f>
        <v>6</v>
      </c>
      <c r="H79" s="18">
        <f t="shared" si="12"/>
        <v>0.33</v>
      </c>
      <c r="I79" s="7">
        <f>+datos!J77</f>
        <v>7</v>
      </c>
      <c r="J79" s="8">
        <f t="shared" si="13"/>
        <v>0.44</v>
      </c>
      <c r="K79" s="7">
        <f>+datos!K77</f>
        <v>11</v>
      </c>
      <c r="L79" s="18">
        <f t="shared" si="14"/>
        <v>0.61</v>
      </c>
      <c r="M79" s="7">
        <f>+datos!M77</f>
        <v>2</v>
      </c>
      <c r="N79" s="18">
        <f t="shared" si="15"/>
        <v>0.13</v>
      </c>
      <c r="O79" s="7">
        <f>+datos!N77</f>
        <v>6</v>
      </c>
      <c r="P79" s="18">
        <f t="shared" si="16"/>
        <v>0.38</v>
      </c>
      <c r="Q79" s="7">
        <f>+datos!O77</f>
        <v>6</v>
      </c>
      <c r="R79" s="18">
        <f t="shared" si="17"/>
        <v>0.38</v>
      </c>
      <c r="S79" s="7">
        <f>+datos!P77</f>
        <v>21</v>
      </c>
      <c r="T79" s="7">
        <f>+datos!Q77</f>
        <v>18</v>
      </c>
      <c r="U79" s="18">
        <f t="shared" si="18"/>
        <v>0.86</v>
      </c>
      <c r="V79" s="7">
        <f>+datos!S77</f>
        <v>0</v>
      </c>
      <c r="W79" s="18">
        <f t="shared" si="19"/>
        <v>0</v>
      </c>
      <c r="X79" s="7">
        <f>+datos!G77</f>
        <v>0</v>
      </c>
      <c r="Y79" s="7" t="e">
        <f>+VLOOKUP(datos!$D77,[1]Anual!$A$16:$CP$227,94,FALSE)</f>
        <v>#N/A</v>
      </c>
      <c r="Z79" s="18"/>
      <c r="AA79" s="7">
        <f>+datos!F77</f>
        <v>61</v>
      </c>
      <c r="AB79" s="7">
        <f>+datos!T77</f>
        <v>38</v>
      </c>
      <c r="AC79" s="18">
        <f t="shared" si="20"/>
        <v>0.62</v>
      </c>
    </row>
    <row r="80" spans="1:29" x14ac:dyDescent="0.2">
      <c r="A80" s="2" t="s">
        <v>86</v>
      </c>
      <c r="B80" s="2" t="s">
        <v>93</v>
      </c>
      <c r="C80" s="2" t="s">
        <v>99</v>
      </c>
      <c r="D80" s="7">
        <f>+datos!E78</f>
        <v>19</v>
      </c>
      <c r="E80" s="7">
        <f>+datos!I78</f>
        <v>14</v>
      </c>
      <c r="F80" s="31">
        <f t="shared" si="11"/>
        <v>0.74</v>
      </c>
      <c r="G80" s="7">
        <f>+datos!H78</f>
        <v>4</v>
      </c>
      <c r="H80" s="18">
        <f t="shared" si="12"/>
        <v>0.21</v>
      </c>
      <c r="I80" s="7">
        <f>+datos!J78</f>
        <v>1</v>
      </c>
      <c r="J80" s="8">
        <f t="shared" si="13"/>
        <v>7.0000000000000007E-2</v>
      </c>
      <c r="K80" s="7">
        <f>+datos!K78</f>
        <v>4</v>
      </c>
      <c r="L80" s="18">
        <f t="shared" si="14"/>
        <v>0.21</v>
      </c>
      <c r="M80" s="7">
        <f>+datos!M78</f>
        <v>0</v>
      </c>
      <c r="N80" s="18">
        <f t="shared" si="15"/>
        <v>0</v>
      </c>
      <c r="O80" s="7">
        <f>+datos!N78</f>
        <v>7</v>
      </c>
      <c r="P80" s="18">
        <f t="shared" si="16"/>
        <v>0.5</v>
      </c>
      <c r="Q80" s="7">
        <f>+datos!O78</f>
        <v>6</v>
      </c>
      <c r="R80" s="18">
        <f t="shared" si="17"/>
        <v>0.43</v>
      </c>
      <c r="S80" s="7">
        <f>+datos!P78</f>
        <v>12</v>
      </c>
      <c r="T80" s="7">
        <f>+datos!Q78</f>
        <v>7</v>
      </c>
      <c r="U80" s="18">
        <f t="shared" si="18"/>
        <v>0.57999999999999996</v>
      </c>
      <c r="V80" s="7">
        <f>+datos!S78</f>
        <v>0</v>
      </c>
      <c r="W80" s="18">
        <f t="shared" si="19"/>
        <v>0</v>
      </c>
      <c r="X80" s="7">
        <f>+datos!G78</f>
        <v>0</v>
      </c>
      <c r="Y80" s="7" t="e">
        <f>+VLOOKUP(datos!$D78,[1]Anual!$A$16:$CP$227,94,FALSE)</f>
        <v>#N/A</v>
      </c>
      <c r="Z80" s="18"/>
      <c r="AA80" s="7">
        <f>+datos!F78</f>
        <v>51</v>
      </c>
      <c r="AB80" s="7">
        <f>+datos!T78</f>
        <v>34</v>
      </c>
      <c r="AC80" s="18">
        <f t="shared" si="20"/>
        <v>0.67</v>
      </c>
    </row>
    <row r="81" spans="1:29" x14ac:dyDescent="0.2">
      <c r="A81" s="2" t="s">
        <v>86</v>
      </c>
      <c r="B81" s="2" t="s">
        <v>93</v>
      </c>
      <c r="C81" s="2" t="s">
        <v>100</v>
      </c>
      <c r="D81" s="7">
        <f>+datos!E79</f>
        <v>24</v>
      </c>
      <c r="E81" s="7">
        <f>+datos!I79</f>
        <v>15</v>
      </c>
      <c r="F81" s="31">
        <f t="shared" si="11"/>
        <v>0.63</v>
      </c>
      <c r="G81" s="7">
        <f>+datos!H79</f>
        <v>8</v>
      </c>
      <c r="H81" s="18">
        <f t="shared" si="12"/>
        <v>0.33</v>
      </c>
      <c r="I81" s="7">
        <f>+datos!J79</f>
        <v>0</v>
      </c>
      <c r="J81" s="8">
        <f t="shared" si="13"/>
        <v>0</v>
      </c>
      <c r="K81" s="7">
        <f>+datos!K79</f>
        <v>5</v>
      </c>
      <c r="L81" s="18">
        <f t="shared" si="14"/>
        <v>0.21</v>
      </c>
      <c r="M81" s="7">
        <f>+datos!M79</f>
        <v>7</v>
      </c>
      <c r="N81" s="18">
        <f t="shared" si="15"/>
        <v>0.47</v>
      </c>
      <c r="O81" s="7">
        <f>+datos!N79</f>
        <v>8</v>
      </c>
      <c r="P81" s="18">
        <f t="shared" si="16"/>
        <v>0.53</v>
      </c>
      <c r="Q81" s="7">
        <f>+datos!O79</f>
        <v>7</v>
      </c>
      <c r="R81" s="18">
        <f t="shared" si="17"/>
        <v>0.47</v>
      </c>
      <c r="S81" s="7">
        <f>+datos!P79</f>
        <v>13</v>
      </c>
      <c r="T81" s="7">
        <f>+datos!Q79</f>
        <v>7</v>
      </c>
      <c r="U81" s="18">
        <f t="shared" si="18"/>
        <v>0.54</v>
      </c>
      <c r="V81" s="7">
        <f>+datos!S79</f>
        <v>1</v>
      </c>
      <c r="W81" s="18">
        <f t="shared" si="19"/>
        <v>0.04</v>
      </c>
      <c r="X81" s="7">
        <f>+datos!G79</f>
        <v>0</v>
      </c>
      <c r="Y81" s="7" t="e">
        <f>+VLOOKUP(datos!$D79,[1]Anual!$A$16:$CP$227,94,FALSE)</f>
        <v>#N/A</v>
      </c>
      <c r="Z81" s="18"/>
      <c r="AA81" s="7">
        <f>+datos!F79</f>
        <v>56</v>
      </c>
      <c r="AB81" s="7">
        <f>+datos!T79</f>
        <v>47</v>
      </c>
      <c r="AC81" s="18">
        <f t="shared" si="20"/>
        <v>0.84</v>
      </c>
    </row>
    <row r="82" spans="1:29" x14ac:dyDescent="0.2">
      <c r="A82" s="2" t="s">
        <v>86</v>
      </c>
      <c r="B82" s="2" t="s">
        <v>93</v>
      </c>
      <c r="C82" s="2" t="s">
        <v>101</v>
      </c>
      <c r="D82" s="7">
        <f>+datos!E80</f>
        <v>11</v>
      </c>
      <c r="E82" s="7">
        <f>+datos!I80</f>
        <v>5</v>
      </c>
      <c r="F82" s="31">
        <f t="shared" si="11"/>
        <v>0.45</v>
      </c>
      <c r="G82" s="7">
        <f>+datos!H80</f>
        <v>3</v>
      </c>
      <c r="H82" s="18">
        <f t="shared" si="12"/>
        <v>0.27</v>
      </c>
      <c r="I82" s="7">
        <f>+datos!J80</f>
        <v>0</v>
      </c>
      <c r="J82" s="8">
        <f t="shared" si="13"/>
        <v>0</v>
      </c>
      <c r="K82" s="7">
        <f>+datos!K80</f>
        <v>2</v>
      </c>
      <c r="L82" s="18">
        <f t="shared" si="14"/>
        <v>0.18</v>
      </c>
      <c r="M82" s="7">
        <f>+datos!M80</f>
        <v>1</v>
      </c>
      <c r="N82" s="18">
        <f t="shared" si="15"/>
        <v>0.2</v>
      </c>
      <c r="O82" s="7">
        <f>+datos!N80</f>
        <v>4</v>
      </c>
      <c r="P82" s="18">
        <f t="shared" si="16"/>
        <v>0.8</v>
      </c>
      <c r="Q82" s="7">
        <f>+datos!O80</f>
        <v>3</v>
      </c>
      <c r="R82" s="18">
        <f t="shared" si="17"/>
        <v>0.6</v>
      </c>
      <c r="S82" s="7">
        <f>+datos!P80</f>
        <v>5</v>
      </c>
      <c r="T82" s="7">
        <f>+datos!Q80</f>
        <v>5</v>
      </c>
      <c r="U82" s="18">
        <f t="shared" si="18"/>
        <v>1</v>
      </c>
      <c r="V82" s="7">
        <f>+datos!S80</f>
        <v>0</v>
      </c>
      <c r="W82" s="18">
        <f t="shared" si="19"/>
        <v>0</v>
      </c>
      <c r="X82" s="7">
        <f>+datos!G80</f>
        <v>0</v>
      </c>
      <c r="Y82" s="7" t="e">
        <f>+VLOOKUP(datos!$D80,[1]Anual!$A$16:$CP$227,94,FALSE)</f>
        <v>#N/A</v>
      </c>
      <c r="Z82" s="18"/>
      <c r="AA82" s="7">
        <f>+datos!F80</f>
        <v>51</v>
      </c>
      <c r="AB82" s="7">
        <f>+datos!T80</f>
        <v>30</v>
      </c>
      <c r="AC82" s="18">
        <f t="shared" si="20"/>
        <v>0.59</v>
      </c>
    </row>
    <row r="83" spans="1:29" x14ac:dyDescent="0.2">
      <c r="A83" s="2" t="s">
        <v>86</v>
      </c>
      <c r="B83" s="2" t="s">
        <v>93</v>
      </c>
      <c r="C83" s="2" t="s">
        <v>102</v>
      </c>
      <c r="D83" s="7">
        <f>+datos!E81</f>
        <v>23</v>
      </c>
      <c r="E83" s="7">
        <f>+datos!I81</f>
        <v>18</v>
      </c>
      <c r="F83" s="31">
        <f t="shared" si="11"/>
        <v>0.78</v>
      </c>
      <c r="G83" s="7">
        <f>+datos!H81</f>
        <v>7</v>
      </c>
      <c r="H83" s="18">
        <f t="shared" si="12"/>
        <v>0.3</v>
      </c>
      <c r="I83" s="7">
        <f>+datos!J81</f>
        <v>0</v>
      </c>
      <c r="J83" s="8">
        <f t="shared" si="13"/>
        <v>0</v>
      </c>
      <c r="K83" s="7">
        <f>+datos!K81</f>
        <v>8</v>
      </c>
      <c r="L83" s="18">
        <f t="shared" si="14"/>
        <v>0.35</v>
      </c>
      <c r="M83" s="7">
        <f>+datos!M81</f>
        <v>0</v>
      </c>
      <c r="N83" s="18">
        <f t="shared" si="15"/>
        <v>0</v>
      </c>
      <c r="O83" s="7">
        <f>+datos!N81</f>
        <v>16</v>
      </c>
      <c r="P83" s="18">
        <f t="shared" si="16"/>
        <v>0.89</v>
      </c>
      <c r="Q83" s="7">
        <f>+datos!O81</f>
        <v>14</v>
      </c>
      <c r="R83" s="18">
        <f t="shared" si="17"/>
        <v>0.78</v>
      </c>
      <c r="S83" s="7">
        <f>+datos!P81</f>
        <v>19</v>
      </c>
      <c r="T83" s="7">
        <f>+datos!Q81</f>
        <v>17</v>
      </c>
      <c r="U83" s="18">
        <f t="shared" si="18"/>
        <v>0.89</v>
      </c>
      <c r="V83" s="7">
        <f>+datos!S81</f>
        <v>0</v>
      </c>
      <c r="W83" s="18">
        <f t="shared" si="19"/>
        <v>0</v>
      </c>
      <c r="X83" s="7">
        <f>+datos!G81</f>
        <v>0</v>
      </c>
      <c r="Y83" s="7" t="e">
        <f>+VLOOKUP(datos!$D81,[1]Anual!$A$16:$CP$227,94,FALSE)</f>
        <v>#N/A</v>
      </c>
      <c r="Z83" s="18"/>
      <c r="AA83" s="7">
        <f>+datos!F81</f>
        <v>53</v>
      </c>
      <c r="AB83" s="7">
        <f>+datos!T81</f>
        <v>43</v>
      </c>
      <c r="AC83" s="18">
        <f t="shared" si="20"/>
        <v>0.81</v>
      </c>
    </row>
    <row r="84" spans="1:29" x14ac:dyDescent="0.2">
      <c r="A84" s="2" t="s">
        <v>86</v>
      </c>
      <c r="B84" s="2" t="s">
        <v>93</v>
      </c>
      <c r="C84" s="2" t="s">
        <v>103</v>
      </c>
      <c r="D84" s="7">
        <f>+datos!E82</f>
        <v>4</v>
      </c>
      <c r="E84" s="7">
        <f>+datos!I82</f>
        <v>3</v>
      </c>
      <c r="F84" s="31">
        <f t="shared" si="11"/>
        <v>0.75</v>
      </c>
      <c r="G84" s="7">
        <f>+datos!H82</f>
        <v>2</v>
      </c>
      <c r="H84" s="18">
        <f t="shared" si="12"/>
        <v>0.5</v>
      </c>
      <c r="I84" s="7">
        <f>+datos!J82</f>
        <v>1</v>
      </c>
      <c r="J84" s="8">
        <f t="shared" si="13"/>
        <v>0.33</v>
      </c>
      <c r="K84" s="7">
        <f>+datos!K82</f>
        <v>1</v>
      </c>
      <c r="L84" s="18">
        <f t="shared" si="14"/>
        <v>0.25</v>
      </c>
      <c r="M84" s="7">
        <f>+datos!M82</f>
        <v>0</v>
      </c>
      <c r="N84" s="18">
        <f t="shared" si="15"/>
        <v>0</v>
      </c>
      <c r="O84" s="7">
        <f>+datos!N82</f>
        <v>2</v>
      </c>
      <c r="P84" s="18">
        <f t="shared" si="16"/>
        <v>0.67</v>
      </c>
      <c r="Q84" s="7">
        <f>+datos!O82</f>
        <v>3</v>
      </c>
      <c r="R84" s="18">
        <f t="shared" si="17"/>
        <v>1</v>
      </c>
      <c r="S84" s="7">
        <f>+datos!P82</f>
        <v>0</v>
      </c>
      <c r="T84" s="7">
        <f>+datos!Q82</f>
        <v>1</v>
      </c>
      <c r="U84" s="18">
        <f t="shared" si="18"/>
        <v>0</v>
      </c>
      <c r="V84" s="7">
        <f>+datos!S82</f>
        <v>0</v>
      </c>
      <c r="W84" s="18">
        <f t="shared" si="19"/>
        <v>0</v>
      </c>
      <c r="X84" s="7">
        <f>+datos!G82</f>
        <v>0</v>
      </c>
      <c r="Y84" s="7" t="e">
        <f>+VLOOKUP(datos!$D82,[1]Anual!$A$16:$CP$227,94,FALSE)</f>
        <v>#N/A</v>
      </c>
      <c r="Z84" s="18"/>
      <c r="AA84" s="7">
        <f>+datos!F82</f>
        <v>49</v>
      </c>
      <c r="AB84" s="7">
        <f>+datos!T82</f>
        <v>13</v>
      </c>
      <c r="AC84" s="18">
        <f t="shared" si="20"/>
        <v>0.27</v>
      </c>
    </row>
    <row r="85" spans="1:29" x14ac:dyDescent="0.2">
      <c r="A85" s="2" t="s">
        <v>86</v>
      </c>
      <c r="B85" s="2" t="s">
        <v>93</v>
      </c>
      <c r="C85" s="2" t="s">
        <v>104</v>
      </c>
      <c r="D85" s="7">
        <f>+datos!E83</f>
        <v>34</v>
      </c>
      <c r="E85" s="7">
        <f>+datos!I83</f>
        <v>33</v>
      </c>
      <c r="F85" s="31">
        <f t="shared" si="11"/>
        <v>0.97</v>
      </c>
      <c r="G85" s="7">
        <f>+datos!H83</f>
        <v>8</v>
      </c>
      <c r="H85" s="18">
        <f t="shared" si="12"/>
        <v>0.24</v>
      </c>
      <c r="I85" s="7">
        <f>+datos!J83</f>
        <v>4</v>
      </c>
      <c r="J85" s="8">
        <f t="shared" si="13"/>
        <v>0.12</v>
      </c>
      <c r="K85" s="7">
        <f>+datos!K83</f>
        <v>10</v>
      </c>
      <c r="L85" s="18">
        <f t="shared" si="14"/>
        <v>0.28999999999999998</v>
      </c>
      <c r="M85" s="7">
        <f>+datos!M83</f>
        <v>12</v>
      </c>
      <c r="N85" s="18">
        <f t="shared" si="15"/>
        <v>0.36</v>
      </c>
      <c r="O85" s="7">
        <f>+datos!N83</f>
        <v>16</v>
      </c>
      <c r="P85" s="18">
        <f t="shared" si="16"/>
        <v>0.48</v>
      </c>
      <c r="Q85" s="7">
        <f>+datos!O83</f>
        <v>16</v>
      </c>
      <c r="R85" s="18">
        <f t="shared" si="17"/>
        <v>0.48</v>
      </c>
      <c r="S85" s="7">
        <f>+datos!P83</f>
        <v>33</v>
      </c>
      <c r="T85" s="7">
        <f>+datos!Q83</f>
        <v>27</v>
      </c>
      <c r="U85" s="18">
        <f t="shared" si="18"/>
        <v>0.82</v>
      </c>
      <c r="V85" s="7">
        <f>+datos!S83</f>
        <v>1</v>
      </c>
      <c r="W85" s="18">
        <f t="shared" si="19"/>
        <v>0.03</v>
      </c>
      <c r="X85" s="7">
        <f>+datos!G83</f>
        <v>0</v>
      </c>
      <c r="Y85" s="7" t="e">
        <f>+VLOOKUP(datos!$D83,[1]Anual!$A$16:$CP$227,94,FALSE)</f>
        <v>#N/A</v>
      </c>
      <c r="Z85" s="18"/>
      <c r="AA85" s="7">
        <f>+datos!F83</f>
        <v>92</v>
      </c>
      <c r="AB85" s="7">
        <f>+datos!T83</f>
        <v>84</v>
      </c>
      <c r="AC85" s="18">
        <f t="shared" si="20"/>
        <v>0.91</v>
      </c>
    </row>
    <row r="86" spans="1:29" x14ac:dyDescent="0.2">
      <c r="A86" s="2" t="s">
        <v>86</v>
      </c>
      <c r="B86" s="2" t="s">
        <v>93</v>
      </c>
      <c r="C86" s="2" t="s">
        <v>105</v>
      </c>
      <c r="D86" s="7">
        <f>+datos!E84</f>
        <v>10</v>
      </c>
      <c r="E86" s="7">
        <f>+datos!I84</f>
        <v>6</v>
      </c>
      <c r="F86" s="31">
        <f t="shared" si="11"/>
        <v>0.6</v>
      </c>
      <c r="G86" s="7">
        <f>+datos!H84</f>
        <v>2</v>
      </c>
      <c r="H86" s="18">
        <f t="shared" si="12"/>
        <v>0.2</v>
      </c>
      <c r="I86" s="7">
        <f>+datos!J84</f>
        <v>2</v>
      </c>
      <c r="J86" s="8">
        <f t="shared" si="13"/>
        <v>0.33</v>
      </c>
      <c r="K86" s="7">
        <f>+datos!K84</f>
        <v>4</v>
      </c>
      <c r="L86" s="18">
        <f t="shared" si="14"/>
        <v>0.4</v>
      </c>
      <c r="M86" s="7">
        <f>+datos!M84</f>
        <v>8</v>
      </c>
      <c r="N86" s="18">
        <f t="shared" si="15"/>
        <v>1.33</v>
      </c>
      <c r="O86" s="7">
        <f>+datos!N84</f>
        <v>3</v>
      </c>
      <c r="P86" s="18">
        <f t="shared" si="16"/>
        <v>0.5</v>
      </c>
      <c r="Q86" s="7">
        <f>+datos!O84</f>
        <v>3</v>
      </c>
      <c r="R86" s="18">
        <f t="shared" si="17"/>
        <v>0.5</v>
      </c>
      <c r="S86" s="7">
        <f>+datos!P84</f>
        <v>13</v>
      </c>
      <c r="T86" s="7">
        <f>+datos!Q84</f>
        <v>14</v>
      </c>
      <c r="U86" s="18">
        <f t="shared" si="18"/>
        <v>1.08</v>
      </c>
      <c r="V86" s="7">
        <f>+datos!S84</f>
        <v>0</v>
      </c>
      <c r="W86" s="18">
        <f t="shared" si="19"/>
        <v>0</v>
      </c>
      <c r="X86" s="7">
        <f>+datos!G84</f>
        <v>0</v>
      </c>
      <c r="Y86" s="7" t="e">
        <f>+VLOOKUP(datos!$D84,[1]Anual!$A$16:$CP$227,94,FALSE)</f>
        <v>#N/A</v>
      </c>
      <c r="Z86" s="18"/>
      <c r="AA86" s="7">
        <f>+datos!F84</f>
        <v>43</v>
      </c>
      <c r="AB86" s="7">
        <f>+datos!T84</f>
        <v>26</v>
      </c>
      <c r="AC86" s="18">
        <f t="shared" si="20"/>
        <v>0.6</v>
      </c>
    </row>
    <row r="87" spans="1:29" x14ac:dyDescent="0.2">
      <c r="A87" s="2" t="s">
        <v>86</v>
      </c>
      <c r="B87" s="2" t="s">
        <v>106</v>
      </c>
      <c r="C87" s="2" t="s">
        <v>107</v>
      </c>
      <c r="D87" s="7">
        <f>+datos!E85</f>
        <v>18</v>
      </c>
      <c r="E87" s="7">
        <f>+datos!I85</f>
        <v>22</v>
      </c>
      <c r="F87" s="31">
        <f t="shared" si="11"/>
        <v>1.22</v>
      </c>
      <c r="G87" s="7">
        <f>+datos!H85</f>
        <v>13</v>
      </c>
      <c r="H87" s="18">
        <f t="shared" si="12"/>
        <v>0.72</v>
      </c>
      <c r="I87" s="7">
        <f>+datos!J85</f>
        <v>2</v>
      </c>
      <c r="J87" s="8">
        <f t="shared" si="13"/>
        <v>0.09</v>
      </c>
      <c r="K87" s="7">
        <f>+datos!K85</f>
        <v>18</v>
      </c>
      <c r="L87" s="18">
        <f t="shared" si="14"/>
        <v>1</v>
      </c>
      <c r="M87" s="7">
        <f>+datos!M85</f>
        <v>9</v>
      </c>
      <c r="N87" s="18">
        <f t="shared" si="15"/>
        <v>0.41</v>
      </c>
      <c r="O87" s="7">
        <f>+datos!N85</f>
        <v>15</v>
      </c>
      <c r="P87" s="18">
        <f t="shared" si="16"/>
        <v>0.68</v>
      </c>
      <c r="Q87" s="7">
        <f>+datos!O85</f>
        <v>16</v>
      </c>
      <c r="R87" s="18">
        <f t="shared" si="17"/>
        <v>0.73</v>
      </c>
      <c r="S87" s="7">
        <f>+datos!P85</f>
        <v>21</v>
      </c>
      <c r="T87" s="7">
        <f>+datos!Q85</f>
        <v>18</v>
      </c>
      <c r="U87" s="18">
        <f t="shared" si="18"/>
        <v>0.86</v>
      </c>
      <c r="V87" s="7">
        <f>+datos!S85</f>
        <v>5</v>
      </c>
      <c r="W87" s="18">
        <f t="shared" si="19"/>
        <v>0.28000000000000003</v>
      </c>
      <c r="X87" s="7">
        <f>+datos!G85</f>
        <v>0</v>
      </c>
      <c r="Y87" s="7" t="e">
        <f>+VLOOKUP(datos!$D85,[1]Anual!$A$16:$CP$227,94,FALSE)</f>
        <v>#N/A</v>
      </c>
      <c r="Z87" s="18"/>
      <c r="AA87" s="7">
        <f>+datos!F85</f>
        <v>94</v>
      </c>
      <c r="AB87" s="7">
        <f>+datos!T85</f>
        <v>77</v>
      </c>
      <c r="AC87" s="18">
        <f t="shared" si="20"/>
        <v>0.82</v>
      </c>
    </row>
    <row r="88" spans="1:29" x14ac:dyDescent="0.2">
      <c r="A88" s="2" t="s">
        <v>86</v>
      </c>
      <c r="B88" s="2" t="s">
        <v>106</v>
      </c>
      <c r="C88" s="2" t="s">
        <v>108</v>
      </c>
      <c r="D88" s="7">
        <f>+datos!E86</f>
        <v>113</v>
      </c>
      <c r="E88" s="7">
        <f>+datos!I86</f>
        <v>128</v>
      </c>
      <c r="F88" s="31">
        <f t="shared" si="11"/>
        <v>1.1299999999999999</v>
      </c>
      <c r="G88" s="7">
        <f>+datos!H86</f>
        <v>81</v>
      </c>
      <c r="H88" s="18">
        <f t="shared" si="12"/>
        <v>0.72</v>
      </c>
      <c r="I88" s="7">
        <f>+datos!J86</f>
        <v>9</v>
      </c>
      <c r="J88" s="8">
        <f t="shared" si="13"/>
        <v>7.0000000000000007E-2</v>
      </c>
      <c r="K88" s="7">
        <f>+datos!K86</f>
        <v>80</v>
      </c>
      <c r="L88" s="18">
        <f t="shared" si="14"/>
        <v>0.71</v>
      </c>
      <c r="M88" s="7">
        <f>+datos!M86</f>
        <v>30</v>
      </c>
      <c r="N88" s="18">
        <f t="shared" si="15"/>
        <v>0.23</v>
      </c>
      <c r="O88" s="7">
        <f>+datos!N86</f>
        <v>98</v>
      </c>
      <c r="P88" s="18">
        <f t="shared" si="16"/>
        <v>0.77</v>
      </c>
      <c r="Q88" s="7">
        <f>+datos!O86</f>
        <v>98</v>
      </c>
      <c r="R88" s="18">
        <f t="shared" si="17"/>
        <v>0.77</v>
      </c>
      <c r="S88" s="7">
        <f>+datos!P86</f>
        <v>103</v>
      </c>
      <c r="T88" s="7">
        <f>+datos!Q86</f>
        <v>52</v>
      </c>
      <c r="U88" s="18">
        <f t="shared" si="18"/>
        <v>0.5</v>
      </c>
      <c r="V88" s="7">
        <f>+datos!S86</f>
        <v>38</v>
      </c>
      <c r="W88" s="18">
        <f t="shared" si="19"/>
        <v>0.34</v>
      </c>
      <c r="X88" s="7">
        <f>+datos!G86</f>
        <v>0</v>
      </c>
      <c r="Y88" s="7" t="e">
        <f>+VLOOKUP(datos!$D86,[1]Anual!$A$16:$CP$227,94,FALSE)</f>
        <v>#N/A</v>
      </c>
      <c r="Z88" s="18"/>
      <c r="AA88" s="7">
        <f>+datos!F86</f>
        <v>367</v>
      </c>
      <c r="AB88" s="7">
        <f>+datos!T86</f>
        <v>219</v>
      </c>
      <c r="AC88" s="18">
        <f t="shared" si="20"/>
        <v>0.6</v>
      </c>
    </row>
    <row r="89" spans="1:29" x14ac:dyDescent="0.2">
      <c r="A89" s="2" t="s">
        <v>86</v>
      </c>
      <c r="B89" s="2" t="s">
        <v>106</v>
      </c>
      <c r="C89" s="2" t="s">
        <v>109</v>
      </c>
      <c r="D89" s="7">
        <f>+datos!E87</f>
        <v>10</v>
      </c>
      <c r="E89" s="7">
        <f>+datos!I87</f>
        <v>5</v>
      </c>
      <c r="F89" s="31">
        <f t="shared" si="11"/>
        <v>0.5</v>
      </c>
      <c r="G89" s="7">
        <f>+datos!H87</f>
        <v>4</v>
      </c>
      <c r="H89" s="18">
        <f t="shared" si="12"/>
        <v>0.4</v>
      </c>
      <c r="I89" s="7">
        <f>+datos!J87</f>
        <v>1</v>
      </c>
      <c r="J89" s="8">
        <f t="shared" si="13"/>
        <v>0.2</v>
      </c>
      <c r="K89" s="7">
        <f>+datos!K87</f>
        <v>6</v>
      </c>
      <c r="L89" s="18">
        <f t="shared" si="14"/>
        <v>0.6</v>
      </c>
      <c r="M89" s="7">
        <f>+datos!M87</f>
        <v>4</v>
      </c>
      <c r="N89" s="18">
        <f t="shared" si="15"/>
        <v>0.8</v>
      </c>
      <c r="O89" s="7">
        <f>+datos!N87</f>
        <v>4</v>
      </c>
      <c r="P89" s="18">
        <f t="shared" si="16"/>
        <v>0.8</v>
      </c>
      <c r="Q89" s="7">
        <f>+datos!O87</f>
        <v>4</v>
      </c>
      <c r="R89" s="18">
        <f t="shared" si="17"/>
        <v>0.8</v>
      </c>
      <c r="S89" s="7">
        <f>+datos!P87</f>
        <v>11</v>
      </c>
      <c r="T89" s="7">
        <f>+datos!Q87</f>
        <v>7</v>
      </c>
      <c r="U89" s="18">
        <f t="shared" si="18"/>
        <v>0.64</v>
      </c>
      <c r="V89" s="7">
        <f>+datos!S87</f>
        <v>0</v>
      </c>
      <c r="W89" s="18">
        <f t="shared" si="19"/>
        <v>0</v>
      </c>
      <c r="X89" s="7">
        <f>+datos!G87</f>
        <v>0</v>
      </c>
      <c r="Y89" s="7" t="e">
        <f>+VLOOKUP(datos!$D87,[1]Anual!$A$16:$CP$227,94,FALSE)</f>
        <v>#N/A</v>
      </c>
      <c r="Z89" s="18"/>
      <c r="AA89" s="7">
        <f>+datos!F87</f>
        <v>36</v>
      </c>
      <c r="AB89" s="7">
        <f>+datos!T87</f>
        <v>30</v>
      </c>
      <c r="AC89" s="18">
        <f t="shared" si="20"/>
        <v>0.83</v>
      </c>
    </row>
    <row r="90" spans="1:29" x14ac:dyDescent="0.2">
      <c r="A90" s="2" t="s">
        <v>86</v>
      </c>
      <c r="B90" s="2" t="s">
        <v>106</v>
      </c>
      <c r="C90" s="2" t="s">
        <v>106</v>
      </c>
      <c r="D90" s="7">
        <f>+datos!E88</f>
        <v>26</v>
      </c>
      <c r="E90" s="7">
        <f>+datos!I88</f>
        <v>33</v>
      </c>
      <c r="F90" s="31">
        <f t="shared" si="11"/>
        <v>1.27</v>
      </c>
      <c r="G90" s="7">
        <f>+datos!H88</f>
        <v>28</v>
      </c>
      <c r="H90" s="18">
        <f t="shared" si="12"/>
        <v>1.08</v>
      </c>
      <c r="I90" s="7">
        <f>+datos!J88</f>
        <v>2</v>
      </c>
      <c r="J90" s="8">
        <f t="shared" si="13"/>
        <v>0.06</v>
      </c>
      <c r="K90" s="7">
        <f>+datos!K88</f>
        <v>17</v>
      </c>
      <c r="L90" s="18">
        <f t="shared" si="14"/>
        <v>0.65</v>
      </c>
      <c r="M90" s="7">
        <f>+datos!M88</f>
        <v>11</v>
      </c>
      <c r="N90" s="18">
        <f t="shared" si="15"/>
        <v>0.33</v>
      </c>
      <c r="O90" s="7">
        <f>+datos!N88</f>
        <v>20</v>
      </c>
      <c r="P90" s="18">
        <f t="shared" si="16"/>
        <v>0.61</v>
      </c>
      <c r="Q90" s="7">
        <f>+datos!O88</f>
        <v>18</v>
      </c>
      <c r="R90" s="18">
        <f t="shared" si="17"/>
        <v>0.55000000000000004</v>
      </c>
      <c r="S90" s="7">
        <f>+datos!P88</f>
        <v>19</v>
      </c>
      <c r="T90" s="7">
        <f>+datos!Q88</f>
        <v>16</v>
      </c>
      <c r="U90" s="18">
        <f t="shared" si="18"/>
        <v>0.84</v>
      </c>
      <c r="V90" s="7">
        <f>+datos!S88</f>
        <v>7</v>
      </c>
      <c r="W90" s="18">
        <f t="shared" si="19"/>
        <v>0.27</v>
      </c>
      <c r="X90" s="7">
        <f>+datos!G88</f>
        <v>0</v>
      </c>
      <c r="Y90" s="7" t="e">
        <f>+VLOOKUP(datos!$D88,[1]Anual!$A$16:$CP$227,94,FALSE)</f>
        <v>#N/A</v>
      </c>
      <c r="Z90" s="18"/>
      <c r="AA90" s="7">
        <f>+datos!F88</f>
        <v>172</v>
      </c>
      <c r="AB90" s="7">
        <f>+datos!T88</f>
        <v>153</v>
      </c>
      <c r="AC90" s="18">
        <f t="shared" si="20"/>
        <v>0.89</v>
      </c>
    </row>
    <row r="91" spans="1:29" x14ac:dyDescent="0.2">
      <c r="A91" s="2" t="s">
        <v>86</v>
      </c>
      <c r="B91" s="2" t="s">
        <v>106</v>
      </c>
      <c r="C91" s="2" t="s">
        <v>110</v>
      </c>
      <c r="D91" s="7">
        <f>+datos!E89</f>
        <v>10</v>
      </c>
      <c r="E91" s="7">
        <f>+datos!I89</f>
        <v>6</v>
      </c>
      <c r="F91" s="31">
        <f t="shared" si="11"/>
        <v>0.6</v>
      </c>
      <c r="G91" s="7">
        <f>+datos!H89</f>
        <v>5</v>
      </c>
      <c r="H91" s="18">
        <f t="shared" si="12"/>
        <v>0.5</v>
      </c>
      <c r="I91" s="7">
        <f>+datos!J89</f>
        <v>0</v>
      </c>
      <c r="J91" s="8">
        <f t="shared" si="13"/>
        <v>0</v>
      </c>
      <c r="K91" s="7">
        <f>+datos!K89</f>
        <v>4</v>
      </c>
      <c r="L91" s="18">
        <f t="shared" si="14"/>
        <v>0.4</v>
      </c>
      <c r="M91" s="7">
        <f>+datos!M89</f>
        <v>0</v>
      </c>
      <c r="N91" s="18">
        <f t="shared" si="15"/>
        <v>0</v>
      </c>
      <c r="O91" s="7">
        <f>+datos!N89</f>
        <v>4</v>
      </c>
      <c r="P91" s="18">
        <f t="shared" si="16"/>
        <v>0.67</v>
      </c>
      <c r="Q91" s="7">
        <f>+datos!O89</f>
        <v>4</v>
      </c>
      <c r="R91" s="18">
        <f t="shared" si="17"/>
        <v>0.67</v>
      </c>
      <c r="S91" s="7">
        <f>+datos!P89</f>
        <v>6</v>
      </c>
      <c r="T91" s="7">
        <f>+datos!Q89</f>
        <v>4</v>
      </c>
      <c r="U91" s="18">
        <f t="shared" si="18"/>
        <v>0.67</v>
      </c>
      <c r="V91" s="7">
        <f>+datos!S89</f>
        <v>1</v>
      </c>
      <c r="W91" s="18">
        <f t="shared" si="19"/>
        <v>0.1</v>
      </c>
      <c r="X91" s="7">
        <f>+datos!G89</f>
        <v>0</v>
      </c>
      <c r="Y91" s="7" t="e">
        <f>+VLOOKUP(datos!$D89,[1]Anual!$A$16:$CP$227,94,FALSE)</f>
        <v>#N/A</v>
      </c>
      <c r="Z91" s="18"/>
      <c r="AA91" s="7">
        <f>+datos!F89</f>
        <v>65</v>
      </c>
      <c r="AB91" s="7">
        <f>+datos!T89</f>
        <v>41</v>
      </c>
      <c r="AC91" s="18">
        <f t="shared" si="20"/>
        <v>0.63</v>
      </c>
    </row>
    <row r="92" spans="1:29" x14ac:dyDescent="0.2">
      <c r="A92" s="2" t="s">
        <v>86</v>
      </c>
      <c r="B92" s="2" t="s">
        <v>106</v>
      </c>
      <c r="C92" s="2" t="s">
        <v>111</v>
      </c>
      <c r="D92" s="7">
        <f>+datos!E90</f>
        <v>63</v>
      </c>
      <c r="E92" s="7">
        <f>+datos!I90</f>
        <v>65</v>
      </c>
      <c r="F92" s="31">
        <f t="shared" si="11"/>
        <v>1.03</v>
      </c>
      <c r="G92" s="7">
        <f>+datos!H90</f>
        <v>48</v>
      </c>
      <c r="H92" s="18">
        <f t="shared" si="12"/>
        <v>0.76</v>
      </c>
      <c r="I92" s="7">
        <f>+datos!J90</f>
        <v>7</v>
      </c>
      <c r="J92" s="8">
        <f t="shared" si="13"/>
        <v>0.11</v>
      </c>
      <c r="K92" s="7">
        <f>+datos!K90</f>
        <v>21</v>
      </c>
      <c r="L92" s="18">
        <f t="shared" si="14"/>
        <v>0.33</v>
      </c>
      <c r="M92" s="7">
        <f>+datos!M90</f>
        <v>14</v>
      </c>
      <c r="N92" s="18">
        <f t="shared" si="15"/>
        <v>0.22</v>
      </c>
      <c r="O92" s="7">
        <f>+datos!N90</f>
        <v>40</v>
      </c>
      <c r="P92" s="18">
        <f t="shared" si="16"/>
        <v>0.62</v>
      </c>
      <c r="Q92" s="7">
        <f>+datos!O90</f>
        <v>42</v>
      </c>
      <c r="R92" s="18">
        <f t="shared" si="17"/>
        <v>0.65</v>
      </c>
      <c r="S92" s="7">
        <f>+datos!P90</f>
        <v>41</v>
      </c>
      <c r="T92" s="7">
        <f>+datos!Q90</f>
        <v>27</v>
      </c>
      <c r="U92" s="18">
        <f t="shared" si="18"/>
        <v>0.66</v>
      </c>
      <c r="V92" s="7">
        <f>+datos!S90</f>
        <v>11</v>
      </c>
      <c r="W92" s="18">
        <f t="shared" si="19"/>
        <v>0.17</v>
      </c>
      <c r="X92" s="7">
        <f>+datos!G90</f>
        <v>0</v>
      </c>
      <c r="Y92" s="7" t="e">
        <f>+VLOOKUP(datos!$D90,[1]Anual!$A$16:$CP$227,94,FALSE)</f>
        <v>#N/A</v>
      </c>
      <c r="Z92" s="18"/>
      <c r="AA92" s="7">
        <f>+datos!F90</f>
        <v>202</v>
      </c>
      <c r="AB92" s="7">
        <f>+datos!T90</f>
        <v>138</v>
      </c>
      <c r="AC92" s="18">
        <f t="shared" si="20"/>
        <v>0.68</v>
      </c>
    </row>
    <row r="93" spans="1:29" x14ac:dyDescent="0.2">
      <c r="A93" s="2" t="s">
        <v>86</v>
      </c>
      <c r="B93" s="2" t="s">
        <v>106</v>
      </c>
      <c r="C93" s="2" t="s">
        <v>112</v>
      </c>
      <c r="D93" s="7">
        <f>+datos!E91</f>
        <v>14</v>
      </c>
      <c r="E93" s="7">
        <f>+datos!I91</f>
        <v>20</v>
      </c>
      <c r="F93" s="31">
        <f t="shared" si="11"/>
        <v>1.43</v>
      </c>
      <c r="G93" s="7">
        <f>+datos!H91</f>
        <v>17</v>
      </c>
      <c r="H93" s="18">
        <f t="shared" si="12"/>
        <v>1.21</v>
      </c>
      <c r="I93" s="7">
        <f>+datos!J91</f>
        <v>2</v>
      </c>
      <c r="J93" s="8">
        <f t="shared" si="13"/>
        <v>0.1</v>
      </c>
      <c r="K93" s="7">
        <f>+datos!K91</f>
        <v>14</v>
      </c>
      <c r="L93" s="18">
        <f t="shared" si="14"/>
        <v>1</v>
      </c>
      <c r="M93" s="7">
        <f>+datos!M91</f>
        <v>8</v>
      </c>
      <c r="N93" s="18">
        <f t="shared" si="15"/>
        <v>0.4</v>
      </c>
      <c r="O93" s="7">
        <f>+datos!N91</f>
        <v>11</v>
      </c>
      <c r="P93" s="18">
        <f t="shared" si="16"/>
        <v>0.55000000000000004</v>
      </c>
      <c r="Q93" s="7">
        <f>+datos!O91</f>
        <v>11</v>
      </c>
      <c r="R93" s="18">
        <f t="shared" si="17"/>
        <v>0.55000000000000004</v>
      </c>
      <c r="S93" s="7">
        <f>+datos!P91</f>
        <v>16</v>
      </c>
      <c r="T93" s="7">
        <f>+datos!Q91</f>
        <v>16</v>
      </c>
      <c r="U93" s="18">
        <f t="shared" si="18"/>
        <v>1</v>
      </c>
      <c r="V93" s="7">
        <f>+datos!S91</f>
        <v>9</v>
      </c>
      <c r="W93" s="18">
        <f t="shared" si="19"/>
        <v>0.64</v>
      </c>
      <c r="X93" s="7">
        <f>+datos!G91</f>
        <v>0</v>
      </c>
      <c r="Y93" s="7" t="e">
        <f>+VLOOKUP(datos!$D91,[1]Anual!$A$16:$CP$227,94,FALSE)</f>
        <v>#N/A</v>
      </c>
      <c r="Z93" s="18"/>
      <c r="AA93" s="7">
        <f>+datos!F91</f>
        <v>53</v>
      </c>
      <c r="AB93" s="7">
        <f>+datos!T91</f>
        <v>40</v>
      </c>
      <c r="AC93" s="18">
        <f t="shared" si="20"/>
        <v>0.75</v>
      </c>
    </row>
    <row r="94" spans="1:29" x14ac:dyDescent="0.2">
      <c r="A94" s="2" t="s">
        <v>86</v>
      </c>
      <c r="B94" s="2" t="s">
        <v>106</v>
      </c>
      <c r="C94" s="2" t="s">
        <v>113</v>
      </c>
      <c r="D94" s="7">
        <f>+datos!E92</f>
        <v>35</v>
      </c>
      <c r="E94" s="7">
        <f>+datos!I92</f>
        <v>30</v>
      </c>
      <c r="F94" s="31">
        <f t="shared" si="11"/>
        <v>0.86</v>
      </c>
      <c r="G94" s="7">
        <f>+datos!H92</f>
        <v>23</v>
      </c>
      <c r="H94" s="18">
        <f t="shared" si="12"/>
        <v>0.66</v>
      </c>
      <c r="I94" s="7">
        <f>+datos!J92</f>
        <v>3</v>
      </c>
      <c r="J94" s="8">
        <f t="shared" si="13"/>
        <v>0.1</v>
      </c>
      <c r="K94" s="7">
        <f>+datos!K92</f>
        <v>13</v>
      </c>
      <c r="L94" s="18">
        <f t="shared" si="14"/>
        <v>0.37</v>
      </c>
      <c r="M94" s="7">
        <f>+datos!M92</f>
        <v>2</v>
      </c>
      <c r="N94" s="18">
        <f t="shared" si="15"/>
        <v>7.0000000000000007E-2</v>
      </c>
      <c r="O94" s="7">
        <f>+datos!N92</f>
        <v>18</v>
      </c>
      <c r="P94" s="18">
        <f t="shared" si="16"/>
        <v>0.6</v>
      </c>
      <c r="Q94" s="7">
        <f>+datos!O92</f>
        <v>18</v>
      </c>
      <c r="R94" s="18">
        <f t="shared" si="17"/>
        <v>0.6</v>
      </c>
      <c r="S94" s="7">
        <f>+datos!P92</f>
        <v>20</v>
      </c>
      <c r="T94" s="7">
        <f>+datos!Q92</f>
        <v>13</v>
      </c>
      <c r="U94" s="18">
        <f t="shared" si="18"/>
        <v>0.65</v>
      </c>
      <c r="V94" s="7">
        <f>+datos!S92</f>
        <v>5</v>
      </c>
      <c r="W94" s="18">
        <f t="shared" si="19"/>
        <v>0.14000000000000001</v>
      </c>
      <c r="X94" s="7">
        <f>+datos!G92</f>
        <v>0</v>
      </c>
      <c r="Y94" s="7" t="e">
        <f>+VLOOKUP(datos!$D92,[1]Anual!$A$16:$CP$227,94,FALSE)</f>
        <v>#N/A</v>
      </c>
      <c r="Z94" s="18"/>
      <c r="AA94" s="7">
        <f>+datos!F92</f>
        <v>118</v>
      </c>
      <c r="AB94" s="7">
        <f>+datos!T92</f>
        <v>99</v>
      </c>
      <c r="AC94" s="18">
        <f t="shared" si="20"/>
        <v>0.84</v>
      </c>
    </row>
    <row r="95" spans="1:29" x14ac:dyDescent="0.2">
      <c r="A95" s="2" t="s">
        <v>86</v>
      </c>
      <c r="B95" s="2" t="s">
        <v>106</v>
      </c>
      <c r="C95" s="2" t="s">
        <v>114</v>
      </c>
      <c r="D95" s="7">
        <f>+datos!E93</f>
        <v>19</v>
      </c>
      <c r="E95" s="7">
        <f>+datos!I93</f>
        <v>8</v>
      </c>
      <c r="F95" s="31">
        <f t="shared" si="11"/>
        <v>0.42</v>
      </c>
      <c r="G95" s="7">
        <f>+datos!H93</f>
        <v>5</v>
      </c>
      <c r="H95" s="18">
        <f t="shared" si="12"/>
        <v>0.26</v>
      </c>
      <c r="I95" s="7">
        <f>+datos!J93</f>
        <v>3</v>
      </c>
      <c r="J95" s="8">
        <f t="shared" si="13"/>
        <v>0.38</v>
      </c>
      <c r="K95" s="7">
        <f>+datos!K93</f>
        <v>7</v>
      </c>
      <c r="L95" s="18">
        <f t="shared" si="14"/>
        <v>0.37</v>
      </c>
      <c r="M95" s="7">
        <f>+datos!M93</f>
        <v>5</v>
      </c>
      <c r="N95" s="18">
        <f t="shared" si="15"/>
        <v>0.63</v>
      </c>
      <c r="O95" s="7">
        <f>+datos!N93</f>
        <v>4</v>
      </c>
      <c r="P95" s="18">
        <f t="shared" si="16"/>
        <v>0.5</v>
      </c>
      <c r="Q95" s="7">
        <f>+datos!O93</f>
        <v>4</v>
      </c>
      <c r="R95" s="18">
        <f t="shared" si="17"/>
        <v>0.5</v>
      </c>
      <c r="S95" s="7">
        <f>+datos!P93</f>
        <v>12</v>
      </c>
      <c r="T95" s="7">
        <f>+datos!Q93</f>
        <v>6</v>
      </c>
      <c r="U95" s="18">
        <f t="shared" si="18"/>
        <v>0.5</v>
      </c>
      <c r="V95" s="7">
        <f>+datos!S93</f>
        <v>4</v>
      </c>
      <c r="W95" s="18">
        <f t="shared" si="19"/>
        <v>0.21</v>
      </c>
      <c r="X95" s="7">
        <f>+datos!G93</f>
        <v>0</v>
      </c>
      <c r="Y95" s="7" t="e">
        <f>+VLOOKUP(datos!$D93,[1]Anual!$A$16:$CP$227,94,FALSE)</f>
        <v>#N/A</v>
      </c>
      <c r="Z95" s="18"/>
      <c r="AA95" s="7">
        <f>+datos!F93</f>
        <v>76</v>
      </c>
      <c r="AB95" s="7">
        <f>+datos!T93</f>
        <v>59</v>
      </c>
      <c r="AC95" s="18">
        <f t="shared" si="20"/>
        <v>0.78</v>
      </c>
    </row>
    <row r="96" spans="1:29" x14ac:dyDescent="0.2">
      <c r="A96" s="2" t="s">
        <v>86</v>
      </c>
      <c r="B96" s="2" t="s">
        <v>106</v>
      </c>
      <c r="C96" s="2" t="s">
        <v>115</v>
      </c>
      <c r="D96" s="7">
        <f>+datos!E94</f>
        <v>28</v>
      </c>
      <c r="E96" s="7">
        <f>+datos!I94</f>
        <v>26</v>
      </c>
      <c r="F96" s="31">
        <f t="shared" si="11"/>
        <v>0.93</v>
      </c>
      <c r="G96" s="7">
        <f>+datos!H94</f>
        <v>14</v>
      </c>
      <c r="H96" s="18">
        <f t="shared" si="12"/>
        <v>0.5</v>
      </c>
      <c r="I96" s="7">
        <f>+datos!J94</f>
        <v>1</v>
      </c>
      <c r="J96" s="8">
        <f t="shared" si="13"/>
        <v>0.04</v>
      </c>
      <c r="K96" s="7">
        <f>+datos!K94</f>
        <v>21</v>
      </c>
      <c r="L96" s="18">
        <f t="shared" si="14"/>
        <v>0.75</v>
      </c>
      <c r="M96" s="7">
        <f>+datos!M94</f>
        <v>14</v>
      </c>
      <c r="N96" s="18">
        <f t="shared" si="15"/>
        <v>0.54</v>
      </c>
      <c r="O96" s="7">
        <f>+datos!N94</f>
        <v>16</v>
      </c>
      <c r="P96" s="18">
        <f t="shared" si="16"/>
        <v>0.62</v>
      </c>
      <c r="Q96" s="7">
        <f>+datos!O94</f>
        <v>16</v>
      </c>
      <c r="R96" s="18">
        <f t="shared" si="17"/>
        <v>0.62</v>
      </c>
      <c r="S96" s="7">
        <f>+datos!P94</f>
        <v>32</v>
      </c>
      <c r="T96" s="7">
        <f>+datos!Q94</f>
        <v>28</v>
      </c>
      <c r="U96" s="18">
        <f t="shared" si="18"/>
        <v>0.88</v>
      </c>
      <c r="V96" s="7">
        <f>+datos!S94</f>
        <v>5</v>
      </c>
      <c r="W96" s="18">
        <f t="shared" si="19"/>
        <v>0.18</v>
      </c>
      <c r="X96" s="7">
        <f>+datos!G94</f>
        <v>0</v>
      </c>
      <c r="Y96" s="7" t="e">
        <f>+VLOOKUP(datos!$D94,[1]Anual!$A$16:$CP$227,94,FALSE)</f>
        <v>#N/A</v>
      </c>
      <c r="Z96" s="18"/>
      <c r="AA96" s="7">
        <f>+datos!F94</f>
        <v>74</v>
      </c>
      <c r="AB96" s="7">
        <f>+datos!T94</f>
        <v>71</v>
      </c>
      <c r="AC96" s="18">
        <f t="shared" si="20"/>
        <v>0.96</v>
      </c>
    </row>
    <row r="97" spans="1:29" x14ac:dyDescent="0.2">
      <c r="A97" s="2" t="s">
        <v>116</v>
      </c>
      <c r="B97" s="2" t="s">
        <v>117</v>
      </c>
      <c r="C97" s="2" t="s">
        <v>118</v>
      </c>
      <c r="D97" s="7">
        <f>+datos!E95</f>
        <v>18</v>
      </c>
      <c r="E97" s="7">
        <f>+datos!I95</f>
        <v>19</v>
      </c>
      <c r="F97" s="31">
        <f t="shared" si="11"/>
        <v>1.06</v>
      </c>
      <c r="G97" s="7">
        <f>+datos!H95</f>
        <v>12</v>
      </c>
      <c r="H97" s="18">
        <f t="shared" si="12"/>
        <v>0.67</v>
      </c>
      <c r="I97" s="7">
        <f>+datos!J95</f>
        <v>2</v>
      </c>
      <c r="J97" s="8">
        <f t="shared" si="13"/>
        <v>0.11</v>
      </c>
      <c r="K97" s="7">
        <f>+datos!K95</f>
        <v>9</v>
      </c>
      <c r="L97" s="18">
        <f t="shared" si="14"/>
        <v>0.5</v>
      </c>
      <c r="M97" s="7">
        <f>+datos!M95</f>
        <v>10</v>
      </c>
      <c r="N97" s="18">
        <f t="shared" si="15"/>
        <v>0.53</v>
      </c>
      <c r="O97" s="7">
        <f>+datos!N95</f>
        <v>16</v>
      </c>
      <c r="P97" s="18">
        <f t="shared" si="16"/>
        <v>0.84</v>
      </c>
      <c r="Q97" s="7">
        <f>+datos!O95</f>
        <v>20</v>
      </c>
      <c r="R97" s="18">
        <f t="shared" si="17"/>
        <v>1.05</v>
      </c>
      <c r="S97" s="7">
        <f>+datos!P95</f>
        <v>18</v>
      </c>
      <c r="T97" s="7">
        <f>+datos!Q95</f>
        <v>13</v>
      </c>
      <c r="U97" s="18">
        <f t="shared" si="18"/>
        <v>0.72</v>
      </c>
      <c r="V97" s="7">
        <f>+datos!S95</f>
        <v>3</v>
      </c>
      <c r="W97" s="18">
        <f t="shared" si="19"/>
        <v>0.17</v>
      </c>
      <c r="X97" s="7">
        <f>+datos!G95</f>
        <v>0</v>
      </c>
      <c r="Y97" s="7" t="e">
        <f>+VLOOKUP(datos!$D95,[1]Anual!$A$16:$CP$227,94,FALSE)</f>
        <v>#N/A</v>
      </c>
      <c r="Z97" s="18"/>
      <c r="AA97" s="7">
        <f>+datos!F95</f>
        <v>88</v>
      </c>
      <c r="AB97" s="7">
        <f>+datos!T95</f>
        <v>45</v>
      </c>
      <c r="AC97" s="18">
        <f t="shared" si="20"/>
        <v>0.51</v>
      </c>
    </row>
    <row r="98" spans="1:29" x14ac:dyDescent="0.2">
      <c r="A98" s="2" t="s">
        <v>116</v>
      </c>
      <c r="B98" s="2" t="s">
        <v>117</v>
      </c>
      <c r="C98" s="2" t="s">
        <v>117</v>
      </c>
      <c r="D98" s="7">
        <f>+datos!E96</f>
        <v>174</v>
      </c>
      <c r="E98" s="7">
        <f>+datos!I96</f>
        <v>157</v>
      </c>
      <c r="F98" s="31">
        <f t="shared" si="11"/>
        <v>0.9</v>
      </c>
      <c r="G98" s="7">
        <f>+datos!H96</f>
        <v>113</v>
      </c>
      <c r="H98" s="18">
        <f t="shared" si="12"/>
        <v>0.65</v>
      </c>
      <c r="I98" s="7">
        <f>+datos!J96</f>
        <v>12</v>
      </c>
      <c r="J98" s="8">
        <f t="shared" si="13"/>
        <v>0.08</v>
      </c>
      <c r="K98" s="7">
        <f>+datos!K96</f>
        <v>83</v>
      </c>
      <c r="L98" s="18">
        <f t="shared" si="14"/>
        <v>0.48</v>
      </c>
      <c r="M98" s="7">
        <f>+datos!M96</f>
        <v>46</v>
      </c>
      <c r="N98" s="18">
        <f t="shared" si="15"/>
        <v>0.28999999999999998</v>
      </c>
      <c r="O98" s="7">
        <f>+datos!N96</f>
        <v>153</v>
      </c>
      <c r="P98" s="18">
        <f t="shared" si="16"/>
        <v>0.97</v>
      </c>
      <c r="Q98" s="7">
        <f>+datos!O96</f>
        <v>151</v>
      </c>
      <c r="R98" s="18">
        <f t="shared" si="17"/>
        <v>0.96</v>
      </c>
      <c r="S98" s="7">
        <f>+datos!P96</f>
        <v>136</v>
      </c>
      <c r="T98" s="7">
        <f>+datos!Q96</f>
        <v>101</v>
      </c>
      <c r="U98" s="18">
        <f t="shared" si="18"/>
        <v>0.74</v>
      </c>
      <c r="V98" s="7">
        <f>+datos!S96</f>
        <v>12</v>
      </c>
      <c r="W98" s="18">
        <f t="shared" si="19"/>
        <v>7.0000000000000007E-2</v>
      </c>
      <c r="X98" s="7">
        <f>+datos!G96</f>
        <v>859</v>
      </c>
      <c r="Y98" s="7" t="e">
        <f>+VLOOKUP(datos!$D96,[1]Anual!$A$16:$CP$227,94,FALSE)</f>
        <v>#N/A</v>
      </c>
      <c r="Z98" s="18" t="e">
        <f>IF(X98=0,0,ROUND(Y98/X98,2))</f>
        <v>#N/A</v>
      </c>
      <c r="AA98" s="7">
        <f>+datos!F96</f>
        <v>370</v>
      </c>
      <c r="AB98" s="7">
        <f>+datos!T96</f>
        <v>283</v>
      </c>
      <c r="AC98" s="18">
        <f t="shared" si="20"/>
        <v>0.76</v>
      </c>
    </row>
    <row r="99" spans="1:29" x14ac:dyDescent="0.2">
      <c r="A99" s="2" t="s">
        <v>116</v>
      </c>
      <c r="B99" s="2" t="s">
        <v>117</v>
      </c>
      <c r="C99" s="2" t="s">
        <v>119</v>
      </c>
      <c r="D99" s="7">
        <f>+datos!E97</f>
        <v>155</v>
      </c>
      <c r="E99" s="7">
        <f>+datos!I97</f>
        <v>100</v>
      </c>
      <c r="F99" s="31">
        <f t="shared" si="11"/>
        <v>0.65</v>
      </c>
      <c r="G99" s="7">
        <f>+datos!H97</f>
        <v>54</v>
      </c>
      <c r="H99" s="18">
        <f t="shared" si="12"/>
        <v>0.35</v>
      </c>
      <c r="I99" s="7">
        <f>+datos!J97</f>
        <v>6</v>
      </c>
      <c r="J99" s="8">
        <f t="shared" si="13"/>
        <v>0.06</v>
      </c>
      <c r="K99" s="7">
        <f>+datos!K97</f>
        <v>52</v>
      </c>
      <c r="L99" s="18">
        <f t="shared" si="14"/>
        <v>0.34</v>
      </c>
      <c r="M99" s="7">
        <f>+datos!M97</f>
        <v>30</v>
      </c>
      <c r="N99" s="18">
        <f t="shared" si="15"/>
        <v>0.3</v>
      </c>
      <c r="O99" s="7">
        <f>+datos!N97</f>
        <v>89</v>
      </c>
      <c r="P99" s="18">
        <f t="shared" si="16"/>
        <v>0.89</v>
      </c>
      <c r="Q99" s="7">
        <f>+datos!O97</f>
        <v>88</v>
      </c>
      <c r="R99" s="18">
        <f t="shared" si="17"/>
        <v>0.88</v>
      </c>
      <c r="S99" s="7">
        <f>+datos!P97</f>
        <v>92</v>
      </c>
      <c r="T99" s="7">
        <f>+datos!Q97</f>
        <v>85</v>
      </c>
      <c r="U99" s="18">
        <f t="shared" si="18"/>
        <v>0.92</v>
      </c>
      <c r="V99" s="7">
        <f>+datos!S97</f>
        <v>0</v>
      </c>
      <c r="W99" s="18">
        <f t="shared" si="19"/>
        <v>0</v>
      </c>
      <c r="X99" s="7">
        <f>+datos!G97</f>
        <v>0</v>
      </c>
      <c r="Y99" s="7" t="e">
        <f>+VLOOKUP(datos!$D97,[1]Anual!$A$16:$CP$227,94,FALSE)</f>
        <v>#N/A</v>
      </c>
      <c r="Z99" s="18"/>
      <c r="AA99" s="7">
        <f>+datos!F97</f>
        <v>302</v>
      </c>
      <c r="AB99" s="7">
        <f>+datos!T97</f>
        <v>238</v>
      </c>
      <c r="AC99" s="18">
        <f t="shared" si="20"/>
        <v>0.79</v>
      </c>
    </row>
    <row r="100" spans="1:29" x14ac:dyDescent="0.2">
      <c r="A100" s="2" t="s">
        <v>116</v>
      </c>
      <c r="B100" s="2" t="s">
        <v>117</v>
      </c>
      <c r="C100" s="2" t="s">
        <v>120</v>
      </c>
      <c r="D100" s="7">
        <f>+datos!E98</f>
        <v>21</v>
      </c>
      <c r="E100" s="7">
        <f>+datos!I98</f>
        <v>29</v>
      </c>
      <c r="F100" s="31">
        <f t="shared" si="11"/>
        <v>1.38</v>
      </c>
      <c r="G100" s="7">
        <f>+datos!H98</f>
        <v>18</v>
      </c>
      <c r="H100" s="18">
        <f t="shared" si="12"/>
        <v>0.86</v>
      </c>
      <c r="I100" s="7">
        <f>+datos!J98</f>
        <v>5</v>
      </c>
      <c r="J100" s="8">
        <f t="shared" si="13"/>
        <v>0.17</v>
      </c>
      <c r="K100" s="7">
        <f>+datos!K98</f>
        <v>14</v>
      </c>
      <c r="L100" s="18">
        <f t="shared" si="14"/>
        <v>0.67</v>
      </c>
      <c r="M100" s="7">
        <f>+datos!M98</f>
        <v>7</v>
      </c>
      <c r="N100" s="18">
        <f t="shared" si="15"/>
        <v>0.24</v>
      </c>
      <c r="O100" s="7">
        <f>+datos!N98</f>
        <v>21</v>
      </c>
      <c r="P100" s="18">
        <f t="shared" si="16"/>
        <v>0.72</v>
      </c>
      <c r="Q100" s="7">
        <f>+datos!O98</f>
        <v>26</v>
      </c>
      <c r="R100" s="18">
        <f t="shared" si="17"/>
        <v>0.9</v>
      </c>
      <c r="S100" s="7">
        <f>+datos!P98</f>
        <v>23</v>
      </c>
      <c r="T100" s="7">
        <f>+datos!Q98</f>
        <v>16</v>
      </c>
      <c r="U100" s="18">
        <f t="shared" si="18"/>
        <v>0.7</v>
      </c>
      <c r="V100" s="7">
        <f>+datos!S98</f>
        <v>0</v>
      </c>
      <c r="W100" s="18">
        <f t="shared" si="19"/>
        <v>0</v>
      </c>
      <c r="X100" s="7">
        <f>+datos!G98</f>
        <v>0</v>
      </c>
      <c r="Y100" s="7" t="e">
        <f>+VLOOKUP(datos!$D98,[1]Anual!$A$16:$CP$227,94,FALSE)</f>
        <v>#N/A</v>
      </c>
      <c r="Z100" s="18"/>
      <c r="AA100" s="7">
        <f>+datos!F98</f>
        <v>63</v>
      </c>
      <c r="AB100" s="7">
        <f>+datos!T98</f>
        <v>44</v>
      </c>
      <c r="AC100" s="18">
        <f t="shared" si="20"/>
        <v>0.7</v>
      </c>
    </row>
    <row r="101" spans="1:29" x14ac:dyDescent="0.2">
      <c r="A101" s="2" t="s">
        <v>116</v>
      </c>
      <c r="B101" s="2" t="s">
        <v>117</v>
      </c>
      <c r="C101" s="2" t="s">
        <v>121</v>
      </c>
      <c r="D101" s="7">
        <f>+datos!E99</f>
        <v>9</v>
      </c>
      <c r="E101" s="7">
        <f>+datos!I99</f>
        <v>18</v>
      </c>
      <c r="F101" s="31">
        <f t="shared" si="11"/>
        <v>2</v>
      </c>
      <c r="G101" s="7">
        <f>+datos!H99</f>
        <v>14</v>
      </c>
      <c r="H101" s="18">
        <f t="shared" si="12"/>
        <v>1.56</v>
      </c>
      <c r="I101" s="7">
        <f>+datos!J99</f>
        <v>0</v>
      </c>
      <c r="J101" s="8">
        <f t="shared" si="13"/>
        <v>0</v>
      </c>
      <c r="K101" s="7">
        <f>+datos!K99</f>
        <v>14</v>
      </c>
      <c r="L101" s="18">
        <f t="shared" si="14"/>
        <v>1.56</v>
      </c>
      <c r="M101" s="7">
        <f>+datos!M99</f>
        <v>9</v>
      </c>
      <c r="N101" s="18">
        <f t="shared" si="15"/>
        <v>0.5</v>
      </c>
      <c r="O101" s="7">
        <f>+datos!N99</f>
        <v>11</v>
      </c>
      <c r="P101" s="18">
        <f t="shared" si="16"/>
        <v>0.61</v>
      </c>
      <c r="Q101" s="7">
        <f>+datos!O99</f>
        <v>9</v>
      </c>
      <c r="R101" s="18">
        <f t="shared" si="17"/>
        <v>0.5</v>
      </c>
      <c r="S101" s="7">
        <f>+datos!P99</f>
        <v>19</v>
      </c>
      <c r="T101" s="7">
        <f>+datos!Q99</f>
        <v>18</v>
      </c>
      <c r="U101" s="18">
        <f t="shared" si="18"/>
        <v>0.95</v>
      </c>
      <c r="V101" s="7">
        <f>+datos!S99</f>
        <v>0</v>
      </c>
      <c r="W101" s="18">
        <f t="shared" si="19"/>
        <v>0</v>
      </c>
      <c r="X101" s="7">
        <f>+datos!G99</f>
        <v>0</v>
      </c>
      <c r="Y101" s="7" t="e">
        <f>+VLOOKUP(datos!$D99,[1]Anual!$A$16:$CP$227,94,FALSE)</f>
        <v>#N/A</v>
      </c>
      <c r="Z101" s="18"/>
      <c r="AA101" s="7">
        <f>+datos!F99</f>
        <v>62</v>
      </c>
      <c r="AB101" s="7">
        <f>+datos!T99</f>
        <v>56</v>
      </c>
      <c r="AC101" s="18">
        <f t="shared" si="20"/>
        <v>0.9</v>
      </c>
    </row>
    <row r="102" spans="1:29" x14ac:dyDescent="0.2">
      <c r="A102" s="2" t="s">
        <v>116</v>
      </c>
      <c r="B102" s="2" t="s">
        <v>122</v>
      </c>
      <c r="C102" s="2" t="s">
        <v>123</v>
      </c>
      <c r="D102" s="7">
        <f>+datos!E100</f>
        <v>15</v>
      </c>
      <c r="E102" s="7">
        <f>+datos!I100</f>
        <v>19</v>
      </c>
      <c r="F102" s="31">
        <f t="shared" si="11"/>
        <v>1.27</v>
      </c>
      <c r="G102" s="7">
        <f>+datos!H100</f>
        <v>8</v>
      </c>
      <c r="H102" s="18">
        <f t="shared" si="12"/>
        <v>0.53</v>
      </c>
      <c r="I102" s="7">
        <f>+datos!J100</f>
        <v>1</v>
      </c>
      <c r="J102" s="8">
        <f t="shared" si="13"/>
        <v>0.05</v>
      </c>
      <c r="K102" s="7">
        <f>+datos!K100</f>
        <v>27</v>
      </c>
      <c r="L102" s="18">
        <f t="shared" si="14"/>
        <v>1.8</v>
      </c>
      <c r="M102" s="7">
        <f>+datos!M100</f>
        <v>15</v>
      </c>
      <c r="N102" s="18">
        <f t="shared" si="15"/>
        <v>0.79</v>
      </c>
      <c r="O102" s="7">
        <f>+datos!N100</f>
        <v>2</v>
      </c>
      <c r="P102" s="18">
        <f t="shared" si="16"/>
        <v>0.11</v>
      </c>
      <c r="Q102" s="7">
        <f>+datos!O100</f>
        <v>1</v>
      </c>
      <c r="R102" s="18">
        <f t="shared" si="17"/>
        <v>0.05</v>
      </c>
      <c r="S102" s="7">
        <f>+datos!P100</f>
        <v>27</v>
      </c>
      <c r="T102" s="7">
        <f>+datos!Q100</f>
        <v>28</v>
      </c>
      <c r="U102" s="18">
        <f t="shared" si="18"/>
        <v>1.04</v>
      </c>
      <c r="V102" s="7">
        <f>+datos!S100</f>
        <v>0</v>
      </c>
      <c r="W102" s="18">
        <f t="shared" si="19"/>
        <v>0</v>
      </c>
      <c r="X102" s="7">
        <f>+datos!G100</f>
        <v>0</v>
      </c>
      <c r="Y102" s="7" t="e">
        <f>+VLOOKUP(datos!$D100,[1]Anual!$A$16:$CP$227,94,FALSE)</f>
        <v>#N/A</v>
      </c>
      <c r="Z102" s="18"/>
      <c r="AA102" s="7">
        <f>+datos!F100</f>
        <v>101</v>
      </c>
      <c r="AB102" s="7">
        <f>+datos!T100</f>
        <v>76</v>
      </c>
      <c r="AC102" s="18">
        <f t="shared" si="20"/>
        <v>0.75</v>
      </c>
    </row>
    <row r="103" spans="1:29" x14ac:dyDescent="0.2">
      <c r="A103" s="2" t="s">
        <v>116</v>
      </c>
      <c r="B103" s="2" t="s">
        <v>122</v>
      </c>
      <c r="C103" s="2" t="s">
        <v>122</v>
      </c>
      <c r="D103" s="7">
        <f>+datos!E101</f>
        <v>236</v>
      </c>
      <c r="E103" s="7">
        <f>+datos!I101</f>
        <v>299</v>
      </c>
      <c r="F103" s="31">
        <f t="shared" si="11"/>
        <v>1.27</v>
      </c>
      <c r="G103" s="7">
        <f>+datos!H101</f>
        <v>210</v>
      </c>
      <c r="H103" s="18">
        <f t="shared" si="12"/>
        <v>0.89</v>
      </c>
      <c r="I103" s="7">
        <f>+datos!J101</f>
        <v>32</v>
      </c>
      <c r="J103" s="8">
        <f t="shared" si="13"/>
        <v>0.11</v>
      </c>
      <c r="K103" s="7">
        <f>+datos!K101</f>
        <v>191</v>
      </c>
      <c r="L103" s="18">
        <f t="shared" si="14"/>
        <v>0.81</v>
      </c>
      <c r="M103" s="7">
        <f>+datos!M101</f>
        <v>90</v>
      </c>
      <c r="N103" s="18">
        <f t="shared" si="15"/>
        <v>0.3</v>
      </c>
      <c r="O103" s="7">
        <f>+datos!N101</f>
        <v>230</v>
      </c>
      <c r="P103" s="18">
        <f t="shared" si="16"/>
        <v>0.77</v>
      </c>
      <c r="Q103" s="7">
        <f>+datos!O101</f>
        <v>215</v>
      </c>
      <c r="R103" s="18">
        <f t="shared" si="17"/>
        <v>0.72</v>
      </c>
      <c r="S103" s="7">
        <f>+datos!P101</f>
        <v>217</v>
      </c>
      <c r="T103" s="7">
        <f>+datos!Q101</f>
        <v>150</v>
      </c>
      <c r="U103" s="18">
        <f t="shared" si="18"/>
        <v>0.69</v>
      </c>
      <c r="V103" s="7">
        <f>+datos!S101</f>
        <v>8</v>
      </c>
      <c r="W103" s="18">
        <f t="shared" si="19"/>
        <v>0.03</v>
      </c>
      <c r="X103" s="7">
        <f>+datos!G101</f>
        <v>251</v>
      </c>
      <c r="Y103" s="7" t="e">
        <f>+VLOOKUP(datos!$D101,[1]Anual!$A$16:$CP$227,94,FALSE)</f>
        <v>#N/A</v>
      </c>
      <c r="Z103" s="18" t="e">
        <f>IF(X103=0,0,ROUND(Y103/X103,2))</f>
        <v>#N/A</v>
      </c>
      <c r="AA103" s="7">
        <f>+datos!F101</f>
        <v>570</v>
      </c>
      <c r="AB103" s="7">
        <f>+datos!T101</f>
        <v>494</v>
      </c>
      <c r="AC103" s="18">
        <f t="shared" si="20"/>
        <v>0.87</v>
      </c>
    </row>
    <row r="104" spans="1:29" x14ac:dyDescent="0.2">
      <c r="A104" s="2" t="s">
        <v>116</v>
      </c>
      <c r="B104" s="2" t="s">
        <v>124</v>
      </c>
      <c r="C104" s="2" t="s">
        <v>125</v>
      </c>
      <c r="D104" s="7">
        <f>+datos!E102</f>
        <v>29</v>
      </c>
      <c r="E104" s="7">
        <f>+datos!I102</f>
        <v>45</v>
      </c>
      <c r="F104" s="31">
        <f t="shared" si="11"/>
        <v>1.55</v>
      </c>
      <c r="G104" s="7">
        <f>+datos!H102</f>
        <v>33</v>
      </c>
      <c r="H104" s="18">
        <f t="shared" si="12"/>
        <v>1.1399999999999999</v>
      </c>
      <c r="I104" s="7">
        <f>+datos!J102</f>
        <v>4</v>
      </c>
      <c r="J104" s="8">
        <f t="shared" si="13"/>
        <v>0.09</v>
      </c>
      <c r="K104" s="7">
        <f>+datos!K102</f>
        <v>33</v>
      </c>
      <c r="L104" s="18">
        <f t="shared" si="14"/>
        <v>1.1399999999999999</v>
      </c>
      <c r="M104" s="7">
        <f>+datos!M102</f>
        <v>9</v>
      </c>
      <c r="N104" s="18">
        <f t="shared" si="15"/>
        <v>0.2</v>
      </c>
      <c r="O104" s="7">
        <f>+datos!N102</f>
        <v>21</v>
      </c>
      <c r="P104" s="18">
        <f t="shared" si="16"/>
        <v>0.47</v>
      </c>
      <c r="Q104" s="7">
        <f>+datos!O102</f>
        <v>23</v>
      </c>
      <c r="R104" s="18">
        <f t="shared" si="17"/>
        <v>0.51</v>
      </c>
      <c r="S104" s="7">
        <f>+datos!P102</f>
        <v>37</v>
      </c>
      <c r="T104" s="7">
        <f>+datos!Q102</f>
        <v>18</v>
      </c>
      <c r="U104" s="18">
        <f t="shared" si="18"/>
        <v>0.49</v>
      </c>
      <c r="V104" s="7">
        <f>+datos!S102</f>
        <v>0</v>
      </c>
      <c r="W104" s="18">
        <f t="shared" si="19"/>
        <v>0</v>
      </c>
      <c r="X104" s="7">
        <f>+datos!G102</f>
        <v>0</v>
      </c>
      <c r="Y104" s="7" t="e">
        <f>+VLOOKUP(datos!$D102,[1]Anual!$A$16:$CP$227,94,FALSE)</f>
        <v>#N/A</v>
      </c>
      <c r="Z104" s="18"/>
      <c r="AA104" s="7">
        <f>+datos!F102</f>
        <v>176</v>
      </c>
      <c r="AB104" s="7">
        <f>+datos!T102</f>
        <v>132</v>
      </c>
      <c r="AC104" s="18">
        <f t="shared" si="20"/>
        <v>0.75</v>
      </c>
    </row>
    <row r="105" spans="1:29" x14ac:dyDescent="0.2">
      <c r="A105" s="2" t="s">
        <v>116</v>
      </c>
      <c r="B105" s="2" t="s">
        <v>124</v>
      </c>
      <c r="C105" s="2" t="s">
        <v>126</v>
      </c>
      <c r="D105" s="7">
        <f>+datos!E103</f>
        <v>21</v>
      </c>
      <c r="E105" s="7">
        <f>+datos!I103</f>
        <v>15</v>
      </c>
      <c r="F105" s="31">
        <f t="shared" si="11"/>
        <v>0.71</v>
      </c>
      <c r="G105" s="7">
        <f>+datos!H103</f>
        <v>5</v>
      </c>
      <c r="H105" s="18">
        <f t="shared" si="12"/>
        <v>0.24</v>
      </c>
      <c r="I105" s="7">
        <f>+datos!J103</f>
        <v>2</v>
      </c>
      <c r="J105" s="8">
        <f t="shared" si="13"/>
        <v>0.13</v>
      </c>
      <c r="K105" s="7">
        <f>+datos!K103</f>
        <v>12</v>
      </c>
      <c r="L105" s="18">
        <f t="shared" si="14"/>
        <v>0.56999999999999995</v>
      </c>
      <c r="M105" s="7">
        <f>+datos!M103</f>
        <v>9</v>
      </c>
      <c r="N105" s="18">
        <f t="shared" si="15"/>
        <v>0.6</v>
      </c>
      <c r="O105" s="7">
        <f>+datos!N103</f>
        <v>9</v>
      </c>
      <c r="P105" s="18">
        <f t="shared" si="16"/>
        <v>0.6</v>
      </c>
      <c r="Q105" s="7">
        <f>+datos!O103</f>
        <v>7</v>
      </c>
      <c r="R105" s="18">
        <f t="shared" si="17"/>
        <v>0.47</v>
      </c>
      <c r="S105" s="7">
        <f>+datos!P103</f>
        <v>13</v>
      </c>
      <c r="T105" s="7">
        <f>+datos!Q103</f>
        <v>15</v>
      </c>
      <c r="U105" s="18">
        <f t="shared" si="18"/>
        <v>1.1499999999999999</v>
      </c>
      <c r="V105" s="7">
        <f>+datos!S103</f>
        <v>0</v>
      </c>
      <c r="W105" s="18">
        <f t="shared" si="19"/>
        <v>0</v>
      </c>
      <c r="X105" s="7">
        <f>+datos!G103</f>
        <v>0</v>
      </c>
      <c r="Y105" s="7" t="e">
        <f>+VLOOKUP(datos!$D103,[1]Anual!$A$16:$CP$227,94,FALSE)</f>
        <v>#N/A</v>
      </c>
      <c r="Z105" s="18"/>
      <c r="AA105" s="7">
        <f>+datos!F103</f>
        <v>83</v>
      </c>
      <c r="AB105" s="7">
        <f>+datos!T103</f>
        <v>46</v>
      </c>
      <c r="AC105" s="18">
        <f t="shared" si="20"/>
        <v>0.55000000000000004</v>
      </c>
    </row>
    <row r="106" spans="1:29" x14ac:dyDescent="0.2">
      <c r="A106" s="2" t="s">
        <v>116</v>
      </c>
      <c r="B106" s="2" t="s">
        <v>124</v>
      </c>
      <c r="C106" s="2" t="s">
        <v>127</v>
      </c>
      <c r="D106" s="7">
        <f>+datos!E104</f>
        <v>26</v>
      </c>
      <c r="E106" s="7">
        <f>+datos!I104</f>
        <v>55</v>
      </c>
      <c r="F106" s="31">
        <f t="shared" si="11"/>
        <v>2.12</v>
      </c>
      <c r="G106" s="7">
        <f>+datos!H104</f>
        <v>28</v>
      </c>
      <c r="H106" s="18">
        <f t="shared" si="12"/>
        <v>1.08</v>
      </c>
      <c r="I106" s="7">
        <f>+datos!J104</f>
        <v>5</v>
      </c>
      <c r="J106" s="8">
        <f t="shared" si="13"/>
        <v>0.09</v>
      </c>
      <c r="K106" s="7">
        <f>+datos!K104</f>
        <v>17</v>
      </c>
      <c r="L106" s="18">
        <f t="shared" si="14"/>
        <v>0.65</v>
      </c>
      <c r="M106" s="7">
        <f>+datos!M104</f>
        <v>7</v>
      </c>
      <c r="N106" s="18">
        <f t="shared" si="15"/>
        <v>0.13</v>
      </c>
      <c r="O106" s="7">
        <f>+datos!N104</f>
        <v>1</v>
      </c>
      <c r="P106" s="18">
        <f t="shared" si="16"/>
        <v>0.02</v>
      </c>
      <c r="Q106" s="7">
        <f>+datos!O104</f>
        <v>6</v>
      </c>
      <c r="R106" s="18">
        <f t="shared" si="17"/>
        <v>0.11</v>
      </c>
      <c r="S106" s="7">
        <f>+datos!P104</f>
        <v>25</v>
      </c>
      <c r="T106" s="7">
        <f>+datos!Q104</f>
        <v>19</v>
      </c>
      <c r="U106" s="18">
        <f t="shared" si="18"/>
        <v>0.76</v>
      </c>
      <c r="V106" s="7">
        <f>+datos!S104</f>
        <v>1</v>
      </c>
      <c r="W106" s="18">
        <f t="shared" si="19"/>
        <v>0.04</v>
      </c>
      <c r="X106" s="7">
        <f>+datos!G104</f>
        <v>0</v>
      </c>
      <c r="Y106" s="7" t="e">
        <f>+VLOOKUP(datos!$D104,[1]Anual!$A$16:$CP$227,94,FALSE)</f>
        <v>#N/A</v>
      </c>
      <c r="Z106" s="18"/>
      <c r="AA106" s="7">
        <f>+datos!F104</f>
        <v>98</v>
      </c>
      <c r="AB106" s="7">
        <f>+datos!T104</f>
        <v>51</v>
      </c>
      <c r="AC106" s="18">
        <f t="shared" si="20"/>
        <v>0.52</v>
      </c>
    </row>
    <row r="107" spans="1:29" x14ac:dyDescent="0.2">
      <c r="A107" s="2" t="s">
        <v>116</v>
      </c>
      <c r="B107" s="2" t="s">
        <v>124</v>
      </c>
      <c r="C107" s="2" t="s">
        <v>124</v>
      </c>
      <c r="D107" s="7">
        <f>+datos!E105</f>
        <v>77</v>
      </c>
      <c r="E107" s="7">
        <f>+datos!I105</f>
        <v>79</v>
      </c>
      <c r="F107" s="31">
        <f t="shared" si="11"/>
        <v>1.03</v>
      </c>
      <c r="G107" s="7">
        <f>+datos!H105</f>
        <v>31</v>
      </c>
      <c r="H107" s="18">
        <f t="shared" si="12"/>
        <v>0.4</v>
      </c>
      <c r="I107" s="7">
        <f>+datos!J105</f>
        <v>12</v>
      </c>
      <c r="J107" s="8">
        <f t="shared" si="13"/>
        <v>0.15</v>
      </c>
      <c r="K107" s="7">
        <f>+datos!K105</f>
        <v>32</v>
      </c>
      <c r="L107" s="18">
        <f t="shared" si="14"/>
        <v>0.42</v>
      </c>
      <c r="M107" s="7">
        <f>+datos!M105</f>
        <v>11</v>
      </c>
      <c r="N107" s="18">
        <f t="shared" si="15"/>
        <v>0.14000000000000001</v>
      </c>
      <c r="O107" s="7">
        <f>+datos!N105</f>
        <v>12</v>
      </c>
      <c r="P107" s="18">
        <f t="shared" si="16"/>
        <v>0.15</v>
      </c>
      <c r="Q107" s="7">
        <f>+datos!O105</f>
        <v>22</v>
      </c>
      <c r="R107" s="18">
        <f t="shared" si="17"/>
        <v>0.28000000000000003</v>
      </c>
      <c r="S107" s="7">
        <f>+datos!P105</f>
        <v>76</v>
      </c>
      <c r="T107" s="7">
        <f>+datos!Q105</f>
        <v>62</v>
      </c>
      <c r="U107" s="18">
        <f t="shared" si="18"/>
        <v>0.82</v>
      </c>
      <c r="V107" s="7">
        <f>+datos!S105</f>
        <v>2</v>
      </c>
      <c r="W107" s="18">
        <f t="shared" si="19"/>
        <v>0.03</v>
      </c>
      <c r="X107" s="7">
        <f>+datos!G105</f>
        <v>0</v>
      </c>
      <c r="Y107" s="7" t="e">
        <f>+VLOOKUP(datos!$D105,[1]Anual!$A$16:$CP$227,94,FALSE)</f>
        <v>#N/A</v>
      </c>
      <c r="Z107" s="18"/>
      <c r="AA107" s="7">
        <f>+datos!F105</f>
        <v>202</v>
      </c>
      <c r="AB107" s="7">
        <f>+datos!T105</f>
        <v>152</v>
      </c>
      <c r="AC107" s="18">
        <f t="shared" si="20"/>
        <v>0.75</v>
      </c>
    </row>
    <row r="108" spans="1:29" x14ac:dyDescent="0.2">
      <c r="A108" s="2" t="s">
        <v>116</v>
      </c>
      <c r="B108" s="2" t="s">
        <v>124</v>
      </c>
      <c r="C108" s="2" t="s">
        <v>128</v>
      </c>
      <c r="D108" s="7">
        <f>+datos!E106</f>
        <v>26</v>
      </c>
      <c r="E108" s="7">
        <f>+datos!I106</f>
        <v>21</v>
      </c>
      <c r="F108" s="31">
        <f t="shared" si="11"/>
        <v>0.81</v>
      </c>
      <c r="G108" s="7">
        <f>+datos!H106</f>
        <v>17</v>
      </c>
      <c r="H108" s="18">
        <f t="shared" si="12"/>
        <v>0.65</v>
      </c>
      <c r="I108" s="7">
        <f>+datos!J106</f>
        <v>0</v>
      </c>
      <c r="J108" s="8">
        <f t="shared" si="13"/>
        <v>0</v>
      </c>
      <c r="K108" s="7">
        <f>+datos!K106</f>
        <v>9</v>
      </c>
      <c r="L108" s="18">
        <f t="shared" si="14"/>
        <v>0.35</v>
      </c>
      <c r="M108" s="7">
        <f>+datos!M106</f>
        <v>8</v>
      </c>
      <c r="N108" s="18">
        <f t="shared" si="15"/>
        <v>0.38</v>
      </c>
      <c r="O108" s="7">
        <f>+datos!N106</f>
        <v>11</v>
      </c>
      <c r="P108" s="18">
        <f t="shared" si="16"/>
        <v>0.52</v>
      </c>
      <c r="Q108" s="7">
        <f>+datos!O106</f>
        <v>13</v>
      </c>
      <c r="R108" s="18">
        <f t="shared" si="17"/>
        <v>0.62</v>
      </c>
      <c r="S108" s="7">
        <f>+datos!P106</f>
        <v>17</v>
      </c>
      <c r="T108" s="7">
        <f>+datos!Q106</f>
        <v>10</v>
      </c>
      <c r="U108" s="18">
        <f t="shared" si="18"/>
        <v>0.59</v>
      </c>
      <c r="V108" s="7">
        <f>+datos!S106</f>
        <v>0</v>
      </c>
      <c r="W108" s="18">
        <f t="shared" si="19"/>
        <v>0</v>
      </c>
      <c r="X108" s="7">
        <f>+datos!G106</f>
        <v>0</v>
      </c>
      <c r="Y108" s="7" t="e">
        <f>+VLOOKUP(datos!$D106,[1]Anual!$A$16:$CP$227,94,FALSE)</f>
        <v>#N/A</v>
      </c>
      <c r="Z108" s="18"/>
      <c r="AA108" s="7">
        <f>+datos!F106</f>
        <v>83</v>
      </c>
      <c r="AB108" s="7">
        <f>+datos!T106</f>
        <v>84</v>
      </c>
      <c r="AC108" s="18">
        <f t="shared" si="20"/>
        <v>1.01</v>
      </c>
    </row>
    <row r="109" spans="1:29" x14ac:dyDescent="0.2">
      <c r="A109" s="2" t="s">
        <v>116</v>
      </c>
      <c r="B109" s="2" t="s">
        <v>124</v>
      </c>
      <c r="C109" s="2" t="s">
        <v>129</v>
      </c>
      <c r="D109" s="7">
        <f>+datos!E107</f>
        <v>17</v>
      </c>
      <c r="E109" s="7">
        <f>+datos!I107</f>
        <v>8</v>
      </c>
      <c r="F109" s="31">
        <f t="shared" si="11"/>
        <v>0.47</v>
      </c>
      <c r="G109" s="7">
        <f>+datos!H107</f>
        <v>0</v>
      </c>
      <c r="H109" s="18">
        <f t="shared" si="12"/>
        <v>0</v>
      </c>
      <c r="I109" s="7">
        <f>+datos!J107</f>
        <v>0</v>
      </c>
      <c r="J109" s="8">
        <f t="shared" si="13"/>
        <v>0</v>
      </c>
      <c r="K109" s="7">
        <f>+datos!K107</f>
        <v>0</v>
      </c>
      <c r="L109" s="18">
        <f t="shared" si="14"/>
        <v>0</v>
      </c>
      <c r="M109" s="7">
        <f>+datos!M107</f>
        <v>0</v>
      </c>
      <c r="N109" s="18">
        <f t="shared" si="15"/>
        <v>0</v>
      </c>
      <c r="O109" s="7">
        <f>+datos!N107</f>
        <v>4</v>
      </c>
      <c r="P109" s="18">
        <f t="shared" si="16"/>
        <v>0.5</v>
      </c>
      <c r="Q109" s="7">
        <f>+datos!O107</f>
        <v>0</v>
      </c>
      <c r="R109" s="18">
        <f t="shared" si="17"/>
        <v>0</v>
      </c>
      <c r="S109" s="7">
        <f>+datos!P107</f>
        <v>6</v>
      </c>
      <c r="T109" s="7">
        <f>+datos!Q107</f>
        <v>3</v>
      </c>
      <c r="U109" s="18">
        <f t="shared" si="18"/>
        <v>0.5</v>
      </c>
      <c r="V109" s="7">
        <f>+datos!S107</f>
        <v>0</v>
      </c>
      <c r="W109" s="18">
        <f t="shared" si="19"/>
        <v>0</v>
      </c>
      <c r="X109" s="7">
        <f>+datos!G107</f>
        <v>0</v>
      </c>
      <c r="Y109" s="7" t="e">
        <f>+VLOOKUP(datos!$D107,[1]Anual!$A$16:$CP$227,94,FALSE)</f>
        <v>#N/A</v>
      </c>
      <c r="Z109" s="18"/>
      <c r="AA109" s="7">
        <f>+datos!F107</f>
        <v>48</v>
      </c>
      <c r="AB109" s="7">
        <f>+datos!T107</f>
        <v>2</v>
      </c>
      <c r="AC109" s="18">
        <f t="shared" si="20"/>
        <v>0.04</v>
      </c>
    </row>
    <row r="110" spans="1:29" x14ac:dyDescent="0.2">
      <c r="A110" s="2" t="s">
        <v>116</v>
      </c>
      <c r="B110" s="2" t="s">
        <v>124</v>
      </c>
      <c r="C110" s="2" t="s">
        <v>130</v>
      </c>
      <c r="D110" s="7">
        <f>+datos!E108</f>
        <v>26</v>
      </c>
      <c r="E110" s="7">
        <f>+datos!I108</f>
        <v>32</v>
      </c>
      <c r="F110" s="31">
        <f t="shared" si="11"/>
        <v>1.23</v>
      </c>
      <c r="G110" s="7">
        <f>+datos!H108</f>
        <v>11</v>
      </c>
      <c r="H110" s="18">
        <f t="shared" si="12"/>
        <v>0.42</v>
      </c>
      <c r="I110" s="7">
        <f>+datos!J108</f>
        <v>3</v>
      </c>
      <c r="J110" s="8">
        <f t="shared" si="13"/>
        <v>0.09</v>
      </c>
      <c r="K110" s="7">
        <f>+datos!K108</f>
        <v>3</v>
      </c>
      <c r="L110" s="18">
        <f t="shared" si="14"/>
        <v>0.12</v>
      </c>
      <c r="M110" s="7">
        <f>+datos!M108</f>
        <v>2</v>
      </c>
      <c r="N110" s="18">
        <f t="shared" si="15"/>
        <v>0.06</v>
      </c>
      <c r="O110" s="7">
        <f>+datos!N108</f>
        <v>7</v>
      </c>
      <c r="P110" s="18">
        <f t="shared" si="16"/>
        <v>0.22</v>
      </c>
      <c r="Q110" s="7">
        <f>+datos!O108</f>
        <v>7</v>
      </c>
      <c r="R110" s="18">
        <f t="shared" si="17"/>
        <v>0.22</v>
      </c>
      <c r="S110" s="7">
        <f>+datos!P108</f>
        <v>19</v>
      </c>
      <c r="T110" s="7">
        <f>+datos!Q108</f>
        <v>5</v>
      </c>
      <c r="U110" s="18">
        <f t="shared" si="18"/>
        <v>0.26</v>
      </c>
      <c r="V110" s="7">
        <f>+datos!S108</f>
        <v>0</v>
      </c>
      <c r="W110" s="18">
        <f t="shared" si="19"/>
        <v>0</v>
      </c>
      <c r="X110" s="7">
        <f>+datos!G108</f>
        <v>0</v>
      </c>
      <c r="Y110" s="7" t="e">
        <f>+VLOOKUP(datos!$D108,[1]Anual!$A$16:$CP$227,94,FALSE)</f>
        <v>#N/A</v>
      </c>
      <c r="Z110" s="18"/>
      <c r="AA110" s="7">
        <f>+datos!F108</f>
        <v>84</v>
      </c>
      <c r="AB110" s="7">
        <f>+datos!T108</f>
        <v>33</v>
      </c>
      <c r="AC110" s="18">
        <f t="shared" si="20"/>
        <v>0.39</v>
      </c>
    </row>
    <row r="111" spans="1:29" x14ac:dyDescent="0.2">
      <c r="A111" s="2" t="s">
        <v>116</v>
      </c>
      <c r="B111" s="2" t="s">
        <v>124</v>
      </c>
      <c r="C111" s="2" t="s">
        <v>131</v>
      </c>
      <c r="D111" s="7">
        <f>+datos!E109</f>
        <v>26</v>
      </c>
      <c r="E111" s="7">
        <f>+datos!I109</f>
        <v>19</v>
      </c>
      <c r="F111" s="31">
        <f t="shared" si="11"/>
        <v>0.73</v>
      </c>
      <c r="G111" s="7">
        <f>+datos!H109</f>
        <v>7</v>
      </c>
      <c r="H111" s="18">
        <f t="shared" si="12"/>
        <v>0.27</v>
      </c>
      <c r="I111" s="7">
        <f>+datos!J109</f>
        <v>2</v>
      </c>
      <c r="J111" s="8">
        <f t="shared" si="13"/>
        <v>0.11</v>
      </c>
      <c r="K111" s="7">
        <f>+datos!K109</f>
        <v>8</v>
      </c>
      <c r="L111" s="18">
        <f t="shared" si="14"/>
        <v>0.31</v>
      </c>
      <c r="M111" s="7">
        <f>+datos!M109</f>
        <v>4</v>
      </c>
      <c r="N111" s="18">
        <f t="shared" si="15"/>
        <v>0.21</v>
      </c>
      <c r="O111" s="7">
        <f>+datos!N109</f>
        <v>10</v>
      </c>
      <c r="P111" s="18">
        <f t="shared" si="16"/>
        <v>0.53</v>
      </c>
      <c r="Q111" s="7">
        <f>+datos!O109</f>
        <v>3</v>
      </c>
      <c r="R111" s="18">
        <f t="shared" si="17"/>
        <v>0.16</v>
      </c>
      <c r="S111" s="7">
        <f>+datos!P109</f>
        <v>16</v>
      </c>
      <c r="T111" s="7">
        <f>+datos!Q109</f>
        <v>12</v>
      </c>
      <c r="U111" s="18">
        <f t="shared" si="18"/>
        <v>0.75</v>
      </c>
      <c r="V111" s="7">
        <f>+datos!S109</f>
        <v>0</v>
      </c>
      <c r="W111" s="18">
        <f t="shared" si="19"/>
        <v>0</v>
      </c>
      <c r="X111" s="7">
        <f>+datos!G109</f>
        <v>0</v>
      </c>
      <c r="Y111" s="7" t="e">
        <f>+VLOOKUP(datos!$D109,[1]Anual!$A$16:$CP$227,94,FALSE)</f>
        <v>#N/A</v>
      </c>
      <c r="Z111" s="18"/>
      <c r="AA111" s="7">
        <f>+datos!F109</f>
        <v>81</v>
      </c>
      <c r="AB111" s="7">
        <f>+datos!T109</f>
        <v>69</v>
      </c>
      <c r="AC111" s="18">
        <f t="shared" si="20"/>
        <v>0.85</v>
      </c>
    </row>
    <row r="112" spans="1:29" x14ac:dyDescent="0.2">
      <c r="A112" s="2" t="s">
        <v>116</v>
      </c>
      <c r="B112" s="2" t="s">
        <v>124</v>
      </c>
      <c r="C112" s="2" t="s">
        <v>132</v>
      </c>
      <c r="D112" s="7">
        <f>+datos!E110</f>
        <v>16</v>
      </c>
      <c r="E112" s="7">
        <f>+datos!I110</f>
        <v>32</v>
      </c>
      <c r="F112" s="31">
        <f t="shared" si="11"/>
        <v>2</v>
      </c>
      <c r="G112" s="7">
        <f>+datos!H110</f>
        <v>14</v>
      </c>
      <c r="H112" s="18">
        <f t="shared" si="12"/>
        <v>0.88</v>
      </c>
      <c r="I112" s="7">
        <f>+datos!J110</f>
        <v>3</v>
      </c>
      <c r="J112" s="8">
        <f t="shared" si="13"/>
        <v>0.09</v>
      </c>
      <c r="K112" s="7">
        <f>+datos!K110</f>
        <v>12</v>
      </c>
      <c r="L112" s="18">
        <f t="shared" si="14"/>
        <v>0.75</v>
      </c>
      <c r="M112" s="7">
        <f>+datos!M110</f>
        <v>0</v>
      </c>
      <c r="N112" s="18">
        <f t="shared" si="15"/>
        <v>0</v>
      </c>
      <c r="O112" s="7">
        <f>+datos!N110</f>
        <v>15</v>
      </c>
      <c r="P112" s="18">
        <f t="shared" si="16"/>
        <v>0.47</v>
      </c>
      <c r="Q112" s="7">
        <f>+datos!O110</f>
        <v>15</v>
      </c>
      <c r="R112" s="18">
        <f t="shared" si="17"/>
        <v>0.47</v>
      </c>
      <c r="S112" s="7">
        <f>+datos!P110</f>
        <v>12</v>
      </c>
      <c r="T112" s="7">
        <f>+datos!Q110</f>
        <v>9</v>
      </c>
      <c r="U112" s="18">
        <f t="shared" si="18"/>
        <v>0.75</v>
      </c>
      <c r="V112" s="7">
        <f>+datos!S110</f>
        <v>2</v>
      </c>
      <c r="W112" s="18">
        <f t="shared" si="19"/>
        <v>0.13</v>
      </c>
      <c r="X112" s="7">
        <f>+datos!G110</f>
        <v>0</v>
      </c>
      <c r="Y112" s="7" t="e">
        <f>+VLOOKUP(datos!$D110,[1]Anual!$A$16:$CP$227,94,FALSE)</f>
        <v>#N/A</v>
      </c>
      <c r="Z112" s="18"/>
      <c r="AA112" s="7">
        <f>+datos!F110</f>
        <v>60</v>
      </c>
      <c r="AB112" s="7">
        <f>+datos!T110</f>
        <v>11</v>
      </c>
      <c r="AC112" s="18">
        <f t="shared" si="20"/>
        <v>0.18</v>
      </c>
    </row>
    <row r="113" spans="1:29" x14ac:dyDescent="0.2">
      <c r="A113" s="2" t="s">
        <v>116</v>
      </c>
      <c r="B113" s="2" t="s">
        <v>124</v>
      </c>
      <c r="C113" s="2" t="s">
        <v>133</v>
      </c>
      <c r="D113" s="7">
        <f>+datos!E111</f>
        <v>27</v>
      </c>
      <c r="E113" s="7">
        <f>+datos!I111</f>
        <v>12</v>
      </c>
      <c r="F113" s="31">
        <f t="shared" si="11"/>
        <v>0.44</v>
      </c>
      <c r="G113" s="7">
        <f>+datos!H111</f>
        <v>7</v>
      </c>
      <c r="H113" s="18">
        <f t="shared" si="12"/>
        <v>0.26</v>
      </c>
      <c r="I113" s="7">
        <f>+datos!J111</f>
        <v>0</v>
      </c>
      <c r="J113" s="8">
        <f t="shared" si="13"/>
        <v>0</v>
      </c>
      <c r="K113" s="7">
        <f>+datos!K111</f>
        <v>1</v>
      </c>
      <c r="L113" s="18">
        <f t="shared" si="14"/>
        <v>0.04</v>
      </c>
      <c r="M113" s="7">
        <f>+datos!M111</f>
        <v>2</v>
      </c>
      <c r="N113" s="18">
        <f t="shared" si="15"/>
        <v>0.17</v>
      </c>
      <c r="O113" s="7">
        <f>+datos!N111</f>
        <v>8</v>
      </c>
      <c r="P113" s="18">
        <f t="shared" si="16"/>
        <v>0.67</v>
      </c>
      <c r="Q113" s="7">
        <f>+datos!O111</f>
        <v>3</v>
      </c>
      <c r="R113" s="18">
        <f t="shared" si="17"/>
        <v>0.25</v>
      </c>
      <c r="S113" s="7">
        <f>+datos!P111</f>
        <v>10</v>
      </c>
      <c r="T113" s="7">
        <f>+datos!Q111</f>
        <v>10</v>
      </c>
      <c r="U113" s="18">
        <f t="shared" si="18"/>
        <v>1</v>
      </c>
      <c r="V113" s="7">
        <f>+datos!S111</f>
        <v>0</v>
      </c>
      <c r="W113" s="18">
        <f t="shared" si="19"/>
        <v>0</v>
      </c>
      <c r="X113" s="7">
        <f>+datos!G111</f>
        <v>0</v>
      </c>
      <c r="Y113" s="7" t="e">
        <f>+VLOOKUP(datos!$D111,[1]Anual!$A$16:$CP$227,94,FALSE)</f>
        <v>#N/A</v>
      </c>
      <c r="Z113" s="18"/>
      <c r="AA113" s="7">
        <f>+datos!F111</f>
        <v>89</v>
      </c>
      <c r="AB113" s="7">
        <f>+datos!T111</f>
        <v>25</v>
      </c>
      <c r="AC113" s="18">
        <f t="shared" si="20"/>
        <v>0.28000000000000003</v>
      </c>
    </row>
    <row r="114" spans="1:29" x14ac:dyDescent="0.2">
      <c r="A114" s="2" t="s">
        <v>116</v>
      </c>
      <c r="B114" s="2" t="s">
        <v>116</v>
      </c>
      <c r="C114" s="2" t="s">
        <v>134</v>
      </c>
      <c r="D114" s="7">
        <f>+datos!E112</f>
        <v>624</v>
      </c>
      <c r="E114" s="7">
        <f>+datos!I112</f>
        <v>650</v>
      </c>
      <c r="F114" s="31">
        <f t="shared" si="11"/>
        <v>1.04</v>
      </c>
      <c r="G114" s="7">
        <f>+datos!H112</f>
        <v>440</v>
      </c>
      <c r="H114" s="18">
        <f t="shared" si="12"/>
        <v>0.71</v>
      </c>
      <c r="I114" s="7">
        <f>+datos!J112</f>
        <v>54</v>
      </c>
      <c r="J114" s="8">
        <f t="shared" si="13"/>
        <v>0.08</v>
      </c>
      <c r="K114" s="7">
        <f>+datos!K112</f>
        <v>448</v>
      </c>
      <c r="L114" s="18">
        <f t="shared" si="14"/>
        <v>0.72</v>
      </c>
      <c r="M114" s="7">
        <f>+datos!M112</f>
        <v>260</v>
      </c>
      <c r="N114" s="18">
        <f t="shared" si="15"/>
        <v>0.4</v>
      </c>
      <c r="O114" s="7">
        <f>+datos!N112</f>
        <v>572</v>
      </c>
      <c r="P114" s="18">
        <f t="shared" si="16"/>
        <v>0.88</v>
      </c>
      <c r="Q114" s="7">
        <f>+datos!O112</f>
        <v>661</v>
      </c>
      <c r="R114" s="18">
        <f t="shared" si="17"/>
        <v>1.02</v>
      </c>
      <c r="S114" s="7">
        <f>+datos!P112</f>
        <v>486</v>
      </c>
      <c r="T114" s="7">
        <f>+datos!Q112</f>
        <v>478</v>
      </c>
      <c r="U114" s="18">
        <f t="shared" si="18"/>
        <v>0.98</v>
      </c>
      <c r="V114" s="7">
        <f>+datos!S112</f>
        <v>3</v>
      </c>
      <c r="W114" s="18">
        <f t="shared" si="19"/>
        <v>0</v>
      </c>
      <c r="X114" s="7">
        <f>+datos!G112</f>
        <v>1428</v>
      </c>
      <c r="Y114" s="7" t="e">
        <f>+VLOOKUP(datos!$D112,[1]Anual!$A$16:$CP$227,94,FALSE)</f>
        <v>#N/A</v>
      </c>
      <c r="Z114" s="18" t="e">
        <f>IF(X114=0,0,ROUND(Y114/X114,2))</f>
        <v>#N/A</v>
      </c>
      <c r="AA114" s="7">
        <f>+datos!F112</f>
        <v>1092</v>
      </c>
      <c r="AB114" s="7">
        <f>+datos!T112</f>
        <v>1035</v>
      </c>
      <c r="AC114" s="18">
        <f t="shared" si="20"/>
        <v>0.95</v>
      </c>
    </row>
    <row r="115" spans="1:29" x14ac:dyDescent="0.2">
      <c r="A115" s="2" t="s">
        <v>116</v>
      </c>
      <c r="B115" s="2" t="s">
        <v>116</v>
      </c>
      <c r="C115" s="2" t="s">
        <v>135</v>
      </c>
      <c r="D115" s="7">
        <f>+datos!E113</f>
        <v>45</v>
      </c>
      <c r="E115" s="7">
        <f>+datos!I113</f>
        <v>38</v>
      </c>
      <c r="F115" s="31">
        <f t="shared" si="11"/>
        <v>0.84</v>
      </c>
      <c r="G115" s="7">
        <f>+datos!H113</f>
        <v>31</v>
      </c>
      <c r="H115" s="18">
        <f t="shared" si="12"/>
        <v>0.69</v>
      </c>
      <c r="I115" s="7">
        <f>+datos!J113</f>
        <v>4</v>
      </c>
      <c r="J115" s="8">
        <f t="shared" si="13"/>
        <v>0.11</v>
      </c>
      <c r="K115" s="7">
        <f>+datos!K113</f>
        <v>27</v>
      </c>
      <c r="L115" s="18">
        <f t="shared" si="14"/>
        <v>0.6</v>
      </c>
      <c r="M115" s="7">
        <f>+datos!M113</f>
        <v>14</v>
      </c>
      <c r="N115" s="18">
        <f t="shared" si="15"/>
        <v>0.37</v>
      </c>
      <c r="O115" s="7">
        <f>+datos!N113</f>
        <v>29</v>
      </c>
      <c r="P115" s="18">
        <f t="shared" si="16"/>
        <v>0.76</v>
      </c>
      <c r="Q115" s="7">
        <f>+datos!O113</f>
        <v>33</v>
      </c>
      <c r="R115" s="18">
        <f t="shared" si="17"/>
        <v>0.87</v>
      </c>
      <c r="S115" s="7">
        <f>+datos!P113</f>
        <v>34</v>
      </c>
      <c r="T115" s="7">
        <f>+datos!Q113</f>
        <v>30</v>
      </c>
      <c r="U115" s="18">
        <f t="shared" si="18"/>
        <v>0.88</v>
      </c>
      <c r="V115" s="7">
        <f>+datos!S113</f>
        <v>0</v>
      </c>
      <c r="W115" s="18">
        <f t="shared" si="19"/>
        <v>0</v>
      </c>
      <c r="X115" s="7">
        <f>+datos!G113</f>
        <v>0</v>
      </c>
      <c r="Y115" s="7" t="e">
        <f>+VLOOKUP(datos!$D113,[1]Anual!$A$16:$CP$227,94,FALSE)</f>
        <v>#N/A</v>
      </c>
      <c r="Z115" s="18"/>
      <c r="AA115" s="7">
        <f>+datos!F113</f>
        <v>127</v>
      </c>
      <c r="AB115" s="7">
        <f>+datos!T113</f>
        <v>73</v>
      </c>
      <c r="AC115" s="18">
        <f t="shared" si="20"/>
        <v>0.56999999999999995</v>
      </c>
    </row>
    <row r="116" spans="1:29" x14ac:dyDescent="0.2">
      <c r="A116" s="2" t="s">
        <v>116</v>
      </c>
      <c r="B116" s="2" t="s">
        <v>116</v>
      </c>
      <c r="C116" s="2" t="s">
        <v>136</v>
      </c>
      <c r="D116" s="7">
        <f>+datos!E114</f>
        <v>35</v>
      </c>
      <c r="E116" s="7">
        <f>+datos!I114</f>
        <v>31</v>
      </c>
      <c r="F116" s="31">
        <f t="shared" si="11"/>
        <v>0.89</v>
      </c>
      <c r="G116" s="7">
        <f>+datos!H114</f>
        <v>26</v>
      </c>
      <c r="H116" s="18">
        <f t="shared" si="12"/>
        <v>0.74</v>
      </c>
      <c r="I116" s="7">
        <f>+datos!J114</f>
        <v>5</v>
      </c>
      <c r="J116" s="8">
        <f t="shared" si="13"/>
        <v>0.16</v>
      </c>
      <c r="K116" s="7">
        <f>+datos!K114</f>
        <v>34</v>
      </c>
      <c r="L116" s="18">
        <f t="shared" si="14"/>
        <v>0.97</v>
      </c>
      <c r="M116" s="7">
        <f>+datos!M114</f>
        <v>28</v>
      </c>
      <c r="N116" s="18">
        <f t="shared" si="15"/>
        <v>0.9</v>
      </c>
      <c r="O116" s="7">
        <f>+datos!N114</f>
        <v>32</v>
      </c>
      <c r="P116" s="18">
        <f t="shared" si="16"/>
        <v>1.03</v>
      </c>
      <c r="Q116" s="7">
        <f>+datos!O114</f>
        <v>41</v>
      </c>
      <c r="R116" s="18">
        <f t="shared" si="17"/>
        <v>1.32</v>
      </c>
      <c r="S116" s="7">
        <f>+datos!P114</f>
        <v>45</v>
      </c>
      <c r="T116" s="7">
        <f>+datos!Q114</f>
        <v>40</v>
      </c>
      <c r="U116" s="18">
        <f t="shared" si="18"/>
        <v>0.89</v>
      </c>
      <c r="V116" s="7">
        <f>+datos!S114</f>
        <v>0</v>
      </c>
      <c r="W116" s="18">
        <f t="shared" si="19"/>
        <v>0</v>
      </c>
      <c r="X116" s="7">
        <f>+datos!G114</f>
        <v>0</v>
      </c>
      <c r="Y116" s="7" t="e">
        <f>+VLOOKUP(datos!$D114,[1]Anual!$A$16:$CP$227,94,FALSE)</f>
        <v>#N/A</v>
      </c>
      <c r="Z116" s="18"/>
      <c r="AA116" s="7">
        <f>+datos!F114</f>
        <v>116</v>
      </c>
      <c r="AB116" s="7">
        <f>+datos!T114</f>
        <v>81</v>
      </c>
      <c r="AC116" s="18">
        <f t="shared" si="20"/>
        <v>0.7</v>
      </c>
    </row>
    <row r="117" spans="1:29" x14ac:dyDescent="0.2">
      <c r="A117" s="2" t="s">
        <v>116</v>
      </c>
      <c r="B117" s="2" t="s">
        <v>116</v>
      </c>
      <c r="C117" s="2" t="s">
        <v>137</v>
      </c>
      <c r="D117" s="7">
        <f>+datos!E115</f>
        <v>388</v>
      </c>
      <c r="E117" s="7">
        <f>+datos!I115</f>
        <v>445</v>
      </c>
      <c r="F117" s="31">
        <f t="shared" si="11"/>
        <v>1.1499999999999999</v>
      </c>
      <c r="G117" s="7">
        <f>+datos!H115</f>
        <v>310</v>
      </c>
      <c r="H117" s="18">
        <f t="shared" si="12"/>
        <v>0.8</v>
      </c>
      <c r="I117" s="7">
        <f>+datos!J115</f>
        <v>51</v>
      </c>
      <c r="J117" s="8">
        <f t="shared" si="13"/>
        <v>0.11</v>
      </c>
      <c r="K117" s="7">
        <f>+datos!K115</f>
        <v>323</v>
      </c>
      <c r="L117" s="18">
        <f t="shared" si="14"/>
        <v>0.83</v>
      </c>
      <c r="M117" s="7">
        <f>+datos!M115</f>
        <v>171</v>
      </c>
      <c r="N117" s="18">
        <f t="shared" si="15"/>
        <v>0.38</v>
      </c>
      <c r="O117" s="7">
        <f>+datos!N115</f>
        <v>310</v>
      </c>
      <c r="P117" s="18">
        <f t="shared" si="16"/>
        <v>0.7</v>
      </c>
      <c r="Q117" s="7">
        <f>+datos!O115</f>
        <v>310</v>
      </c>
      <c r="R117" s="18">
        <f t="shared" si="17"/>
        <v>0.7</v>
      </c>
      <c r="S117" s="7">
        <f>+datos!P115</f>
        <v>308</v>
      </c>
      <c r="T117" s="7">
        <f>+datos!Q115</f>
        <v>284</v>
      </c>
      <c r="U117" s="18">
        <f t="shared" si="18"/>
        <v>0.92</v>
      </c>
      <c r="V117" s="7">
        <f>+datos!S115</f>
        <v>6</v>
      </c>
      <c r="W117" s="18">
        <f t="shared" si="19"/>
        <v>0.02</v>
      </c>
      <c r="X117" s="7">
        <f>+datos!G115</f>
        <v>0</v>
      </c>
      <c r="Y117" s="7" t="e">
        <f>+VLOOKUP(datos!$D115,[1]Anual!$A$16:$CP$227,94,FALSE)</f>
        <v>#N/A</v>
      </c>
      <c r="Z117" s="18"/>
      <c r="AA117" s="7">
        <f>+datos!F115</f>
        <v>1474</v>
      </c>
      <c r="AB117" s="7">
        <f>+datos!T115</f>
        <v>872</v>
      </c>
      <c r="AC117" s="18">
        <f t="shared" si="20"/>
        <v>0.59</v>
      </c>
    </row>
    <row r="118" spans="1:29" x14ac:dyDescent="0.2">
      <c r="A118" s="2" t="s">
        <v>116</v>
      </c>
      <c r="B118" s="2" t="s">
        <v>138</v>
      </c>
      <c r="C118" s="2" t="s">
        <v>139</v>
      </c>
      <c r="D118" s="7">
        <f>+datos!E116</f>
        <v>35</v>
      </c>
      <c r="E118" s="7">
        <f>+datos!I116</f>
        <v>42</v>
      </c>
      <c r="F118" s="31">
        <f t="shared" si="11"/>
        <v>1.2</v>
      </c>
      <c r="G118" s="7">
        <f>+datos!H116</f>
        <v>28</v>
      </c>
      <c r="H118" s="18">
        <f t="shared" si="12"/>
        <v>0.8</v>
      </c>
      <c r="I118" s="7">
        <f>+datos!J116</f>
        <v>3</v>
      </c>
      <c r="J118" s="8">
        <f t="shared" si="13"/>
        <v>7.0000000000000007E-2</v>
      </c>
      <c r="K118" s="7">
        <f>+datos!K116</f>
        <v>36</v>
      </c>
      <c r="L118" s="18">
        <f t="shared" si="14"/>
        <v>1.03</v>
      </c>
      <c r="M118" s="7">
        <f>+datos!M116</f>
        <v>16</v>
      </c>
      <c r="N118" s="18">
        <f t="shared" si="15"/>
        <v>0.38</v>
      </c>
      <c r="O118" s="7">
        <f>+datos!N116</f>
        <v>32</v>
      </c>
      <c r="P118" s="18">
        <f t="shared" si="16"/>
        <v>0.76</v>
      </c>
      <c r="Q118" s="7">
        <f>+datos!O116</f>
        <v>32</v>
      </c>
      <c r="R118" s="18">
        <f t="shared" si="17"/>
        <v>0.76</v>
      </c>
      <c r="S118" s="7">
        <f>+datos!P116</f>
        <v>36</v>
      </c>
      <c r="T118" s="7">
        <f>+datos!Q116</f>
        <v>26</v>
      </c>
      <c r="U118" s="18">
        <f t="shared" si="18"/>
        <v>0.72</v>
      </c>
      <c r="V118" s="7">
        <f>+datos!S116</f>
        <v>0</v>
      </c>
      <c r="W118" s="18">
        <f t="shared" si="19"/>
        <v>0</v>
      </c>
      <c r="X118" s="7">
        <f>+datos!G116</f>
        <v>0</v>
      </c>
      <c r="Y118" s="7" t="e">
        <f>+VLOOKUP(datos!$D116,[1]Anual!$A$16:$CP$227,94,FALSE)</f>
        <v>#N/A</v>
      </c>
      <c r="Z118" s="18"/>
      <c r="AA118" s="7">
        <f>+datos!F116</f>
        <v>83</v>
      </c>
      <c r="AB118" s="7">
        <f>+datos!T116</f>
        <v>56</v>
      </c>
      <c r="AC118" s="18">
        <f t="shared" si="20"/>
        <v>0.67</v>
      </c>
    </row>
    <row r="119" spans="1:29" x14ac:dyDescent="0.2">
      <c r="A119" s="2" t="s">
        <v>116</v>
      </c>
      <c r="B119" s="2" t="s">
        <v>138</v>
      </c>
      <c r="C119" s="2" t="s">
        <v>140</v>
      </c>
      <c r="D119" s="7">
        <f>+datos!E117</f>
        <v>36</v>
      </c>
      <c r="E119" s="7">
        <f>+datos!I117</f>
        <v>35</v>
      </c>
      <c r="F119" s="31">
        <f t="shared" si="11"/>
        <v>0.97</v>
      </c>
      <c r="G119" s="7">
        <f>+datos!H117</f>
        <v>23</v>
      </c>
      <c r="H119" s="18">
        <f t="shared" si="12"/>
        <v>0.64</v>
      </c>
      <c r="I119" s="7">
        <f>+datos!J117</f>
        <v>3</v>
      </c>
      <c r="J119" s="8">
        <f t="shared" si="13"/>
        <v>0.09</v>
      </c>
      <c r="K119" s="7">
        <f>+datos!K117</f>
        <v>10</v>
      </c>
      <c r="L119" s="18">
        <f t="shared" si="14"/>
        <v>0.28000000000000003</v>
      </c>
      <c r="M119" s="7">
        <f>+datos!M117</f>
        <v>8</v>
      </c>
      <c r="N119" s="18">
        <f t="shared" si="15"/>
        <v>0.23</v>
      </c>
      <c r="O119" s="7">
        <f>+datos!N117</f>
        <v>25</v>
      </c>
      <c r="P119" s="18">
        <f t="shared" si="16"/>
        <v>0.71</v>
      </c>
      <c r="Q119" s="7">
        <f>+datos!O117</f>
        <v>21</v>
      </c>
      <c r="R119" s="18">
        <f t="shared" si="17"/>
        <v>0.6</v>
      </c>
      <c r="S119" s="7">
        <f>+datos!P117</f>
        <v>24</v>
      </c>
      <c r="T119" s="7">
        <f>+datos!Q117</f>
        <v>22</v>
      </c>
      <c r="U119" s="18">
        <f t="shared" si="18"/>
        <v>0.92</v>
      </c>
      <c r="V119" s="7">
        <f>+datos!S117</f>
        <v>2</v>
      </c>
      <c r="W119" s="18">
        <f t="shared" si="19"/>
        <v>0.06</v>
      </c>
      <c r="X119" s="7">
        <f>+datos!G117</f>
        <v>0</v>
      </c>
      <c r="Y119" s="7" t="e">
        <f>+VLOOKUP(datos!$D117,[1]Anual!$A$16:$CP$227,94,FALSE)</f>
        <v>#N/A</v>
      </c>
      <c r="Z119" s="18"/>
      <c r="AA119" s="7">
        <f>+datos!F117</f>
        <v>79</v>
      </c>
      <c r="AB119" s="7">
        <f>+datos!T117</f>
        <v>74</v>
      </c>
      <c r="AC119" s="18">
        <f t="shared" si="20"/>
        <v>0.94</v>
      </c>
    </row>
    <row r="120" spans="1:29" x14ac:dyDescent="0.2">
      <c r="A120" s="2" t="s">
        <v>116</v>
      </c>
      <c r="B120" s="2" t="s">
        <v>138</v>
      </c>
      <c r="C120" s="2" t="s">
        <v>141</v>
      </c>
      <c r="D120" s="7">
        <f>+datos!E118</f>
        <v>65</v>
      </c>
      <c r="E120" s="7">
        <f>+datos!I118</f>
        <v>42</v>
      </c>
      <c r="F120" s="31">
        <f t="shared" si="11"/>
        <v>0.65</v>
      </c>
      <c r="G120" s="7">
        <f>+datos!H118</f>
        <v>31</v>
      </c>
      <c r="H120" s="18">
        <f t="shared" si="12"/>
        <v>0.48</v>
      </c>
      <c r="I120" s="7">
        <f>+datos!J118</f>
        <v>7</v>
      </c>
      <c r="J120" s="8">
        <f t="shared" si="13"/>
        <v>0.17</v>
      </c>
      <c r="K120" s="7">
        <f>+datos!K118</f>
        <v>29</v>
      </c>
      <c r="L120" s="18">
        <f t="shared" si="14"/>
        <v>0.45</v>
      </c>
      <c r="M120" s="7">
        <f>+datos!M118</f>
        <v>24</v>
      </c>
      <c r="N120" s="18">
        <f t="shared" si="15"/>
        <v>0.56999999999999995</v>
      </c>
      <c r="O120" s="7">
        <f>+datos!N118</f>
        <v>28</v>
      </c>
      <c r="P120" s="18">
        <f t="shared" si="16"/>
        <v>0.67</v>
      </c>
      <c r="Q120" s="7">
        <f>+datos!O118</f>
        <v>42</v>
      </c>
      <c r="R120" s="18">
        <f t="shared" si="17"/>
        <v>1</v>
      </c>
      <c r="S120" s="7">
        <f>+datos!P118</f>
        <v>47</v>
      </c>
      <c r="T120" s="7">
        <f>+datos!Q118</f>
        <v>50</v>
      </c>
      <c r="U120" s="18">
        <f t="shared" si="18"/>
        <v>1.06</v>
      </c>
      <c r="V120" s="7">
        <f>+datos!S118</f>
        <v>10</v>
      </c>
      <c r="W120" s="18">
        <f t="shared" si="19"/>
        <v>0.15</v>
      </c>
      <c r="X120" s="7">
        <f>+datos!G118</f>
        <v>0</v>
      </c>
      <c r="Y120" s="7" t="e">
        <f>+VLOOKUP(datos!$D118,[1]Anual!$A$16:$CP$227,94,FALSE)</f>
        <v>#N/A</v>
      </c>
      <c r="Z120" s="18"/>
      <c r="AA120" s="7">
        <f>+datos!F118</f>
        <v>174</v>
      </c>
      <c r="AB120" s="7">
        <f>+datos!T118</f>
        <v>195</v>
      </c>
      <c r="AC120" s="18">
        <f t="shared" si="20"/>
        <v>1.1200000000000001</v>
      </c>
    </row>
    <row r="121" spans="1:29" x14ac:dyDescent="0.2">
      <c r="A121" s="2" t="s">
        <v>116</v>
      </c>
      <c r="B121" s="2" t="s">
        <v>138</v>
      </c>
      <c r="C121" s="2" t="s">
        <v>138</v>
      </c>
      <c r="D121" s="7">
        <f>+datos!E119</f>
        <v>200</v>
      </c>
      <c r="E121" s="7">
        <f>+datos!I119</f>
        <v>215</v>
      </c>
      <c r="F121" s="31">
        <f t="shared" si="11"/>
        <v>1.08</v>
      </c>
      <c r="G121" s="7">
        <f>+datos!H119</f>
        <v>152</v>
      </c>
      <c r="H121" s="18">
        <f t="shared" si="12"/>
        <v>0.76</v>
      </c>
      <c r="I121" s="7">
        <f>+datos!J119</f>
        <v>32</v>
      </c>
      <c r="J121" s="8">
        <f t="shared" si="13"/>
        <v>0.15</v>
      </c>
      <c r="K121" s="7">
        <f>+datos!K119</f>
        <v>141</v>
      </c>
      <c r="L121" s="18">
        <f t="shared" si="14"/>
        <v>0.71</v>
      </c>
      <c r="M121" s="7">
        <f>+datos!M119</f>
        <v>89</v>
      </c>
      <c r="N121" s="18">
        <f t="shared" si="15"/>
        <v>0.41</v>
      </c>
      <c r="O121" s="7">
        <f>+datos!N119</f>
        <v>144</v>
      </c>
      <c r="P121" s="18">
        <f t="shared" si="16"/>
        <v>0.67</v>
      </c>
      <c r="Q121" s="7">
        <f>+datos!O119</f>
        <v>164</v>
      </c>
      <c r="R121" s="18">
        <f t="shared" si="17"/>
        <v>0.76</v>
      </c>
      <c r="S121" s="7">
        <f>+datos!P119</f>
        <v>161</v>
      </c>
      <c r="T121" s="7">
        <f>+datos!Q119</f>
        <v>98</v>
      </c>
      <c r="U121" s="18">
        <f t="shared" si="18"/>
        <v>0.61</v>
      </c>
      <c r="V121" s="7">
        <f>+datos!S119</f>
        <v>44</v>
      </c>
      <c r="W121" s="18">
        <f t="shared" si="19"/>
        <v>0.22</v>
      </c>
      <c r="X121" s="7">
        <f>+datos!G119</f>
        <v>0</v>
      </c>
      <c r="Y121" s="7" t="e">
        <f>+VLOOKUP(datos!$D119,[1]Anual!$A$16:$CP$227,94,FALSE)</f>
        <v>#N/A</v>
      </c>
      <c r="Z121" s="18"/>
      <c r="AA121" s="7">
        <f>+datos!F119</f>
        <v>552</v>
      </c>
      <c r="AB121" s="7">
        <f>+datos!T119</f>
        <v>501</v>
      </c>
      <c r="AC121" s="18">
        <f t="shared" si="20"/>
        <v>0.91</v>
      </c>
    </row>
    <row r="122" spans="1:29" x14ac:dyDescent="0.2">
      <c r="A122" s="2" t="s">
        <v>116</v>
      </c>
      <c r="B122" s="2" t="s">
        <v>142</v>
      </c>
      <c r="C122" s="2" t="s">
        <v>143</v>
      </c>
      <c r="D122" s="7">
        <f>+datos!E120</f>
        <v>37</v>
      </c>
      <c r="E122" s="7">
        <f>+datos!I120</f>
        <v>20</v>
      </c>
      <c r="F122" s="31">
        <f t="shared" si="11"/>
        <v>0.54</v>
      </c>
      <c r="G122" s="7">
        <f>+datos!H120</f>
        <v>17</v>
      </c>
      <c r="H122" s="18">
        <f t="shared" si="12"/>
        <v>0.46</v>
      </c>
      <c r="I122" s="7">
        <f>+datos!J120</f>
        <v>5</v>
      </c>
      <c r="J122" s="8">
        <f t="shared" si="13"/>
        <v>0.25</v>
      </c>
      <c r="K122" s="7">
        <f>+datos!K120</f>
        <v>24</v>
      </c>
      <c r="L122" s="18">
        <f t="shared" si="14"/>
        <v>0.65</v>
      </c>
      <c r="M122" s="7">
        <f>+datos!M120</f>
        <v>8</v>
      </c>
      <c r="N122" s="18">
        <f t="shared" si="15"/>
        <v>0.4</v>
      </c>
      <c r="O122" s="7">
        <f>+datos!N120</f>
        <v>12</v>
      </c>
      <c r="P122" s="18">
        <f t="shared" si="16"/>
        <v>0.6</v>
      </c>
      <c r="Q122" s="7">
        <f>+datos!O120</f>
        <v>14</v>
      </c>
      <c r="R122" s="18">
        <f t="shared" si="17"/>
        <v>0.7</v>
      </c>
      <c r="S122" s="7">
        <f>+datos!P120</f>
        <v>23</v>
      </c>
      <c r="T122" s="7">
        <f>+datos!Q120</f>
        <v>21</v>
      </c>
      <c r="U122" s="18">
        <f t="shared" si="18"/>
        <v>0.91</v>
      </c>
      <c r="V122" s="7">
        <f>+datos!S120</f>
        <v>5</v>
      </c>
      <c r="W122" s="18">
        <f t="shared" si="19"/>
        <v>0.14000000000000001</v>
      </c>
      <c r="X122" s="7">
        <f>+datos!G120</f>
        <v>0</v>
      </c>
      <c r="Y122" s="7" t="e">
        <f>+VLOOKUP(datos!$D120,[1]Anual!$A$16:$CP$227,94,FALSE)</f>
        <v>#N/A</v>
      </c>
      <c r="Z122" s="18"/>
      <c r="AA122" s="7">
        <f>+datos!F120</f>
        <v>77</v>
      </c>
      <c r="AB122" s="7">
        <f>+datos!T120</f>
        <v>32</v>
      </c>
      <c r="AC122" s="18">
        <f t="shared" si="20"/>
        <v>0.42</v>
      </c>
    </row>
    <row r="123" spans="1:29" x14ac:dyDescent="0.2">
      <c r="A123" s="2" t="s">
        <v>116</v>
      </c>
      <c r="B123" s="2" t="s">
        <v>142</v>
      </c>
      <c r="C123" s="2" t="s">
        <v>144</v>
      </c>
      <c r="D123" s="7">
        <f>+datos!E121</f>
        <v>28</v>
      </c>
      <c r="E123" s="7">
        <f>+datos!I121</f>
        <v>31</v>
      </c>
      <c r="F123" s="31">
        <f t="shared" si="11"/>
        <v>1.1100000000000001</v>
      </c>
      <c r="G123" s="7">
        <f>+datos!H121</f>
        <v>25</v>
      </c>
      <c r="H123" s="18">
        <f t="shared" si="12"/>
        <v>0.89</v>
      </c>
      <c r="I123" s="7">
        <f>+datos!J121</f>
        <v>2</v>
      </c>
      <c r="J123" s="8">
        <f t="shared" si="13"/>
        <v>0.06</v>
      </c>
      <c r="K123" s="7">
        <f>+datos!K121</f>
        <v>20</v>
      </c>
      <c r="L123" s="18">
        <f t="shared" si="14"/>
        <v>0.71</v>
      </c>
      <c r="M123" s="7">
        <f>+datos!M121</f>
        <v>12</v>
      </c>
      <c r="N123" s="18">
        <f t="shared" si="15"/>
        <v>0.39</v>
      </c>
      <c r="O123" s="7">
        <f>+datos!N121</f>
        <v>28</v>
      </c>
      <c r="P123" s="18">
        <f t="shared" si="16"/>
        <v>0.9</v>
      </c>
      <c r="Q123" s="7">
        <f>+datos!O121</f>
        <v>17</v>
      </c>
      <c r="R123" s="18">
        <f t="shared" si="17"/>
        <v>0.55000000000000004</v>
      </c>
      <c r="S123" s="7">
        <f>+datos!P121</f>
        <v>30</v>
      </c>
      <c r="T123" s="7">
        <f>+datos!Q121</f>
        <v>22</v>
      </c>
      <c r="U123" s="18">
        <f t="shared" si="18"/>
        <v>0.73</v>
      </c>
      <c r="V123" s="7">
        <f>+datos!S121</f>
        <v>0</v>
      </c>
      <c r="W123" s="18">
        <f t="shared" si="19"/>
        <v>0</v>
      </c>
      <c r="X123" s="7">
        <f>+datos!G121</f>
        <v>0</v>
      </c>
      <c r="Y123" s="7" t="e">
        <f>+VLOOKUP(datos!$D121,[1]Anual!$A$16:$CP$227,94,FALSE)</f>
        <v>#N/A</v>
      </c>
      <c r="Z123" s="18"/>
      <c r="AA123" s="7">
        <f>+datos!F121</f>
        <v>87</v>
      </c>
      <c r="AB123" s="7">
        <f>+datos!T121</f>
        <v>43</v>
      </c>
      <c r="AC123" s="18">
        <f t="shared" si="20"/>
        <v>0.49</v>
      </c>
    </row>
    <row r="124" spans="1:29" x14ac:dyDescent="0.2">
      <c r="A124" s="2" t="s">
        <v>116</v>
      </c>
      <c r="B124" s="2" t="s">
        <v>142</v>
      </c>
      <c r="C124" s="2" t="s">
        <v>145</v>
      </c>
      <c r="D124" s="7">
        <f>+datos!E122</f>
        <v>22</v>
      </c>
      <c r="E124" s="7">
        <f>+datos!I122</f>
        <v>19</v>
      </c>
      <c r="F124" s="31">
        <f t="shared" si="11"/>
        <v>0.86</v>
      </c>
      <c r="G124" s="7">
        <f>+datos!H122</f>
        <v>16</v>
      </c>
      <c r="H124" s="18">
        <f t="shared" si="12"/>
        <v>0.73</v>
      </c>
      <c r="I124" s="7">
        <f>+datos!J122</f>
        <v>1</v>
      </c>
      <c r="J124" s="8">
        <f t="shared" si="13"/>
        <v>0.05</v>
      </c>
      <c r="K124" s="7">
        <f>+datos!K122</f>
        <v>12</v>
      </c>
      <c r="L124" s="18">
        <f t="shared" si="14"/>
        <v>0.55000000000000004</v>
      </c>
      <c r="M124" s="7">
        <f>+datos!M122</f>
        <v>5</v>
      </c>
      <c r="N124" s="18">
        <f t="shared" si="15"/>
        <v>0.26</v>
      </c>
      <c r="O124" s="7">
        <f>+datos!N122</f>
        <v>7</v>
      </c>
      <c r="P124" s="18">
        <f t="shared" si="16"/>
        <v>0.37</v>
      </c>
      <c r="Q124" s="7">
        <f>+datos!O122</f>
        <v>5</v>
      </c>
      <c r="R124" s="18">
        <f t="shared" si="17"/>
        <v>0.26</v>
      </c>
      <c r="S124" s="7">
        <f>+datos!P122</f>
        <v>13</v>
      </c>
      <c r="T124" s="7">
        <f>+datos!Q122</f>
        <v>10</v>
      </c>
      <c r="U124" s="18">
        <f t="shared" si="18"/>
        <v>0.77</v>
      </c>
      <c r="V124" s="7">
        <f>+datos!S122</f>
        <v>2</v>
      </c>
      <c r="W124" s="18">
        <f t="shared" si="19"/>
        <v>0.09</v>
      </c>
      <c r="X124" s="7">
        <f>+datos!G122</f>
        <v>0</v>
      </c>
      <c r="Y124" s="7" t="e">
        <f>+VLOOKUP(datos!$D122,[1]Anual!$A$16:$CP$227,94,FALSE)</f>
        <v>#N/A</v>
      </c>
      <c r="Z124" s="18"/>
      <c r="AA124" s="7">
        <f>+datos!F122</f>
        <v>60</v>
      </c>
      <c r="AB124" s="7">
        <f>+datos!T122</f>
        <v>34</v>
      </c>
      <c r="AC124" s="18">
        <f t="shared" si="20"/>
        <v>0.56999999999999995</v>
      </c>
    </row>
    <row r="125" spans="1:29" x14ac:dyDescent="0.2">
      <c r="A125" s="2" t="s">
        <v>116</v>
      </c>
      <c r="B125" s="2" t="s">
        <v>142</v>
      </c>
      <c r="C125" s="2" t="s">
        <v>146</v>
      </c>
      <c r="D125" s="7">
        <f>+datos!E123</f>
        <v>22</v>
      </c>
      <c r="E125" s="7">
        <f>+datos!I123</f>
        <v>34</v>
      </c>
      <c r="F125" s="31">
        <f t="shared" si="11"/>
        <v>1.55</v>
      </c>
      <c r="G125" s="7">
        <f>+datos!H123</f>
        <v>28</v>
      </c>
      <c r="H125" s="18">
        <f t="shared" si="12"/>
        <v>1.27</v>
      </c>
      <c r="I125" s="7">
        <f>+datos!J123</f>
        <v>6</v>
      </c>
      <c r="J125" s="8">
        <f t="shared" si="13"/>
        <v>0.18</v>
      </c>
      <c r="K125" s="7">
        <f>+datos!K123</f>
        <v>17</v>
      </c>
      <c r="L125" s="18">
        <f t="shared" si="14"/>
        <v>0.77</v>
      </c>
      <c r="M125" s="7">
        <f>+datos!M123</f>
        <v>5</v>
      </c>
      <c r="N125" s="18">
        <f t="shared" si="15"/>
        <v>0.15</v>
      </c>
      <c r="O125" s="7">
        <f>+datos!N123</f>
        <v>24</v>
      </c>
      <c r="P125" s="18">
        <f t="shared" si="16"/>
        <v>0.71</v>
      </c>
      <c r="Q125" s="7">
        <f>+datos!O123</f>
        <v>23</v>
      </c>
      <c r="R125" s="18">
        <f t="shared" si="17"/>
        <v>0.68</v>
      </c>
      <c r="S125" s="7">
        <f>+datos!P123</f>
        <v>22</v>
      </c>
      <c r="T125" s="7">
        <f>+datos!Q123</f>
        <v>16</v>
      </c>
      <c r="U125" s="18">
        <f t="shared" si="18"/>
        <v>0.73</v>
      </c>
      <c r="V125" s="7">
        <f>+datos!S123</f>
        <v>1</v>
      </c>
      <c r="W125" s="18">
        <f t="shared" si="19"/>
        <v>0.05</v>
      </c>
      <c r="X125" s="7">
        <f>+datos!G123</f>
        <v>0</v>
      </c>
      <c r="Y125" s="7" t="e">
        <f>+VLOOKUP(datos!$D123,[1]Anual!$A$16:$CP$227,94,FALSE)</f>
        <v>#N/A</v>
      </c>
      <c r="Z125" s="18"/>
      <c r="AA125" s="7">
        <f>+datos!F123</f>
        <v>55</v>
      </c>
      <c r="AB125" s="7">
        <f>+datos!T123</f>
        <v>26</v>
      </c>
      <c r="AC125" s="18">
        <f t="shared" si="20"/>
        <v>0.47</v>
      </c>
    </row>
    <row r="126" spans="1:29" x14ac:dyDescent="0.2">
      <c r="A126" s="2" t="s">
        <v>116</v>
      </c>
      <c r="B126" s="2" t="s">
        <v>142</v>
      </c>
      <c r="C126" s="2" t="s">
        <v>147</v>
      </c>
      <c r="D126" s="7">
        <f>+datos!E124</f>
        <v>42</v>
      </c>
      <c r="E126" s="7">
        <f>+datos!I124</f>
        <v>58</v>
      </c>
      <c r="F126" s="31">
        <f t="shared" si="11"/>
        <v>1.38</v>
      </c>
      <c r="G126" s="7">
        <f>+datos!H124</f>
        <v>54</v>
      </c>
      <c r="H126" s="18">
        <f t="shared" si="12"/>
        <v>1.29</v>
      </c>
      <c r="I126" s="7">
        <f>+datos!J124</f>
        <v>5</v>
      </c>
      <c r="J126" s="8">
        <f t="shared" si="13"/>
        <v>0.09</v>
      </c>
      <c r="K126" s="7">
        <f>+datos!K124</f>
        <v>39</v>
      </c>
      <c r="L126" s="18">
        <f t="shared" si="14"/>
        <v>0.93</v>
      </c>
      <c r="M126" s="7">
        <f>+datos!M124</f>
        <v>11</v>
      </c>
      <c r="N126" s="18">
        <f t="shared" si="15"/>
        <v>0.19</v>
      </c>
      <c r="O126" s="7">
        <f>+datos!N124</f>
        <v>39</v>
      </c>
      <c r="P126" s="18">
        <f t="shared" si="16"/>
        <v>0.67</v>
      </c>
      <c r="Q126" s="7">
        <f>+datos!O124</f>
        <v>67</v>
      </c>
      <c r="R126" s="18">
        <f t="shared" si="17"/>
        <v>1.1599999999999999</v>
      </c>
      <c r="S126" s="7">
        <f>+datos!P124</f>
        <v>39</v>
      </c>
      <c r="T126" s="7">
        <f>+datos!Q124</f>
        <v>34</v>
      </c>
      <c r="U126" s="18">
        <f t="shared" si="18"/>
        <v>0.87</v>
      </c>
      <c r="V126" s="7">
        <f>+datos!S124</f>
        <v>10</v>
      </c>
      <c r="W126" s="18">
        <f t="shared" si="19"/>
        <v>0.24</v>
      </c>
      <c r="X126" s="7">
        <f>+datos!G124</f>
        <v>0</v>
      </c>
      <c r="Y126" s="7" t="e">
        <f>+VLOOKUP(datos!$D124,[1]Anual!$A$16:$CP$227,94,FALSE)</f>
        <v>#N/A</v>
      </c>
      <c r="Z126" s="18"/>
      <c r="AA126" s="7">
        <f>+datos!F124</f>
        <v>78</v>
      </c>
      <c r="AB126" s="7">
        <f>+datos!T124</f>
        <v>45</v>
      </c>
      <c r="AC126" s="18">
        <f t="shared" si="20"/>
        <v>0.57999999999999996</v>
      </c>
    </row>
    <row r="127" spans="1:29" x14ac:dyDescent="0.2">
      <c r="A127" s="2" t="s">
        <v>116</v>
      </c>
      <c r="B127" s="2" t="s">
        <v>142</v>
      </c>
      <c r="C127" s="2" t="s">
        <v>148</v>
      </c>
      <c r="D127" s="7">
        <f>+datos!E125</f>
        <v>13</v>
      </c>
      <c r="E127" s="7">
        <f>+datos!I125</f>
        <v>14</v>
      </c>
      <c r="F127" s="31">
        <f t="shared" si="11"/>
        <v>1.08</v>
      </c>
      <c r="G127" s="7">
        <f>+datos!H125</f>
        <v>11</v>
      </c>
      <c r="H127" s="18">
        <f t="shared" si="12"/>
        <v>0.85</v>
      </c>
      <c r="I127" s="7">
        <f>+datos!J125</f>
        <v>1</v>
      </c>
      <c r="J127" s="8">
        <f t="shared" si="13"/>
        <v>7.0000000000000007E-2</v>
      </c>
      <c r="K127" s="7">
        <f>+datos!K125</f>
        <v>12</v>
      </c>
      <c r="L127" s="18">
        <f t="shared" si="14"/>
        <v>0.92</v>
      </c>
      <c r="M127" s="7">
        <f>+datos!M125</f>
        <v>5</v>
      </c>
      <c r="N127" s="18">
        <f t="shared" si="15"/>
        <v>0.36</v>
      </c>
      <c r="O127" s="7">
        <f>+datos!N125</f>
        <v>10</v>
      </c>
      <c r="P127" s="18">
        <f t="shared" si="16"/>
        <v>0.71</v>
      </c>
      <c r="Q127" s="7">
        <f>+datos!O125</f>
        <v>7</v>
      </c>
      <c r="R127" s="18">
        <f t="shared" si="17"/>
        <v>0.5</v>
      </c>
      <c r="S127" s="7">
        <f>+datos!P125</f>
        <v>18</v>
      </c>
      <c r="T127" s="7">
        <f>+datos!Q125</f>
        <v>16</v>
      </c>
      <c r="U127" s="18">
        <f t="shared" si="18"/>
        <v>0.89</v>
      </c>
      <c r="V127" s="7">
        <f>+datos!S125</f>
        <v>2</v>
      </c>
      <c r="W127" s="18">
        <f t="shared" si="19"/>
        <v>0.15</v>
      </c>
      <c r="X127" s="7">
        <f>+datos!G125</f>
        <v>0</v>
      </c>
      <c r="Y127" s="7" t="e">
        <f>+VLOOKUP(datos!$D125,[1]Anual!$A$16:$CP$227,94,FALSE)</f>
        <v>#N/A</v>
      </c>
      <c r="Z127" s="18"/>
      <c r="AA127" s="7">
        <f>+datos!F125</f>
        <v>60</v>
      </c>
      <c r="AB127" s="7">
        <f>+datos!T125</f>
        <v>46</v>
      </c>
      <c r="AC127" s="18">
        <f t="shared" si="20"/>
        <v>0.77</v>
      </c>
    </row>
    <row r="128" spans="1:29" x14ac:dyDescent="0.2">
      <c r="A128" s="2" t="s">
        <v>116</v>
      </c>
      <c r="B128" s="2" t="s">
        <v>142</v>
      </c>
      <c r="C128" s="2" t="s">
        <v>149</v>
      </c>
      <c r="D128" s="7">
        <f>+datos!E126</f>
        <v>92</v>
      </c>
      <c r="E128" s="7">
        <f>+datos!I126</f>
        <v>72</v>
      </c>
      <c r="F128" s="31">
        <f t="shared" si="11"/>
        <v>0.78</v>
      </c>
      <c r="G128" s="7">
        <f>+datos!H126</f>
        <v>50</v>
      </c>
      <c r="H128" s="18">
        <f t="shared" si="12"/>
        <v>0.54</v>
      </c>
      <c r="I128" s="7">
        <f>+datos!J126</f>
        <v>12</v>
      </c>
      <c r="J128" s="8">
        <f t="shared" si="13"/>
        <v>0.17</v>
      </c>
      <c r="K128" s="7">
        <f>+datos!K126</f>
        <v>51</v>
      </c>
      <c r="L128" s="18">
        <f t="shared" si="14"/>
        <v>0.55000000000000004</v>
      </c>
      <c r="M128" s="7">
        <f>+datos!M126</f>
        <v>25</v>
      </c>
      <c r="N128" s="18">
        <f t="shared" si="15"/>
        <v>0.35</v>
      </c>
      <c r="O128" s="7">
        <f>+datos!N126</f>
        <v>59</v>
      </c>
      <c r="P128" s="18">
        <f t="shared" si="16"/>
        <v>0.82</v>
      </c>
      <c r="Q128" s="7">
        <f>+datos!O126</f>
        <v>70</v>
      </c>
      <c r="R128" s="18">
        <f t="shared" si="17"/>
        <v>0.97</v>
      </c>
      <c r="S128" s="7">
        <f>+datos!P126</f>
        <v>69</v>
      </c>
      <c r="T128" s="7">
        <f>+datos!Q126</f>
        <v>56</v>
      </c>
      <c r="U128" s="18">
        <f t="shared" si="18"/>
        <v>0.81</v>
      </c>
      <c r="V128" s="7">
        <f>+datos!S126</f>
        <v>20</v>
      </c>
      <c r="W128" s="18">
        <f t="shared" si="19"/>
        <v>0.22</v>
      </c>
      <c r="X128" s="7">
        <f>+datos!G126</f>
        <v>0</v>
      </c>
      <c r="Y128" s="7" t="e">
        <f>+VLOOKUP(datos!$D126,[1]Anual!$A$16:$CP$227,94,FALSE)</f>
        <v>#N/A</v>
      </c>
      <c r="Z128" s="18"/>
      <c r="AA128" s="7">
        <f>+datos!F126</f>
        <v>102</v>
      </c>
      <c r="AB128" s="7">
        <f>+datos!T126</f>
        <v>119</v>
      </c>
      <c r="AC128" s="18">
        <f t="shared" si="20"/>
        <v>1.17</v>
      </c>
    </row>
    <row r="129" spans="1:29" x14ac:dyDescent="0.2">
      <c r="A129" s="2" t="s">
        <v>116</v>
      </c>
      <c r="B129" s="2" t="s">
        <v>142</v>
      </c>
      <c r="C129" s="2" t="s">
        <v>150</v>
      </c>
      <c r="D129" s="7">
        <f>+datos!E127</f>
        <v>30</v>
      </c>
      <c r="E129" s="7">
        <f>+datos!I127</f>
        <v>25</v>
      </c>
      <c r="F129" s="31">
        <f t="shared" si="11"/>
        <v>0.83</v>
      </c>
      <c r="G129" s="7">
        <f>+datos!H127</f>
        <v>19</v>
      </c>
      <c r="H129" s="18">
        <f t="shared" si="12"/>
        <v>0.63</v>
      </c>
      <c r="I129" s="7">
        <f>+datos!J127</f>
        <v>1</v>
      </c>
      <c r="J129" s="8">
        <f t="shared" si="13"/>
        <v>0.04</v>
      </c>
      <c r="K129" s="7">
        <f>+datos!K127</f>
        <v>15</v>
      </c>
      <c r="L129" s="18">
        <f t="shared" si="14"/>
        <v>0.5</v>
      </c>
      <c r="M129" s="7">
        <f>+datos!M127</f>
        <v>6</v>
      </c>
      <c r="N129" s="18">
        <f t="shared" si="15"/>
        <v>0.24</v>
      </c>
      <c r="O129" s="7">
        <f>+datos!N127</f>
        <v>24</v>
      </c>
      <c r="P129" s="18">
        <f t="shared" si="16"/>
        <v>0.96</v>
      </c>
      <c r="Q129" s="7">
        <f>+datos!O127</f>
        <v>19</v>
      </c>
      <c r="R129" s="18">
        <f t="shared" si="17"/>
        <v>0.76</v>
      </c>
      <c r="S129" s="7">
        <f>+datos!P127</f>
        <v>23</v>
      </c>
      <c r="T129" s="7">
        <f>+datos!Q127</f>
        <v>22</v>
      </c>
      <c r="U129" s="18">
        <f t="shared" si="18"/>
        <v>0.96</v>
      </c>
      <c r="V129" s="7">
        <f>+datos!S127</f>
        <v>1</v>
      </c>
      <c r="W129" s="18">
        <f t="shared" si="19"/>
        <v>0.03</v>
      </c>
      <c r="X129" s="7">
        <f>+datos!G127</f>
        <v>0</v>
      </c>
      <c r="Y129" s="7" t="e">
        <f>+VLOOKUP(datos!$D127,[1]Anual!$A$16:$CP$227,94,FALSE)</f>
        <v>#N/A</v>
      </c>
      <c r="Z129" s="18"/>
      <c r="AA129" s="7">
        <f>+datos!F127</f>
        <v>75</v>
      </c>
      <c r="AB129" s="7">
        <f>+datos!T127</f>
        <v>54</v>
      </c>
      <c r="AC129" s="18">
        <f t="shared" si="20"/>
        <v>0.72</v>
      </c>
    </row>
    <row r="130" spans="1:29" x14ac:dyDescent="0.2">
      <c r="A130" s="2" t="s">
        <v>116</v>
      </c>
      <c r="B130" s="2" t="s">
        <v>142</v>
      </c>
      <c r="C130" s="2" t="s">
        <v>151</v>
      </c>
      <c r="D130" s="7">
        <f>+datos!E128</f>
        <v>29</v>
      </c>
      <c r="E130" s="7">
        <f>+datos!I128</f>
        <v>25</v>
      </c>
      <c r="F130" s="31">
        <f t="shared" si="11"/>
        <v>0.86</v>
      </c>
      <c r="G130" s="7">
        <f>+datos!H128</f>
        <v>17</v>
      </c>
      <c r="H130" s="18">
        <f t="shared" si="12"/>
        <v>0.59</v>
      </c>
      <c r="I130" s="7">
        <f>+datos!J128</f>
        <v>4</v>
      </c>
      <c r="J130" s="8">
        <f t="shared" si="13"/>
        <v>0.16</v>
      </c>
      <c r="K130" s="7">
        <f>+datos!K128</f>
        <v>13</v>
      </c>
      <c r="L130" s="18">
        <f t="shared" si="14"/>
        <v>0.45</v>
      </c>
      <c r="M130" s="7">
        <f>+datos!M128</f>
        <v>14</v>
      </c>
      <c r="N130" s="18">
        <f t="shared" si="15"/>
        <v>0.56000000000000005</v>
      </c>
      <c r="O130" s="7">
        <f>+datos!N128</f>
        <v>15</v>
      </c>
      <c r="P130" s="18">
        <f t="shared" si="16"/>
        <v>0.6</v>
      </c>
      <c r="Q130" s="7">
        <f>+datos!O128</f>
        <v>13</v>
      </c>
      <c r="R130" s="18">
        <f t="shared" si="17"/>
        <v>0.52</v>
      </c>
      <c r="S130" s="7">
        <f>+datos!P128</f>
        <v>23</v>
      </c>
      <c r="T130" s="7">
        <f>+datos!Q128</f>
        <v>16</v>
      </c>
      <c r="U130" s="18">
        <f t="shared" si="18"/>
        <v>0.7</v>
      </c>
      <c r="V130" s="7">
        <f>+datos!S128</f>
        <v>5</v>
      </c>
      <c r="W130" s="18">
        <f t="shared" si="19"/>
        <v>0.17</v>
      </c>
      <c r="X130" s="7">
        <f>+datos!G128</f>
        <v>0</v>
      </c>
      <c r="Y130" s="7" t="e">
        <f>+VLOOKUP(datos!$D128,[1]Anual!$A$16:$CP$227,94,FALSE)</f>
        <v>#N/A</v>
      </c>
      <c r="Z130" s="18"/>
      <c r="AA130" s="7">
        <f>+datos!F128</f>
        <v>77</v>
      </c>
      <c r="AB130" s="7">
        <f>+datos!T128</f>
        <v>34</v>
      </c>
      <c r="AC130" s="18">
        <f t="shared" si="20"/>
        <v>0.44</v>
      </c>
    </row>
    <row r="131" spans="1:29" x14ac:dyDescent="0.2">
      <c r="A131" s="2" t="s">
        <v>116</v>
      </c>
      <c r="B131" s="2" t="s">
        <v>142</v>
      </c>
      <c r="C131" s="2" t="s">
        <v>152</v>
      </c>
      <c r="D131" s="7">
        <f>+datos!E129</f>
        <v>21</v>
      </c>
      <c r="E131" s="7">
        <f>+datos!I129</f>
        <v>25</v>
      </c>
      <c r="F131" s="31">
        <f t="shared" si="11"/>
        <v>1.19</v>
      </c>
      <c r="G131" s="7">
        <f>+datos!H129</f>
        <v>22</v>
      </c>
      <c r="H131" s="18">
        <f t="shared" si="12"/>
        <v>1.05</v>
      </c>
      <c r="I131" s="7">
        <f>+datos!J129</f>
        <v>2</v>
      </c>
      <c r="J131" s="8">
        <f t="shared" si="13"/>
        <v>0.08</v>
      </c>
      <c r="K131" s="7">
        <f>+datos!K129</f>
        <v>9</v>
      </c>
      <c r="L131" s="18">
        <f t="shared" si="14"/>
        <v>0.43</v>
      </c>
      <c r="M131" s="7">
        <f>+datos!M129</f>
        <v>8</v>
      </c>
      <c r="N131" s="18">
        <f t="shared" si="15"/>
        <v>0.32</v>
      </c>
      <c r="O131" s="7">
        <f>+datos!N129</f>
        <v>23</v>
      </c>
      <c r="P131" s="18">
        <f t="shared" si="16"/>
        <v>0.92</v>
      </c>
      <c r="Q131" s="7">
        <f>+datos!O129</f>
        <v>21</v>
      </c>
      <c r="R131" s="18">
        <f t="shared" si="17"/>
        <v>0.84</v>
      </c>
      <c r="S131" s="7">
        <f>+datos!P129</f>
        <v>17</v>
      </c>
      <c r="T131" s="7">
        <f>+datos!Q129</f>
        <v>9</v>
      </c>
      <c r="U131" s="18">
        <f t="shared" si="18"/>
        <v>0.53</v>
      </c>
      <c r="V131" s="7">
        <f>+datos!S129</f>
        <v>1</v>
      </c>
      <c r="W131" s="18">
        <f t="shared" si="19"/>
        <v>0.05</v>
      </c>
      <c r="X131" s="7">
        <f>+datos!G129</f>
        <v>0</v>
      </c>
      <c r="Y131" s="7" t="e">
        <f>+VLOOKUP(datos!$D129,[1]Anual!$A$16:$CP$227,94,FALSE)</f>
        <v>#N/A</v>
      </c>
      <c r="Z131" s="18"/>
      <c r="AA131" s="7">
        <f>+datos!F129</f>
        <v>95</v>
      </c>
      <c r="AB131" s="7">
        <f>+datos!T129</f>
        <v>41</v>
      </c>
      <c r="AC131" s="18">
        <f t="shared" si="20"/>
        <v>0.43</v>
      </c>
    </row>
    <row r="132" spans="1:29" x14ac:dyDescent="0.2">
      <c r="A132" s="2" t="s">
        <v>116</v>
      </c>
      <c r="B132" s="2" t="s">
        <v>142</v>
      </c>
      <c r="C132" s="2" t="s">
        <v>153</v>
      </c>
      <c r="D132" s="7">
        <f>+datos!E130</f>
        <v>36</v>
      </c>
      <c r="E132" s="7">
        <f>+datos!I130</f>
        <v>44</v>
      </c>
      <c r="F132" s="31">
        <f t="shared" ref="F132:F184" si="21">IF(D132=0,0,ROUND(E132/D132,2))</f>
        <v>1.22</v>
      </c>
      <c r="G132" s="7">
        <f>+datos!H130</f>
        <v>31</v>
      </c>
      <c r="H132" s="18">
        <f t="shared" si="12"/>
        <v>0.86</v>
      </c>
      <c r="I132" s="7">
        <f>+datos!J130</f>
        <v>6</v>
      </c>
      <c r="J132" s="8">
        <f t="shared" si="13"/>
        <v>0.14000000000000001</v>
      </c>
      <c r="K132" s="7">
        <f>+datos!K130</f>
        <v>21</v>
      </c>
      <c r="L132" s="18">
        <f t="shared" si="14"/>
        <v>0.57999999999999996</v>
      </c>
      <c r="M132" s="7">
        <f>+datos!M130</f>
        <v>13</v>
      </c>
      <c r="N132" s="18">
        <f t="shared" si="15"/>
        <v>0.3</v>
      </c>
      <c r="O132" s="7">
        <f>+datos!N130</f>
        <v>23</v>
      </c>
      <c r="P132" s="18">
        <f t="shared" si="16"/>
        <v>0.52</v>
      </c>
      <c r="Q132" s="7">
        <f>+datos!O130</f>
        <v>27</v>
      </c>
      <c r="R132" s="18">
        <f t="shared" si="17"/>
        <v>0.61</v>
      </c>
      <c r="S132" s="7">
        <f>+datos!P130</f>
        <v>30</v>
      </c>
      <c r="T132" s="7">
        <f>+datos!Q130</f>
        <v>27</v>
      </c>
      <c r="U132" s="18">
        <f t="shared" si="18"/>
        <v>0.9</v>
      </c>
      <c r="V132" s="7">
        <f>+datos!S130</f>
        <v>0</v>
      </c>
      <c r="W132" s="18">
        <f t="shared" si="19"/>
        <v>0</v>
      </c>
      <c r="X132" s="7">
        <f>+datos!G130</f>
        <v>0</v>
      </c>
      <c r="Y132" s="7" t="e">
        <f>+VLOOKUP(datos!$D130,[1]Anual!$A$16:$CP$227,94,FALSE)</f>
        <v>#N/A</v>
      </c>
      <c r="Z132" s="18"/>
      <c r="AA132" s="7">
        <f>+datos!F130</f>
        <v>70</v>
      </c>
      <c r="AB132" s="7">
        <f>+datos!T130</f>
        <v>41</v>
      </c>
      <c r="AC132" s="18">
        <f t="shared" si="20"/>
        <v>0.59</v>
      </c>
    </row>
    <row r="133" spans="1:29" x14ac:dyDescent="0.2">
      <c r="A133" s="2" t="s">
        <v>116</v>
      </c>
      <c r="B133" s="2" t="s">
        <v>142</v>
      </c>
      <c r="C133" s="2" t="s">
        <v>154</v>
      </c>
      <c r="D133" s="7">
        <f>+datos!E131</f>
        <v>142</v>
      </c>
      <c r="E133" s="7">
        <f>+datos!I131</f>
        <v>167</v>
      </c>
      <c r="F133" s="31">
        <f t="shared" si="21"/>
        <v>1.18</v>
      </c>
      <c r="G133" s="7">
        <f>+datos!H131</f>
        <v>141</v>
      </c>
      <c r="H133" s="18">
        <f t="shared" ref="H133:H185" si="22">+IF(D133=0,0,ROUND(G133/D133,2))</f>
        <v>0.99</v>
      </c>
      <c r="I133" s="7">
        <f>+datos!J131</f>
        <v>20</v>
      </c>
      <c r="J133" s="8">
        <f t="shared" ref="J133:J185" si="23">IF(E133=0,0,ROUND(I133/E133,2))</f>
        <v>0.12</v>
      </c>
      <c r="K133" s="7">
        <f>+datos!K131</f>
        <v>116</v>
      </c>
      <c r="L133" s="18">
        <f t="shared" ref="L133:L185" si="24">IF(D133=0,0,ROUND(K133/D133,2))</f>
        <v>0.82</v>
      </c>
      <c r="M133" s="7">
        <f>+datos!M131</f>
        <v>60</v>
      </c>
      <c r="N133" s="18">
        <f t="shared" ref="N133:N185" si="25">IF(E133=0,0,ROUND(M133/E133,2))</f>
        <v>0.36</v>
      </c>
      <c r="O133" s="7">
        <f>+datos!N131</f>
        <v>72</v>
      </c>
      <c r="P133" s="18">
        <f t="shared" ref="P133:P185" si="26">IF(E133=0,0,ROUND(O133/E133,2))</f>
        <v>0.43</v>
      </c>
      <c r="Q133" s="7">
        <f>+datos!O131</f>
        <v>34</v>
      </c>
      <c r="R133" s="18">
        <f t="shared" ref="R133:R185" si="27">IF(E133=0,0,ROUND(Q133/E133,2))</f>
        <v>0.2</v>
      </c>
      <c r="S133" s="7">
        <f>+datos!P131</f>
        <v>145</v>
      </c>
      <c r="T133" s="7">
        <f>+datos!Q131</f>
        <v>126</v>
      </c>
      <c r="U133" s="18">
        <f t="shared" ref="U133:U185" si="28">IF(S133=0,0,ROUND(T133/S133,2))</f>
        <v>0.87</v>
      </c>
      <c r="V133" s="7">
        <f>+datos!S131</f>
        <v>75</v>
      </c>
      <c r="W133" s="18">
        <f t="shared" ref="W133:W185" si="29">IF(D133=0,0,ROUND(V133/D133,2))</f>
        <v>0.53</v>
      </c>
      <c r="X133" s="7">
        <f>+datos!G131</f>
        <v>0</v>
      </c>
      <c r="Y133" s="7" t="e">
        <f>+VLOOKUP(datos!$D131,[1]Anual!$A$16:$CP$227,94,FALSE)</f>
        <v>#N/A</v>
      </c>
      <c r="Z133" s="18"/>
      <c r="AA133" s="7">
        <f>+datos!F131</f>
        <v>241</v>
      </c>
      <c r="AB133" s="7">
        <f>+datos!T131</f>
        <v>230</v>
      </c>
      <c r="AC133" s="18">
        <f t="shared" ref="AC133:AC185" si="30">IF(AA133=0,0,ROUND(AB133/AA133,2))</f>
        <v>0.95</v>
      </c>
    </row>
    <row r="134" spans="1:29" x14ac:dyDescent="0.2">
      <c r="A134" s="2" t="s">
        <v>116</v>
      </c>
      <c r="B134" s="2" t="s">
        <v>142</v>
      </c>
      <c r="C134" s="2" t="s">
        <v>142</v>
      </c>
      <c r="D134" s="7">
        <f>+datos!E132</f>
        <v>352</v>
      </c>
      <c r="E134" s="7">
        <f>+datos!I132</f>
        <v>272</v>
      </c>
      <c r="F134" s="31">
        <f t="shared" si="21"/>
        <v>0.77</v>
      </c>
      <c r="G134" s="7">
        <f>+datos!H132</f>
        <v>175</v>
      </c>
      <c r="H134" s="18">
        <f t="shared" si="22"/>
        <v>0.5</v>
      </c>
      <c r="I134" s="7">
        <f>+datos!J132</f>
        <v>30</v>
      </c>
      <c r="J134" s="8">
        <f t="shared" si="23"/>
        <v>0.11</v>
      </c>
      <c r="K134" s="7">
        <f>+datos!K132</f>
        <v>175</v>
      </c>
      <c r="L134" s="18">
        <f t="shared" si="24"/>
        <v>0.5</v>
      </c>
      <c r="M134" s="7">
        <f>+datos!M132</f>
        <v>43</v>
      </c>
      <c r="N134" s="18">
        <f t="shared" si="25"/>
        <v>0.16</v>
      </c>
      <c r="O134" s="7">
        <f>+datos!N132</f>
        <v>151</v>
      </c>
      <c r="P134" s="18">
        <f t="shared" si="26"/>
        <v>0.56000000000000005</v>
      </c>
      <c r="Q134" s="7">
        <f>+datos!O132</f>
        <v>151</v>
      </c>
      <c r="R134" s="18">
        <f t="shared" si="27"/>
        <v>0.56000000000000005</v>
      </c>
      <c r="S134" s="7">
        <f>+datos!P132</f>
        <v>127</v>
      </c>
      <c r="T134" s="7">
        <f>+datos!Q132</f>
        <v>42</v>
      </c>
      <c r="U134" s="18">
        <f t="shared" si="28"/>
        <v>0.33</v>
      </c>
      <c r="V134" s="7">
        <f>+datos!S132</f>
        <v>84</v>
      </c>
      <c r="W134" s="18">
        <f t="shared" si="29"/>
        <v>0.24</v>
      </c>
      <c r="X134" s="7">
        <f>+datos!G132</f>
        <v>1344</v>
      </c>
      <c r="Y134" s="7" t="e">
        <f>+VLOOKUP(datos!$D132,[1]Anual!$A$16:$CP$227,94,FALSE)</f>
        <v>#N/A</v>
      </c>
      <c r="Z134" s="18" t="e">
        <f>IF(X134=0,0,ROUND(Y134/X134,2))</f>
        <v>#N/A</v>
      </c>
      <c r="AA134" s="7">
        <f>+datos!F132</f>
        <v>434</v>
      </c>
      <c r="AB134" s="7">
        <f>+datos!T132</f>
        <v>357</v>
      </c>
      <c r="AC134" s="18">
        <f t="shared" si="30"/>
        <v>0.82</v>
      </c>
    </row>
    <row r="135" spans="1:29" x14ac:dyDescent="0.2">
      <c r="A135" s="2" t="s">
        <v>116</v>
      </c>
      <c r="B135" s="2" t="s">
        <v>142</v>
      </c>
      <c r="C135" s="2" t="s">
        <v>155</v>
      </c>
      <c r="D135" s="7">
        <f>+datos!E133</f>
        <v>67</v>
      </c>
      <c r="E135" s="7">
        <f>+datos!I133</f>
        <v>80</v>
      </c>
      <c r="F135" s="31">
        <f t="shared" si="21"/>
        <v>1.19</v>
      </c>
      <c r="G135" s="7">
        <f>+datos!H133</f>
        <v>36</v>
      </c>
      <c r="H135" s="18">
        <f t="shared" si="22"/>
        <v>0.54</v>
      </c>
      <c r="I135" s="7">
        <f>+datos!J133</f>
        <v>10</v>
      </c>
      <c r="J135" s="8">
        <f t="shared" si="23"/>
        <v>0.13</v>
      </c>
      <c r="K135" s="7">
        <f>+datos!K133</f>
        <v>25</v>
      </c>
      <c r="L135" s="18">
        <f t="shared" si="24"/>
        <v>0.37</v>
      </c>
      <c r="M135" s="7">
        <f>+datos!M133</f>
        <v>11</v>
      </c>
      <c r="N135" s="18">
        <f t="shared" si="25"/>
        <v>0.14000000000000001</v>
      </c>
      <c r="O135" s="7">
        <f>+datos!N133</f>
        <v>30</v>
      </c>
      <c r="P135" s="18">
        <f t="shared" si="26"/>
        <v>0.38</v>
      </c>
      <c r="Q135" s="7">
        <f>+datos!O133</f>
        <v>33</v>
      </c>
      <c r="R135" s="18">
        <f t="shared" si="27"/>
        <v>0.41</v>
      </c>
      <c r="S135" s="7">
        <f>+datos!P133</f>
        <v>50</v>
      </c>
      <c r="T135" s="7">
        <f>+datos!Q133</f>
        <v>15</v>
      </c>
      <c r="U135" s="18">
        <f t="shared" si="28"/>
        <v>0.3</v>
      </c>
      <c r="V135" s="7">
        <f>+datos!S133</f>
        <v>0</v>
      </c>
      <c r="W135" s="18">
        <f t="shared" si="29"/>
        <v>0</v>
      </c>
      <c r="X135" s="7">
        <f>+datos!G133</f>
        <v>0</v>
      </c>
      <c r="Y135" s="7" t="e">
        <f>+VLOOKUP(datos!$D133,[1]Anual!$A$16:$CP$227,94,FALSE)</f>
        <v>#N/A</v>
      </c>
      <c r="Z135" s="18"/>
      <c r="AA135" s="7">
        <f>+datos!F133</f>
        <v>104</v>
      </c>
      <c r="AB135" s="7">
        <f>+datos!T133</f>
        <v>32</v>
      </c>
      <c r="AC135" s="18">
        <f t="shared" si="30"/>
        <v>0.31</v>
      </c>
    </row>
    <row r="136" spans="1:29" x14ac:dyDescent="0.2">
      <c r="A136" s="2" t="s">
        <v>116</v>
      </c>
      <c r="B136" s="2" t="s">
        <v>142</v>
      </c>
      <c r="C136" s="2" t="s">
        <v>156</v>
      </c>
      <c r="D136" s="7">
        <f>+datos!E134</f>
        <v>102</v>
      </c>
      <c r="E136" s="7">
        <f>+datos!I134</f>
        <v>83</v>
      </c>
      <c r="F136" s="31">
        <f t="shared" si="21"/>
        <v>0.81</v>
      </c>
      <c r="G136" s="7">
        <f>+datos!H134</f>
        <v>60</v>
      </c>
      <c r="H136" s="18">
        <f t="shared" si="22"/>
        <v>0.59</v>
      </c>
      <c r="I136" s="7">
        <f>+datos!J134</f>
        <v>11</v>
      </c>
      <c r="J136" s="8">
        <f t="shared" si="23"/>
        <v>0.13</v>
      </c>
      <c r="K136" s="7">
        <f>+datos!K134</f>
        <v>64</v>
      </c>
      <c r="L136" s="18">
        <f t="shared" si="24"/>
        <v>0.63</v>
      </c>
      <c r="M136" s="7">
        <f>+datos!M134</f>
        <v>29</v>
      </c>
      <c r="N136" s="18">
        <f t="shared" si="25"/>
        <v>0.35</v>
      </c>
      <c r="O136" s="7">
        <f>+datos!N134</f>
        <v>64</v>
      </c>
      <c r="P136" s="18">
        <f t="shared" si="26"/>
        <v>0.77</v>
      </c>
      <c r="Q136" s="7">
        <f>+datos!O134</f>
        <v>52</v>
      </c>
      <c r="R136" s="18">
        <f t="shared" si="27"/>
        <v>0.63</v>
      </c>
      <c r="S136" s="7">
        <f>+datos!P134</f>
        <v>64</v>
      </c>
      <c r="T136" s="7">
        <f>+datos!Q134</f>
        <v>63</v>
      </c>
      <c r="U136" s="18">
        <f t="shared" si="28"/>
        <v>0.98</v>
      </c>
      <c r="V136" s="7">
        <f>+datos!S134</f>
        <v>0</v>
      </c>
      <c r="W136" s="18">
        <f t="shared" si="29"/>
        <v>0</v>
      </c>
      <c r="X136" s="7">
        <f>+datos!G134</f>
        <v>0</v>
      </c>
      <c r="Y136" s="7" t="e">
        <f>+VLOOKUP(datos!$D134,[1]Anual!$A$16:$CP$227,94,FALSE)</f>
        <v>#N/A</v>
      </c>
      <c r="Z136" s="18"/>
      <c r="AA136" s="7">
        <f>+datos!F134</f>
        <v>124</v>
      </c>
      <c r="AB136" s="7">
        <f>+datos!T134</f>
        <v>82</v>
      </c>
      <c r="AC136" s="18">
        <f t="shared" si="30"/>
        <v>0.66</v>
      </c>
    </row>
    <row r="137" spans="1:29" x14ac:dyDescent="0.2">
      <c r="A137" s="2" t="s">
        <v>116</v>
      </c>
      <c r="B137" s="2" t="s">
        <v>142</v>
      </c>
      <c r="C137" s="2" t="s">
        <v>157</v>
      </c>
      <c r="D137" s="7">
        <f>+datos!E135</f>
        <v>37</v>
      </c>
      <c r="E137" s="7">
        <f>+datos!I135</f>
        <v>44</v>
      </c>
      <c r="F137" s="31">
        <f t="shared" si="21"/>
        <v>1.19</v>
      </c>
      <c r="G137" s="7">
        <f>+datos!H135</f>
        <v>31</v>
      </c>
      <c r="H137" s="18">
        <f t="shared" si="22"/>
        <v>0.84</v>
      </c>
      <c r="I137" s="7">
        <f>+datos!J135</f>
        <v>5</v>
      </c>
      <c r="J137" s="8">
        <f t="shared" si="23"/>
        <v>0.11</v>
      </c>
      <c r="K137" s="7">
        <f>+datos!K135</f>
        <v>21</v>
      </c>
      <c r="L137" s="18">
        <f t="shared" si="24"/>
        <v>0.56999999999999995</v>
      </c>
      <c r="M137" s="7">
        <f>+datos!M135</f>
        <v>13</v>
      </c>
      <c r="N137" s="18">
        <f t="shared" si="25"/>
        <v>0.3</v>
      </c>
      <c r="O137" s="7">
        <f>+datos!N135</f>
        <v>33</v>
      </c>
      <c r="P137" s="18">
        <f t="shared" si="26"/>
        <v>0.75</v>
      </c>
      <c r="Q137" s="7">
        <f>+datos!O135</f>
        <v>18</v>
      </c>
      <c r="R137" s="18">
        <f t="shared" si="27"/>
        <v>0.41</v>
      </c>
      <c r="S137" s="7">
        <f>+datos!P135</f>
        <v>33</v>
      </c>
      <c r="T137" s="7">
        <f>+datos!Q135</f>
        <v>26</v>
      </c>
      <c r="U137" s="18">
        <f t="shared" si="28"/>
        <v>0.79</v>
      </c>
      <c r="V137" s="7">
        <f>+datos!S135</f>
        <v>0</v>
      </c>
      <c r="W137" s="18">
        <f t="shared" si="29"/>
        <v>0</v>
      </c>
      <c r="X137" s="7">
        <f>+datos!G135</f>
        <v>0</v>
      </c>
      <c r="Y137" s="7" t="e">
        <f>+VLOOKUP(datos!$D135,[1]Anual!$A$16:$CP$227,94,FALSE)</f>
        <v>#N/A</v>
      </c>
      <c r="Z137" s="18"/>
      <c r="AA137" s="7">
        <f>+datos!F135</f>
        <v>84</v>
      </c>
      <c r="AB137" s="7">
        <f>+datos!T135</f>
        <v>19</v>
      </c>
      <c r="AC137" s="18">
        <f t="shared" si="30"/>
        <v>0.23</v>
      </c>
    </row>
    <row r="138" spans="1:29" x14ac:dyDescent="0.2">
      <c r="A138" s="2" t="s">
        <v>116</v>
      </c>
      <c r="B138" s="2" t="s">
        <v>142</v>
      </c>
      <c r="C138" s="2" t="s">
        <v>158</v>
      </c>
      <c r="D138" s="7">
        <f>+datos!E136</f>
        <v>49</v>
      </c>
      <c r="E138" s="7">
        <f>+datos!I136</f>
        <v>64</v>
      </c>
      <c r="F138" s="31">
        <f t="shared" si="21"/>
        <v>1.31</v>
      </c>
      <c r="G138" s="7">
        <f>+datos!H136</f>
        <v>46</v>
      </c>
      <c r="H138" s="18">
        <f t="shared" si="22"/>
        <v>0.94</v>
      </c>
      <c r="I138" s="7">
        <f>+datos!J136</f>
        <v>6</v>
      </c>
      <c r="J138" s="8">
        <f t="shared" si="23"/>
        <v>0.09</v>
      </c>
      <c r="K138" s="7">
        <f>+datos!K136</f>
        <v>38</v>
      </c>
      <c r="L138" s="18">
        <f t="shared" si="24"/>
        <v>0.78</v>
      </c>
      <c r="M138" s="7">
        <f>+datos!M136</f>
        <v>25</v>
      </c>
      <c r="N138" s="18">
        <f t="shared" si="25"/>
        <v>0.39</v>
      </c>
      <c r="O138" s="7">
        <f>+datos!N136</f>
        <v>24</v>
      </c>
      <c r="P138" s="18">
        <f t="shared" si="26"/>
        <v>0.38</v>
      </c>
      <c r="Q138" s="7">
        <f>+datos!O136</f>
        <v>36</v>
      </c>
      <c r="R138" s="18">
        <f t="shared" si="27"/>
        <v>0.56000000000000005</v>
      </c>
      <c r="S138" s="7">
        <f>+datos!P136</f>
        <v>48</v>
      </c>
      <c r="T138" s="7">
        <f>+datos!Q136</f>
        <v>22</v>
      </c>
      <c r="U138" s="18">
        <f t="shared" si="28"/>
        <v>0.46</v>
      </c>
      <c r="V138" s="7">
        <f>+datos!S136</f>
        <v>7</v>
      </c>
      <c r="W138" s="18">
        <f t="shared" si="29"/>
        <v>0.14000000000000001</v>
      </c>
      <c r="X138" s="7">
        <f>+datos!G136</f>
        <v>0</v>
      </c>
      <c r="Y138" s="7" t="e">
        <f>+VLOOKUP(datos!$D136,[1]Anual!$A$16:$CP$227,94,FALSE)</f>
        <v>#N/A</v>
      </c>
      <c r="Z138" s="18"/>
      <c r="AA138" s="7">
        <f>+datos!F136</f>
        <v>77</v>
      </c>
      <c r="AB138" s="7">
        <f>+datos!T136</f>
        <v>54</v>
      </c>
      <c r="AC138" s="18">
        <f t="shared" si="30"/>
        <v>0.7</v>
      </c>
    </row>
    <row r="139" spans="1:29" x14ac:dyDescent="0.2">
      <c r="A139" s="2" t="s">
        <v>116</v>
      </c>
      <c r="B139" s="2" t="s">
        <v>142</v>
      </c>
      <c r="C139" s="2" t="s">
        <v>159</v>
      </c>
      <c r="D139" s="7">
        <f>+datos!E137</f>
        <v>65</v>
      </c>
      <c r="E139" s="7">
        <f>+datos!I137</f>
        <v>104</v>
      </c>
      <c r="F139" s="31">
        <f t="shared" si="21"/>
        <v>1.6</v>
      </c>
      <c r="G139" s="7">
        <f>+datos!H137</f>
        <v>84</v>
      </c>
      <c r="H139" s="18">
        <f t="shared" si="22"/>
        <v>1.29</v>
      </c>
      <c r="I139" s="7">
        <f>+datos!J137</f>
        <v>21</v>
      </c>
      <c r="J139" s="8">
        <f t="shared" si="23"/>
        <v>0.2</v>
      </c>
      <c r="K139" s="7">
        <f>+datos!K137</f>
        <v>40</v>
      </c>
      <c r="L139" s="18">
        <f t="shared" si="24"/>
        <v>0.62</v>
      </c>
      <c r="M139" s="7">
        <f>+datos!M137</f>
        <v>21</v>
      </c>
      <c r="N139" s="18">
        <f t="shared" si="25"/>
        <v>0.2</v>
      </c>
      <c r="O139" s="7">
        <f>+datos!N137</f>
        <v>26</v>
      </c>
      <c r="P139" s="18">
        <f t="shared" si="26"/>
        <v>0.25</v>
      </c>
      <c r="Q139" s="7">
        <f>+datos!O137</f>
        <v>5</v>
      </c>
      <c r="R139" s="18">
        <f t="shared" si="27"/>
        <v>0.05</v>
      </c>
      <c r="S139" s="7">
        <f>+datos!P137</f>
        <v>42</v>
      </c>
      <c r="T139" s="7">
        <f>+datos!Q137</f>
        <v>43</v>
      </c>
      <c r="U139" s="18">
        <f t="shared" si="28"/>
        <v>1.02</v>
      </c>
      <c r="V139" s="7">
        <f>+datos!S137</f>
        <v>0</v>
      </c>
      <c r="W139" s="18">
        <f t="shared" si="29"/>
        <v>0</v>
      </c>
      <c r="X139" s="7">
        <f>+datos!G137</f>
        <v>0</v>
      </c>
      <c r="Y139" s="7" t="e">
        <f>+VLOOKUP(datos!$D137,[1]Anual!$A$16:$CP$227,94,FALSE)</f>
        <v>#N/A</v>
      </c>
      <c r="Z139" s="18"/>
      <c r="AA139" s="7">
        <f>+datos!F137</f>
        <v>116</v>
      </c>
      <c r="AB139" s="7">
        <f>+datos!T137</f>
        <v>64</v>
      </c>
      <c r="AC139" s="18">
        <f t="shared" si="30"/>
        <v>0.55000000000000004</v>
      </c>
    </row>
    <row r="140" spans="1:29" x14ac:dyDescent="0.2">
      <c r="A140" s="2" t="s">
        <v>116</v>
      </c>
      <c r="B140" s="2" t="s">
        <v>142</v>
      </c>
      <c r="C140" s="2" t="s">
        <v>160</v>
      </c>
      <c r="D140" s="7">
        <f>+datos!E138</f>
        <v>39</v>
      </c>
      <c r="E140" s="7">
        <f>+datos!I138</f>
        <v>82</v>
      </c>
      <c r="F140" s="31">
        <f t="shared" si="21"/>
        <v>2.1</v>
      </c>
      <c r="G140" s="7">
        <f>+datos!H138</f>
        <v>49</v>
      </c>
      <c r="H140" s="18">
        <f t="shared" si="22"/>
        <v>1.26</v>
      </c>
      <c r="I140" s="7">
        <f>+datos!J138</f>
        <v>18</v>
      </c>
      <c r="J140" s="8">
        <f t="shared" si="23"/>
        <v>0.22</v>
      </c>
      <c r="K140" s="7">
        <f>+datos!K138</f>
        <v>49</v>
      </c>
      <c r="L140" s="18">
        <f t="shared" si="24"/>
        <v>1.26</v>
      </c>
      <c r="M140" s="7">
        <f>+datos!M138</f>
        <v>24</v>
      </c>
      <c r="N140" s="18">
        <f t="shared" si="25"/>
        <v>0.28999999999999998</v>
      </c>
      <c r="O140" s="7">
        <f>+datos!N138</f>
        <v>45</v>
      </c>
      <c r="P140" s="18">
        <f t="shared" si="26"/>
        <v>0.55000000000000004</v>
      </c>
      <c r="Q140" s="7">
        <f>+datos!O138</f>
        <v>49</v>
      </c>
      <c r="R140" s="18">
        <f t="shared" si="27"/>
        <v>0.6</v>
      </c>
      <c r="S140" s="7">
        <f>+datos!P138</f>
        <v>54</v>
      </c>
      <c r="T140" s="7">
        <f>+datos!Q138</f>
        <v>35</v>
      </c>
      <c r="U140" s="18">
        <f t="shared" si="28"/>
        <v>0.65</v>
      </c>
      <c r="V140" s="7">
        <f>+datos!S138</f>
        <v>1</v>
      </c>
      <c r="W140" s="18">
        <f t="shared" si="29"/>
        <v>0.03</v>
      </c>
      <c r="X140" s="7">
        <f>+datos!G138</f>
        <v>0</v>
      </c>
      <c r="Y140" s="7" t="e">
        <f>+VLOOKUP(datos!$D138,[1]Anual!$A$16:$CP$227,94,FALSE)</f>
        <v>#N/A</v>
      </c>
      <c r="Z140" s="18"/>
      <c r="AA140" s="7">
        <f>+datos!F138</f>
        <v>70</v>
      </c>
      <c r="AB140" s="7">
        <f>+datos!T138</f>
        <v>52</v>
      </c>
      <c r="AC140" s="18">
        <f t="shared" si="30"/>
        <v>0.74</v>
      </c>
    </row>
    <row r="141" spans="1:29" x14ac:dyDescent="0.2">
      <c r="A141" s="2" t="s">
        <v>116</v>
      </c>
      <c r="B141" s="2" t="s">
        <v>142</v>
      </c>
      <c r="C141" s="2" t="s">
        <v>161</v>
      </c>
      <c r="D141" s="7">
        <f>+datos!E139</f>
        <v>39</v>
      </c>
      <c r="E141" s="7">
        <f>+datos!I139</f>
        <v>35</v>
      </c>
      <c r="F141" s="31">
        <f t="shared" si="21"/>
        <v>0.9</v>
      </c>
      <c r="G141" s="7">
        <f>+datos!H139</f>
        <v>25</v>
      </c>
      <c r="H141" s="18">
        <f t="shared" si="22"/>
        <v>0.64</v>
      </c>
      <c r="I141" s="7">
        <f>+datos!J139</f>
        <v>2</v>
      </c>
      <c r="J141" s="8">
        <f t="shared" si="23"/>
        <v>0.06</v>
      </c>
      <c r="K141" s="7">
        <f>+datos!K139</f>
        <v>13</v>
      </c>
      <c r="L141" s="18">
        <f t="shared" si="24"/>
        <v>0.33</v>
      </c>
      <c r="M141" s="7">
        <f>+datos!M139</f>
        <v>10</v>
      </c>
      <c r="N141" s="18">
        <f t="shared" si="25"/>
        <v>0.28999999999999998</v>
      </c>
      <c r="O141" s="7">
        <f>+datos!N139</f>
        <v>8</v>
      </c>
      <c r="P141" s="18">
        <f t="shared" si="26"/>
        <v>0.23</v>
      </c>
      <c r="Q141" s="7">
        <f>+datos!O139</f>
        <v>10</v>
      </c>
      <c r="R141" s="18">
        <f t="shared" si="27"/>
        <v>0.28999999999999998</v>
      </c>
      <c r="S141" s="7">
        <f>+datos!P139</f>
        <v>28</v>
      </c>
      <c r="T141" s="7">
        <f>+datos!Q139</f>
        <v>5</v>
      </c>
      <c r="U141" s="18">
        <f t="shared" si="28"/>
        <v>0.18</v>
      </c>
      <c r="V141" s="7">
        <f>+datos!S139</f>
        <v>0</v>
      </c>
      <c r="W141" s="18">
        <f t="shared" si="29"/>
        <v>0</v>
      </c>
      <c r="X141" s="7">
        <f>+datos!G139</f>
        <v>0</v>
      </c>
      <c r="Y141" s="7" t="e">
        <f>+VLOOKUP(datos!$D139,[1]Anual!$A$16:$CP$227,94,FALSE)</f>
        <v>#N/A</v>
      </c>
      <c r="Z141" s="18"/>
      <c r="AA141" s="7">
        <f>+datos!F139</f>
        <v>115</v>
      </c>
      <c r="AB141" s="7">
        <f>+datos!T139</f>
        <v>36</v>
      </c>
      <c r="AC141" s="18">
        <f t="shared" si="30"/>
        <v>0.31</v>
      </c>
    </row>
    <row r="142" spans="1:29" x14ac:dyDescent="0.2">
      <c r="A142" s="2" t="s">
        <v>116</v>
      </c>
      <c r="B142" s="2" t="s">
        <v>142</v>
      </c>
      <c r="C142" s="2" t="s">
        <v>162</v>
      </c>
      <c r="D142" s="7">
        <f>+datos!E140</f>
        <v>80</v>
      </c>
      <c r="E142" s="7">
        <f>+datos!I140</f>
        <v>67</v>
      </c>
      <c r="F142" s="31">
        <f t="shared" si="21"/>
        <v>0.84</v>
      </c>
      <c r="G142" s="7">
        <f>+datos!H140</f>
        <v>52</v>
      </c>
      <c r="H142" s="18">
        <f t="shared" si="22"/>
        <v>0.65</v>
      </c>
      <c r="I142" s="7">
        <f>+datos!J140</f>
        <v>11</v>
      </c>
      <c r="J142" s="8">
        <f t="shared" si="23"/>
        <v>0.16</v>
      </c>
      <c r="K142" s="7">
        <f>+datos!K140</f>
        <v>32</v>
      </c>
      <c r="L142" s="18">
        <f t="shared" si="24"/>
        <v>0.4</v>
      </c>
      <c r="M142" s="7">
        <f>+datos!M140</f>
        <v>32</v>
      </c>
      <c r="N142" s="18">
        <f t="shared" si="25"/>
        <v>0.48</v>
      </c>
      <c r="O142" s="7">
        <f>+datos!N140</f>
        <v>40</v>
      </c>
      <c r="P142" s="18">
        <f t="shared" si="26"/>
        <v>0.6</v>
      </c>
      <c r="Q142" s="7">
        <f>+datos!O140</f>
        <v>30</v>
      </c>
      <c r="R142" s="18">
        <f t="shared" si="27"/>
        <v>0.45</v>
      </c>
      <c r="S142" s="7">
        <f>+datos!P140</f>
        <v>61</v>
      </c>
      <c r="T142" s="7">
        <f>+datos!Q140</f>
        <v>50</v>
      </c>
      <c r="U142" s="18">
        <f t="shared" si="28"/>
        <v>0.82</v>
      </c>
      <c r="V142" s="7">
        <f>+datos!S140</f>
        <v>16</v>
      </c>
      <c r="W142" s="18">
        <f t="shared" si="29"/>
        <v>0.2</v>
      </c>
      <c r="X142" s="7">
        <f>+datos!G140</f>
        <v>0</v>
      </c>
      <c r="Y142" s="7" t="e">
        <f>+VLOOKUP(datos!$D140,[1]Anual!$A$16:$CP$227,94,FALSE)</f>
        <v>#N/A</v>
      </c>
      <c r="Z142" s="18"/>
      <c r="AA142" s="7">
        <f>+datos!F140</f>
        <v>127</v>
      </c>
      <c r="AB142" s="7">
        <f>+datos!T140</f>
        <v>72</v>
      </c>
      <c r="AC142" s="18">
        <f t="shared" si="30"/>
        <v>0.56999999999999995</v>
      </c>
    </row>
    <row r="143" spans="1:29" x14ac:dyDescent="0.2">
      <c r="A143" s="2" t="s">
        <v>116</v>
      </c>
      <c r="B143" s="2" t="s">
        <v>163</v>
      </c>
      <c r="C143" s="2" t="s">
        <v>164</v>
      </c>
      <c r="D143" s="7">
        <f>+datos!E141</f>
        <v>9</v>
      </c>
      <c r="E143" s="7">
        <f>+datos!I141</f>
        <v>12</v>
      </c>
      <c r="F143" s="31">
        <f t="shared" si="21"/>
        <v>1.33</v>
      </c>
      <c r="G143" s="7">
        <f>+datos!H141</f>
        <v>11</v>
      </c>
      <c r="H143" s="18">
        <f t="shared" si="22"/>
        <v>1.22</v>
      </c>
      <c r="I143" s="7">
        <f>+datos!J141</f>
        <v>0</v>
      </c>
      <c r="J143" s="8">
        <f t="shared" si="23"/>
        <v>0</v>
      </c>
      <c r="K143" s="7">
        <f>+datos!K141</f>
        <v>10</v>
      </c>
      <c r="L143" s="18">
        <f t="shared" si="24"/>
        <v>1.1100000000000001</v>
      </c>
      <c r="M143" s="7">
        <f>+datos!M141</f>
        <v>7</v>
      </c>
      <c r="N143" s="18">
        <f t="shared" si="25"/>
        <v>0.57999999999999996</v>
      </c>
      <c r="O143" s="7">
        <f>+datos!N141</f>
        <v>5</v>
      </c>
      <c r="P143" s="18">
        <f t="shared" si="26"/>
        <v>0.42</v>
      </c>
      <c r="Q143" s="7">
        <f>+datos!O141</f>
        <v>10</v>
      </c>
      <c r="R143" s="18">
        <f t="shared" si="27"/>
        <v>0.83</v>
      </c>
      <c r="S143" s="7">
        <f>+datos!P141</f>
        <v>11</v>
      </c>
      <c r="T143" s="7">
        <f>+datos!Q141</f>
        <v>10</v>
      </c>
      <c r="U143" s="18">
        <f t="shared" si="28"/>
        <v>0.91</v>
      </c>
      <c r="V143" s="7">
        <f>+datos!S141</f>
        <v>7</v>
      </c>
      <c r="W143" s="18">
        <f t="shared" si="29"/>
        <v>0.78</v>
      </c>
      <c r="X143" s="7">
        <f>+datos!G141</f>
        <v>0</v>
      </c>
      <c r="Y143" s="7" t="e">
        <f>+VLOOKUP(datos!$D141,[1]Anual!$A$16:$CP$227,94,FALSE)</f>
        <v>#N/A</v>
      </c>
      <c r="Z143" s="18"/>
      <c r="AA143" s="7">
        <f>+datos!F141</f>
        <v>64</v>
      </c>
      <c r="AB143" s="7">
        <f>+datos!T141</f>
        <v>75</v>
      </c>
      <c r="AC143" s="18">
        <f t="shared" si="30"/>
        <v>1.17</v>
      </c>
    </row>
    <row r="144" spans="1:29" x14ac:dyDescent="0.2">
      <c r="A144" s="2" t="s">
        <v>116</v>
      </c>
      <c r="B144" s="2" t="s">
        <v>163</v>
      </c>
      <c r="C144" s="2" t="s">
        <v>165</v>
      </c>
      <c r="D144" s="7">
        <f>+datos!E142</f>
        <v>17</v>
      </c>
      <c r="E144" s="7">
        <f>+datos!I142</f>
        <v>45</v>
      </c>
      <c r="F144" s="31">
        <f t="shared" si="21"/>
        <v>2.65</v>
      </c>
      <c r="G144" s="7">
        <f>+datos!H142</f>
        <v>22</v>
      </c>
      <c r="H144" s="18">
        <f t="shared" si="22"/>
        <v>1.29</v>
      </c>
      <c r="I144" s="7">
        <f>+datos!J142</f>
        <v>3</v>
      </c>
      <c r="J144" s="8">
        <f t="shared" si="23"/>
        <v>7.0000000000000007E-2</v>
      </c>
      <c r="K144" s="7">
        <f>+datos!K142</f>
        <v>13</v>
      </c>
      <c r="L144" s="18">
        <f t="shared" si="24"/>
        <v>0.76</v>
      </c>
      <c r="M144" s="7">
        <f>+datos!M142</f>
        <v>3</v>
      </c>
      <c r="N144" s="18">
        <f t="shared" si="25"/>
        <v>7.0000000000000007E-2</v>
      </c>
      <c r="O144" s="7">
        <f>+datos!N142</f>
        <v>26</v>
      </c>
      <c r="P144" s="18">
        <f t="shared" si="26"/>
        <v>0.57999999999999996</v>
      </c>
      <c r="Q144" s="7">
        <f>+datos!O142</f>
        <v>17</v>
      </c>
      <c r="R144" s="18">
        <f t="shared" si="27"/>
        <v>0.38</v>
      </c>
      <c r="S144" s="7">
        <f>+datos!P142</f>
        <v>13</v>
      </c>
      <c r="T144" s="7">
        <f>+datos!Q142</f>
        <v>17</v>
      </c>
      <c r="U144" s="18">
        <f t="shared" si="28"/>
        <v>1.31</v>
      </c>
      <c r="V144" s="7">
        <f>+datos!S142</f>
        <v>0</v>
      </c>
      <c r="W144" s="18">
        <f t="shared" si="29"/>
        <v>0</v>
      </c>
      <c r="X144" s="7">
        <f>+datos!G142</f>
        <v>0</v>
      </c>
      <c r="Y144" s="7" t="e">
        <f>+VLOOKUP(datos!$D142,[1]Anual!$A$16:$CP$227,94,FALSE)</f>
        <v>#N/A</v>
      </c>
      <c r="Z144" s="18"/>
      <c r="AA144" s="7">
        <f>+datos!F142</f>
        <v>82</v>
      </c>
      <c r="AB144" s="7">
        <f>+datos!T142</f>
        <v>105</v>
      </c>
      <c r="AC144" s="18">
        <f t="shared" si="30"/>
        <v>1.28</v>
      </c>
    </row>
    <row r="145" spans="1:29" x14ac:dyDescent="0.2">
      <c r="A145" s="2" t="s">
        <v>116</v>
      </c>
      <c r="B145" s="2" t="s">
        <v>163</v>
      </c>
      <c r="C145" s="2" t="s">
        <v>166</v>
      </c>
      <c r="D145" s="7">
        <f>+datos!E143</f>
        <v>11</v>
      </c>
      <c r="E145" s="7">
        <f>+datos!I143</f>
        <v>20</v>
      </c>
      <c r="F145" s="31">
        <f t="shared" si="21"/>
        <v>1.82</v>
      </c>
      <c r="G145" s="7">
        <f>+datos!H143</f>
        <v>16</v>
      </c>
      <c r="H145" s="18">
        <f t="shared" si="22"/>
        <v>1.45</v>
      </c>
      <c r="I145" s="7">
        <f>+datos!J143</f>
        <v>0</v>
      </c>
      <c r="J145" s="8">
        <f t="shared" si="23"/>
        <v>0</v>
      </c>
      <c r="K145" s="7">
        <f>+datos!K143</f>
        <v>17</v>
      </c>
      <c r="L145" s="18">
        <f t="shared" si="24"/>
        <v>1.55</v>
      </c>
      <c r="M145" s="7">
        <f>+datos!M143</f>
        <v>3</v>
      </c>
      <c r="N145" s="18">
        <f t="shared" si="25"/>
        <v>0.15</v>
      </c>
      <c r="O145" s="7">
        <f>+datos!N143</f>
        <v>19</v>
      </c>
      <c r="P145" s="18">
        <f t="shared" si="26"/>
        <v>0.95</v>
      </c>
      <c r="Q145" s="7">
        <f>+datos!O143</f>
        <v>22</v>
      </c>
      <c r="R145" s="18">
        <f t="shared" si="27"/>
        <v>1.1000000000000001</v>
      </c>
      <c r="S145" s="7">
        <f>+datos!P143</f>
        <v>20</v>
      </c>
      <c r="T145" s="7">
        <f>+datos!Q143</f>
        <v>14</v>
      </c>
      <c r="U145" s="18">
        <f t="shared" si="28"/>
        <v>0.7</v>
      </c>
      <c r="V145" s="7">
        <f>+datos!S143</f>
        <v>0</v>
      </c>
      <c r="W145" s="18">
        <f t="shared" si="29"/>
        <v>0</v>
      </c>
      <c r="X145" s="7">
        <f>+datos!G143</f>
        <v>0</v>
      </c>
      <c r="Y145" s="7" t="e">
        <f>+VLOOKUP(datos!$D143,[1]Anual!$A$16:$CP$227,94,FALSE)</f>
        <v>#N/A</v>
      </c>
      <c r="Z145" s="18"/>
      <c r="AA145" s="7">
        <f>+datos!F143</f>
        <v>57</v>
      </c>
      <c r="AB145" s="7">
        <f>+datos!T143</f>
        <v>42</v>
      </c>
      <c r="AC145" s="18">
        <f t="shared" si="30"/>
        <v>0.74</v>
      </c>
    </row>
    <row r="146" spans="1:29" x14ac:dyDescent="0.2">
      <c r="A146" s="2" t="s">
        <v>116</v>
      </c>
      <c r="B146" s="2" t="s">
        <v>163</v>
      </c>
      <c r="C146" s="2" t="s">
        <v>167</v>
      </c>
      <c r="D146" s="7">
        <f>+datos!E144</f>
        <v>26</v>
      </c>
      <c r="E146" s="7">
        <f>+datos!I144</f>
        <v>38</v>
      </c>
      <c r="F146" s="31">
        <f t="shared" si="21"/>
        <v>1.46</v>
      </c>
      <c r="G146" s="7">
        <f>+datos!H144</f>
        <v>20</v>
      </c>
      <c r="H146" s="18">
        <f t="shared" si="22"/>
        <v>0.77</v>
      </c>
      <c r="I146" s="7">
        <f>+datos!J144</f>
        <v>4</v>
      </c>
      <c r="J146" s="8">
        <f t="shared" si="23"/>
        <v>0.11</v>
      </c>
      <c r="K146" s="7">
        <f>+datos!K144</f>
        <v>19</v>
      </c>
      <c r="L146" s="18">
        <f t="shared" si="24"/>
        <v>0.73</v>
      </c>
      <c r="M146" s="7">
        <f>+datos!M144</f>
        <v>8</v>
      </c>
      <c r="N146" s="18">
        <f t="shared" si="25"/>
        <v>0.21</v>
      </c>
      <c r="O146" s="7">
        <f>+datos!N144</f>
        <v>32</v>
      </c>
      <c r="P146" s="18">
        <f t="shared" si="26"/>
        <v>0.84</v>
      </c>
      <c r="Q146" s="7">
        <f>+datos!O144</f>
        <v>30</v>
      </c>
      <c r="R146" s="18">
        <f t="shared" si="27"/>
        <v>0.79</v>
      </c>
      <c r="S146" s="7">
        <f>+datos!P144</f>
        <v>25</v>
      </c>
      <c r="T146" s="7">
        <f>+datos!Q144</f>
        <v>12</v>
      </c>
      <c r="U146" s="18">
        <f t="shared" si="28"/>
        <v>0.48</v>
      </c>
      <c r="V146" s="7">
        <f>+datos!S144</f>
        <v>6</v>
      </c>
      <c r="W146" s="18">
        <f t="shared" si="29"/>
        <v>0.23</v>
      </c>
      <c r="X146" s="7">
        <f>+datos!G144</f>
        <v>0</v>
      </c>
      <c r="Y146" s="7" t="e">
        <f>+VLOOKUP(datos!$D144,[1]Anual!$A$16:$CP$227,94,FALSE)</f>
        <v>#N/A</v>
      </c>
      <c r="Z146" s="18"/>
      <c r="AA146" s="7">
        <f>+datos!F144</f>
        <v>109</v>
      </c>
      <c r="AB146" s="7">
        <f>+datos!T144</f>
        <v>63</v>
      </c>
      <c r="AC146" s="18">
        <f t="shared" si="30"/>
        <v>0.57999999999999996</v>
      </c>
    </row>
    <row r="147" spans="1:29" x14ac:dyDescent="0.2">
      <c r="A147" s="2" t="s">
        <v>116</v>
      </c>
      <c r="B147" s="2" t="s">
        <v>163</v>
      </c>
      <c r="C147" s="2" t="s">
        <v>163</v>
      </c>
      <c r="D147" s="7">
        <f>+datos!E145</f>
        <v>347</v>
      </c>
      <c r="E147" s="7">
        <f>+datos!I145</f>
        <v>475</v>
      </c>
      <c r="F147" s="31">
        <f t="shared" si="21"/>
        <v>1.37</v>
      </c>
      <c r="G147" s="7">
        <f>+datos!H145</f>
        <v>280</v>
      </c>
      <c r="H147" s="18">
        <f t="shared" si="22"/>
        <v>0.81</v>
      </c>
      <c r="I147" s="7">
        <f>+datos!J145</f>
        <v>51</v>
      </c>
      <c r="J147" s="8">
        <f t="shared" si="23"/>
        <v>0.11</v>
      </c>
      <c r="K147" s="7">
        <f>+datos!K145</f>
        <v>207</v>
      </c>
      <c r="L147" s="18">
        <f t="shared" si="24"/>
        <v>0.6</v>
      </c>
      <c r="M147" s="7">
        <f>+datos!M145</f>
        <v>108</v>
      </c>
      <c r="N147" s="18">
        <f t="shared" si="25"/>
        <v>0.23</v>
      </c>
      <c r="O147" s="7">
        <f>+datos!N145</f>
        <v>494</v>
      </c>
      <c r="P147" s="18">
        <f t="shared" si="26"/>
        <v>1.04</v>
      </c>
      <c r="Q147" s="7">
        <f>+datos!O145</f>
        <v>477</v>
      </c>
      <c r="R147" s="18">
        <f t="shared" si="27"/>
        <v>1</v>
      </c>
      <c r="S147" s="7">
        <f>+datos!P145</f>
        <v>252</v>
      </c>
      <c r="T147" s="7">
        <f>+datos!Q145</f>
        <v>112</v>
      </c>
      <c r="U147" s="18">
        <f t="shared" si="28"/>
        <v>0.44</v>
      </c>
      <c r="V147" s="7">
        <f>+datos!S145</f>
        <v>6</v>
      </c>
      <c r="W147" s="18">
        <f t="shared" si="29"/>
        <v>0.02</v>
      </c>
      <c r="X147" s="7">
        <f>+datos!G145</f>
        <v>563</v>
      </c>
      <c r="Y147" s="7" t="e">
        <f>+VLOOKUP(datos!$D145,[1]Anual!$A$16:$CP$227,94,FALSE)</f>
        <v>#N/A</v>
      </c>
      <c r="Z147" s="18" t="e">
        <f>IF(X147=0,0,ROUND(Y147/X147,2))</f>
        <v>#N/A</v>
      </c>
      <c r="AA147" s="7">
        <f>+datos!F145</f>
        <v>860</v>
      </c>
      <c r="AB147" s="7">
        <f>+datos!T145</f>
        <v>472</v>
      </c>
      <c r="AC147" s="18">
        <f t="shared" si="30"/>
        <v>0.55000000000000004</v>
      </c>
    </row>
    <row r="148" spans="1:29" x14ac:dyDescent="0.2">
      <c r="A148" s="2" t="s">
        <v>116</v>
      </c>
      <c r="B148" s="2" t="s">
        <v>163</v>
      </c>
      <c r="C148" s="2" t="s">
        <v>168</v>
      </c>
      <c r="D148" s="7">
        <f>+datos!E146</f>
        <v>29</v>
      </c>
      <c r="E148" s="7">
        <f>+datos!I146</f>
        <v>19</v>
      </c>
      <c r="F148" s="31">
        <f t="shared" si="21"/>
        <v>0.66</v>
      </c>
      <c r="G148" s="7">
        <f>+datos!H146</f>
        <v>14</v>
      </c>
      <c r="H148" s="18">
        <f t="shared" si="22"/>
        <v>0.48</v>
      </c>
      <c r="I148" s="7">
        <f>+datos!J146</f>
        <v>1</v>
      </c>
      <c r="J148" s="8">
        <f t="shared" si="23"/>
        <v>0.05</v>
      </c>
      <c r="K148" s="7">
        <f>+datos!K146</f>
        <v>14</v>
      </c>
      <c r="L148" s="18">
        <f t="shared" si="24"/>
        <v>0.48</v>
      </c>
      <c r="M148" s="7">
        <f>+datos!M146</f>
        <v>4</v>
      </c>
      <c r="N148" s="18">
        <f t="shared" si="25"/>
        <v>0.21</v>
      </c>
      <c r="O148" s="7">
        <f>+datos!N146</f>
        <v>16</v>
      </c>
      <c r="P148" s="18">
        <f t="shared" si="26"/>
        <v>0.84</v>
      </c>
      <c r="Q148" s="7">
        <f>+datos!O146</f>
        <v>13</v>
      </c>
      <c r="R148" s="18">
        <f t="shared" si="27"/>
        <v>0.68</v>
      </c>
      <c r="S148" s="7">
        <f>+datos!P146</f>
        <v>15</v>
      </c>
      <c r="T148" s="7">
        <f>+datos!Q146</f>
        <v>14</v>
      </c>
      <c r="U148" s="18">
        <f t="shared" si="28"/>
        <v>0.93</v>
      </c>
      <c r="V148" s="7">
        <f>+datos!S146</f>
        <v>0</v>
      </c>
      <c r="W148" s="18">
        <f t="shared" si="29"/>
        <v>0</v>
      </c>
      <c r="X148" s="7">
        <f>+datos!G146</f>
        <v>0</v>
      </c>
      <c r="Y148" s="7" t="e">
        <f>+VLOOKUP(datos!$D146,[1]Anual!$A$16:$CP$227,94,FALSE)</f>
        <v>#N/A</v>
      </c>
      <c r="Z148" s="18"/>
      <c r="AA148" s="7">
        <f>+datos!F146</f>
        <v>62</v>
      </c>
      <c r="AB148" s="7">
        <f>+datos!T146</f>
        <v>81</v>
      </c>
      <c r="AC148" s="18">
        <f t="shared" si="30"/>
        <v>1.31</v>
      </c>
    </row>
    <row r="149" spans="1:29" x14ac:dyDescent="0.2">
      <c r="A149" s="2" t="s">
        <v>116</v>
      </c>
      <c r="B149" s="2" t="s">
        <v>169</v>
      </c>
      <c r="C149" s="2" t="s">
        <v>170</v>
      </c>
      <c r="D149" s="7">
        <f>+datos!E147</f>
        <v>27</v>
      </c>
      <c r="E149" s="7">
        <f>+datos!I147</f>
        <v>19</v>
      </c>
      <c r="F149" s="31">
        <f t="shared" si="21"/>
        <v>0.7</v>
      </c>
      <c r="G149" s="7">
        <f>+datos!H147</f>
        <v>14</v>
      </c>
      <c r="H149" s="18">
        <f t="shared" si="22"/>
        <v>0.52</v>
      </c>
      <c r="I149" s="7">
        <f>+datos!J147</f>
        <v>0</v>
      </c>
      <c r="J149" s="8">
        <f t="shared" si="23"/>
        <v>0</v>
      </c>
      <c r="K149" s="7">
        <f>+datos!K147</f>
        <v>11</v>
      </c>
      <c r="L149" s="18">
        <f t="shared" si="24"/>
        <v>0.41</v>
      </c>
      <c r="M149" s="7">
        <f>+datos!M147</f>
        <v>5</v>
      </c>
      <c r="N149" s="18">
        <f t="shared" si="25"/>
        <v>0.26</v>
      </c>
      <c r="O149" s="7">
        <f>+datos!N147</f>
        <v>5</v>
      </c>
      <c r="P149" s="18">
        <f t="shared" si="26"/>
        <v>0.26</v>
      </c>
      <c r="Q149" s="7">
        <f>+datos!O147</f>
        <v>11</v>
      </c>
      <c r="R149" s="18">
        <f t="shared" si="27"/>
        <v>0.57999999999999996</v>
      </c>
      <c r="S149" s="7">
        <f>+datos!P147</f>
        <v>20</v>
      </c>
      <c r="T149" s="7">
        <f>+datos!Q147</f>
        <v>13</v>
      </c>
      <c r="U149" s="18">
        <f t="shared" si="28"/>
        <v>0.65</v>
      </c>
      <c r="V149" s="7">
        <f>+datos!S147</f>
        <v>1</v>
      </c>
      <c r="W149" s="18">
        <f t="shared" si="29"/>
        <v>0.04</v>
      </c>
      <c r="X149" s="7">
        <f>+datos!G147</f>
        <v>0</v>
      </c>
      <c r="Y149" s="7" t="e">
        <f>+VLOOKUP(datos!$D147,[1]Anual!$A$16:$CP$227,94,FALSE)</f>
        <v>#N/A</v>
      </c>
      <c r="Z149" s="18"/>
      <c r="AA149" s="7">
        <f>+datos!F147</f>
        <v>32</v>
      </c>
      <c r="AB149" s="7">
        <f>+datos!T147</f>
        <v>50</v>
      </c>
      <c r="AC149" s="18">
        <f t="shared" si="30"/>
        <v>1.56</v>
      </c>
    </row>
    <row r="150" spans="1:29" x14ac:dyDescent="0.2">
      <c r="A150" s="2" t="s">
        <v>116</v>
      </c>
      <c r="B150" s="2" t="s">
        <v>169</v>
      </c>
      <c r="C150" s="2" t="s">
        <v>171</v>
      </c>
      <c r="D150" s="7">
        <f>+datos!E148</f>
        <v>23</v>
      </c>
      <c r="E150" s="7">
        <f>+datos!I148</f>
        <v>26</v>
      </c>
      <c r="F150" s="31">
        <f t="shared" si="21"/>
        <v>1.1299999999999999</v>
      </c>
      <c r="G150" s="7">
        <f>+datos!H148</f>
        <v>18</v>
      </c>
      <c r="H150" s="18">
        <f t="shared" si="22"/>
        <v>0.78</v>
      </c>
      <c r="I150" s="7">
        <f>+datos!J148</f>
        <v>2</v>
      </c>
      <c r="J150" s="8">
        <f t="shared" si="23"/>
        <v>0.08</v>
      </c>
      <c r="K150" s="7">
        <f>+datos!K148</f>
        <v>16</v>
      </c>
      <c r="L150" s="18">
        <f t="shared" si="24"/>
        <v>0.7</v>
      </c>
      <c r="M150" s="7">
        <f>+datos!M148</f>
        <v>9</v>
      </c>
      <c r="N150" s="18">
        <f t="shared" si="25"/>
        <v>0.35</v>
      </c>
      <c r="O150" s="7">
        <f>+datos!N148</f>
        <v>10</v>
      </c>
      <c r="P150" s="18">
        <f t="shared" si="26"/>
        <v>0.38</v>
      </c>
      <c r="Q150" s="7">
        <f>+datos!O148</f>
        <v>15</v>
      </c>
      <c r="R150" s="18">
        <f t="shared" si="27"/>
        <v>0.57999999999999996</v>
      </c>
      <c r="S150" s="7">
        <f>+datos!P148</f>
        <v>21</v>
      </c>
      <c r="T150" s="7">
        <f>+datos!Q148</f>
        <v>18</v>
      </c>
      <c r="U150" s="18">
        <f t="shared" si="28"/>
        <v>0.86</v>
      </c>
      <c r="V150" s="7">
        <f>+datos!S148</f>
        <v>2</v>
      </c>
      <c r="W150" s="18">
        <f t="shared" si="29"/>
        <v>0.09</v>
      </c>
      <c r="X150" s="7">
        <f>+datos!G148</f>
        <v>0</v>
      </c>
      <c r="Y150" s="7" t="e">
        <f>+VLOOKUP(datos!$D148,[1]Anual!$A$16:$CP$227,94,FALSE)</f>
        <v>#N/A</v>
      </c>
      <c r="Z150" s="18"/>
      <c r="AA150" s="7">
        <f>+datos!F148</f>
        <v>54</v>
      </c>
      <c r="AB150" s="7">
        <f>+datos!T148</f>
        <v>56</v>
      </c>
      <c r="AC150" s="18">
        <f t="shared" si="30"/>
        <v>1.04</v>
      </c>
    </row>
    <row r="151" spans="1:29" x14ac:dyDescent="0.2">
      <c r="A151" s="2" t="s">
        <v>116</v>
      </c>
      <c r="B151" s="2" t="s">
        <v>169</v>
      </c>
      <c r="C151" s="2" t="s">
        <v>172</v>
      </c>
      <c r="D151" s="7">
        <f>+datos!E149</f>
        <v>14</v>
      </c>
      <c r="E151" s="7">
        <f>+datos!I149</f>
        <v>9</v>
      </c>
      <c r="F151" s="31">
        <f t="shared" si="21"/>
        <v>0.64</v>
      </c>
      <c r="G151" s="7">
        <f>+datos!H149</f>
        <v>7</v>
      </c>
      <c r="H151" s="18">
        <f t="shared" si="22"/>
        <v>0.5</v>
      </c>
      <c r="I151" s="7">
        <f>+datos!J149</f>
        <v>3</v>
      </c>
      <c r="J151" s="8">
        <f t="shared" si="23"/>
        <v>0.33</v>
      </c>
      <c r="K151" s="7">
        <f>+datos!K149</f>
        <v>6</v>
      </c>
      <c r="L151" s="18">
        <f t="shared" si="24"/>
        <v>0.43</v>
      </c>
      <c r="M151" s="7">
        <f>+datos!M149</f>
        <v>0</v>
      </c>
      <c r="N151" s="18">
        <f t="shared" si="25"/>
        <v>0</v>
      </c>
      <c r="O151" s="7">
        <f>+datos!N149</f>
        <v>0</v>
      </c>
      <c r="P151" s="18">
        <f t="shared" si="26"/>
        <v>0</v>
      </c>
      <c r="Q151" s="7">
        <f>+datos!O149</f>
        <v>1</v>
      </c>
      <c r="R151" s="18">
        <f t="shared" si="27"/>
        <v>0.11</v>
      </c>
      <c r="S151" s="7">
        <f>+datos!P149</f>
        <v>10</v>
      </c>
      <c r="T151" s="7">
        <f>+datos!Q149</f>
        <v>8</v>
      </c>
      <c r="U151" s="18">
        <f t="shared" si="28"/>
        <v>0.8</v>
      </c>
      <c r="V151" s="7">
        <f>+datos!S149</f>
        <v>0</v>
      </c>
      <c r="W151" s="18">
        <f t="shared" si="29"/>
        <v>0</v>
      </c>
      <c r="X151" s="7">
        <f>+datos!G149</f>
        <v>0</v>
      </c>
      <c r="Y151" s="7" t="e">
        <f>+VLOOKUP(datos!$D149,[1]Anual!$A$16:$CP$227,94,FALSE)</f>
        <v>#N/A</v>
      </c>
      <c r="Z151" s="18"/>
      <c r="AA151" s="7">
        <f>+datos!F149</f>
        <v>46</v>
      </c>
      <c r="AB151" s="7">
        <f>+datos!T149</f>
        <v>37</v>
      </c>
      <c r="AC151" s="18">
        <f t="shared" si="30"/>
        <v>0.8</v>
      </c>
    </row>
    <row r="152" spans="1:29" x14ac:dyDescent="0.2">
      <c r="A152" s="2" t="s">
        <v>116</v>
      </c>
      <c r="B152" s="2" t="s">
        <v>169</v>
      </c>
      <c r="C152" s="2" t="s">
        <v>173</v>
      </c>
      <c r="D152" s="7">
        <f>+datos!E150</f>
        <v>15</v>
      </c>
      <c r="E152" s="7">
        <f>+datos!I150</f>
        <v>17</v>
      </c>
      <c r="F152" s="31">
        <f t="shared" si="21"/>
        <v>1.1299999999999999</v>
      </c>
      <c r="G152" s="7">
        <f>+datos!H150</f>
        <v>15</v>
      </c>
      <c r="H152" s="18">
        <f t="shared" si="22"/>
        <v>1</v>
      </c>
      <c r="I152" s="7">
        <f>+datos!J150</f>
        <v>1</v>
      </c>
      <c r="J152" s="8">
        <f t="shared" si="23"/>
        <v>0.06</v>
      </c>
      <c r="K152" s="7">
        <f>+datos!K150</f>
        <v>8</v>
      </c>
      <c r="L152" s="18">
        <f t="shared" si="24"/>
        <v>0.53</v>
      </c>
      <c r="M152" s="7">
        <f>+datos!M150</f>
        <v>2</v>
      </c>
      <c r="N152" s="18">
        <f t="shared" si="25"/>
        <v>0.12</v>
      </c>
      <c r="O152" s="7">
        <f>+datos!N150</f>
        <v>9</v>
      </c>
      <c r="P152" s="18">
        <f t="shared" si="26"/>
        <v>0.53</v>
      </c>
      <c r="Q152" s="7">
        <f>+datos!O150</f>
        <v>10</v>
      </c>
      <c r="R152" s="18">
        <f t="shared" si="27"/>
        <v>0.59</v>
      </c>
      <c r="S152" s="7">
        <f>+datos!P150</f>
        <v>11</v>
      </c>
      <c r="T152" s="7">
        <f>+datos!Q150</f>
        <v>4</v>
      </c>
      <c r="U152" s="18">
        <f t="shared" si="28"/>
        <v>0.36</v>
      </c>
      <c r="V152" s="7">
        <f>+datos!S150</f>
        <v>0</v>
      </c>
      <c r="W152" s="18">
        <f t="shared" si="29"/>
        <v>0</v>
      </c>
      <c r="X152" s="7">
        <f>+datos!G150</f>
        <v>0</v>
      </c>
      <c r="Y152" s="7" t="e">
        <f>+VLOOKUP(datos!$D150,[1]Anual!$A$16:$CP$227,94,FALSE)</f>
        <v>#N/A</v>
      </c>
      <c r="Z152" s="18"/>
      <c r="AA152" s="7">
        <f>+datos!F150</f>
        <v>59</v>
      </c>
      <c r="AB152" s="7">
        <f>+datos!T150</f>
        <v>37</v>
      </c>
      <c r="AC152" s="18">
        <f t="shared" si="30"/>
        <v>0.63</v>
      </c>
    </row>
    <row r="153" spans="1:29" x14ac:dyDescent="0.2">
      <c r="A153" s="2" t="s">
        <v>116</v>
      </c>
      <c r="B153" s="2" t="s">
        <v>169</v>
      </c>
      <c r="C153" s="2" t="s">
        <v>174</v>
      </c>
      <c r="D153" s="7">
        <f>+datos!E151</f>
        <v>17</v>
      </c>
      <c r="E153" s="7">
        <f>+datos!I151</f>
        <v>15</v>
      </c>
      <c r="F153" s="31">
        <f t="shared" si="21"/>
        <v>0.88</v>
      </c>
      <c r="G153" s="7">
        <f>+datos!H151</f>
        <v>7</v>
      </c>
      <c r="H153" s="18">
        <f t="shared" si="22"/>
        <v>0.41</v>
      </c>
      <c r="I153" s="7">
        <f>+datos!J151</f>
        <v>0</v>
      </c>
      <c r="J153" s="8">
        <f t="shared" si="23"/>
        <v>0</v>
      </c>
      <c r="K153" s="7">
        <f>+datos!K151</f>
        <v>4</v>
      </c>
      <c r="L153" s="18">
        <f t="shared" si="24"/>
        <v>0.24</v>
      </c>
      <c r="M153" s="7">
        <f>+datos!M151</f>
        <v>3</v>
      </c>
      <c r="N153" s="18">
        <f t="shared" si="25"/>
        <v>0.2</v>
      </c>
      <c r="O153" s="7">
        <f>+datos!N151</f>
        <v>14</v>
      </c>
      <c r="P153" s="18">
        <f t="shared" si="26"/>
        <v>0.93</v>
      </c>
      <c r="Q153" s="7">
        <f>+datos!O151</f>
        <v>14</v>
      </c>
      <c r="R153" s="18">
        <f t="shared" si="27"/>
        <v>0.93</v>
      </c>
      <c r="S153" s="7">
        <f>+datos!P151</f>
        <v>10</v>
      </c>
      <c r="T153" s="7">
        <f>+datos!Q151</f>
        <v>4</v>
      </c>
      <c r="U153" s="18">
        <f t="shared" si="28"/>
        <v>0.4</v>
      </c>
      <c r="V153" s="7">
        <f>+datos!S151</f>
        <v>0</v>
      </c>
      <c r="W153" s="18">
        <f t="shared" si="29"/>
        <v>0</v>
      </c>
      <c r="X153" s="7">
        <f>+datos!G151</f>
        <v>0</v>
      </c>
      <c r="Y153" s="7" t="e">
        <f>+VLOOKUP(datos!$D151,[1]Anual!$A$16:$CP$227,94,FALSE)</f>
        <v>#N/A</v>
      </c>
      <c r="Z153" s="18"/>
      <c r="AA153" s="7">
        <f>+datos!F151</f>
        <v>54</v>
      </c>
      <c r="AB153" s="7">
        <f>+datos!T151</f>
        <v>37</v>
      </c>
      <c r="AC153" s="18">
        <f t="shared" si="30"/>
        <v>0.69</v>
      </c>
    </row>
    <row r="154" spans="1:29" x14ac:dyDescent="0.2">
      <c r="A154" s="2" t="s">
        <v>116</v>
      </c>
      <c r="B154" s="2" t="s">
        <v>169</v>
      </c>
      <c r="C154" s="2" t="s">
        <v>175</v>
      </c>
      <c r="D154" s="7">
        <f>+datos!E152</f>
        <v>43</v>
      </c>
      <c r="E154" s="7">
        <f>+datos!I152</f>
        <v>30</v>
      </c>
      <c r="F154" s="31">
        <f t="shared" si="21"/>
        <v>0.7</v>
      </c>
      <c r="G154" s="7">
        <f>+datos!H152</f>
        <v>16</v>
      </c>
      <c r="H154" s="18">
        <f t="shared" si="22"/>
        <v>0.37</v>
      </c>
      <c r="I154" s="7">
        <f>+datos!J152</f>
        <v>6</v>
      </c>
      <c r="J154" s="8">
        <f t="shared" si="23"/>
        <v>0.2</v>
      </c>
      <c r="K154" s="7">
        <f>+datos!K152</f>
        <v>17</v>
      </c>
      <c r="L154" s="18">
        <f t="shared" si="24"/>
        <v>0.4</v>
      </c>
      <c r="M154" s="7">
        <f>+datos!M152</f>
        <v>12</v>
      </c>
      <c r="N154" s="18">
        <f t="shared" si="25"/>
        <v>0.4</v>
      </c>
      <c r="O154" s="7">
        <f>+datos!N152</f>
        <v>22</v>
      </c>
      <c r="P154" s="18">
        <f t="shared" si="26"/>
        <v>0.73</v>
      </c>
      <c r="Q154" s="7">
        <f>+datos!O152</f>
        <v>30</v>
      </c>
      <c r="R154" s="18">
        <f t="shared" si="27"/>
        <v>1</v>
      </c>
      <c r="S154" s="7">
        <f>+datos!P152</f>
        <v>23</v>
      </c>
      <c r="T154" s="7">
        <f>+datos!Q152</f>
        <v>15</v>
      </c>
      <c r="U154" s="18">
        <f t="shared" si="28"/>
        <v>0.65</v>
      </c>
      <c r="V154" s="7">
        <f>+datos!S152</f>
        <v>0</v>
      </c>
      <c r="W154" s="18">
        <f t="shared" si="29"/>
        <v>0</v>
      </c>
      <c r="X154" s="7">
        <f>+datos!G152</f>
        <v>0</v>
      </c>
      <c r="Y154" s="7" t="e">
        <f>+VLOOKUP(datos!$D152,[1]Anual!$A$16:$CP$227,94,FALSE)</f>
        <v>#N/A</v>
      </c>
      <c r="Z154" s="18"/>
      <c r="AA154" s="7">
        <f>+datos!F152</f>
        <v>76</v>
      </c>
      <c r="AB154" s="7">
        <f>+datos!T152</f>
        <v>53</v>
      </c>
      <c r="AC154" s="18">
        <f t="shared" si="30"/>
        <v>0.7</v>
      </c>
    </row>
    <row r="155" spans="1:29" x14ac:dyDescent="0.2">
      <c r="A155" s="2" t="s">
        <v>116</v>
      </c>
      <c r="B155" s="2" t="s">
        <v>169</v>
      </c>
      <c r="C155" s="2" t="s">
        <v>176</v>
      </c>
      <c r="D155" s="7">
        <f>+datos!E153</f>
        <v>43</v>
      </c>
      <c r="E155" s="7">
        <f>+datos!I153</f>
        <v>14</v>
      </c>
      <c r="F155" s="31">
        <f t="shared" si="21"/>
        <v>0.33</v>
      </c>
      <c r="G155" s="7">
        <f>+datos!H153</f>
        <v>5</v>
      </c>
      <c r="H155" s="18">
        <f t="shared" si="22"/>
        <v>0.12</v>
      </c>
      <c r="I155" s="7">
        <f>+datos!J153</f>
        <v>1</v>
      </c>
      <c r="J155" s="8">
        <f t="shared" si="23"/>
        <v>7.0000000000000007E-2</v>
      </c>
      <c r="K155" s="7">
        <f>+datos!K153</f>
        <v>3</v>
      </c>
      <c r="L155" s="18">
        <f t="shared" si="24"/>
        <v>7.0000000000000007E-2</v>
      </c>
      <c r="M155" s="7">
        <f>+datos!M153</f>
        <v>1</v>
      </c>
      <c r="N155" s="18">
        <f t="shared" si="25"/>
        <v>7.0000000000000007E-2</v>
      </c>
      <c r="O155" s="7">
        <f>+datos!N153</f>
        <v>9</v>
      </c>
      <c r="P155" s="18">
        <f t="shared" si="26"/>
        <v>0.64</v>
      </c>
      <c r="Q155" s="7">
        <f>+datos!O153</f>
        <v>5</v>
      </c>
      <c r="R155" s="18">
        <f t="shared" si="27"/>
        <v>0.36</v>
      </c>
      <c r="S155" s="7">
        <f>+datos!P153</f>
        <v>14</v>
      </c>
      <c r="T155" s="7">
        <f>+datos!Q153</f>
        <v>11</v>
      </c>
      <c r="U155" s="18">
        <f t="shared" si="28"/>
        <v>0.79</v>
      </c>
      <c r="V155" s="7">
        <f>+datos!S153</f>
        <v>0</v>
      </c>
      <c r="W155" s="18">
        <f t="shared" si="29"/>
        <v>0</v>
      </c>
      <c r="X155" s="7">
        <f>+datos!G153</f>
        <v>0</v>
      </c>
      <c r="Y155" s="7" t="e">
        <f>+VLOOKUP(datos!$D153,[1]Anual!$A$16:$CP$227,94,FALSE)</f>
        <v>#N/A</v>
      </c>
      <c r="Z155" s="18"/>
      <c r="AA155" s="7">
        <f>+datos!F153</f>
        <v>42</v>
      </c>
      <c r="AB155" s="7">
        <f>+datos!T153</f>
        <v>34</v>
      </c>
      <c r="AC155" s="18">
        <f t="shared" si="30"/>
        <v>0.81</v>
      </c>
    </row>
    <row r="156" spans="1:29" x14ac:dyDescent="0.2">
      <c r="A156" s="2" t="s">
        <v>116</v>
      </c>
      <c r="B156" s="2" t="s">
        <v>169</v>
      </c>
      <c r="C156" s="2" t="s">
        <v>177</v>
      </c>
      <c r="D156" s="7">
        <f>+datos!E154</f>
        <v>13</v>
      </c>
      <c r="E156" s="7">
        <f>+datos!I154</f>
        <v>15</v>
      </c>
      <c r="F156" s="31">
        <f t="shared" si="21"/>
        <v>1.1499999999999999</v>
      </c>
      <c r="G156" s="7">
        <f>+datos!H154</f>
        <v>10</v>
      </c>
      <c r="H156" s="18">
        <f t="shared" si="22"/>
        <v>0.77</v>
      </c>
      <c r="I156" s="7">
        <f>+datos!J154</f>
        <v>3</v>
      </c>
      <c r="J156" s="8">
        <f t="shared" si="23"/>
        <v>0.2</v>
      </c>
      <c r="K156" s="7">
        <f>+datos!K154</f>
        <v>4</v>
      </c>
      <c r="L156" s="18">
        <f t="shared" si="24"/>
        <v>0.31</v>
      </c>
      <c r="M156" s="7">
        <f>+datos!M154</f>
        <v>3</v>
      </c>
      <c r="N156" s="18">
        <f t="shared" si="25"/>
        <v>0.2</v>
      </c>
      <c r="O156" s="7">
        <f>+datos!N154</f>
        <v>11</v>
      </c>
      <c r="P156" s="18">
        <f t="shared" si="26"/>
        <v>0.73</v>
      </c>
      <c r="Q156" s="7">
        <f>+datos!O154</f>
        <v>12</v>
      </c>
      <c r="R156" s="18">
        <f t="shared" si="27"/>
        <v>0.8</v>
      </c>
      <c r="S156" s="7">
        <f>+datos!P154</f>
        <v>11</v>
      </c>
      <c r="T156" s="7">
        <f>+datos!Q154</f>
        <v>11</v>
      </c>
      <c r="U156" s="18">
        <f t="shared" si="28"/>
        <v>1</v>
      </c>
      <c r="V156" s="7">
        <f>+datos!S154</f>
        <v>1</v>
      </c>
      <c r="W156" s="18">
        <f t="shared" si="29"/>
        <v>0.08</v>
      </c>
      <c r="X156" s="7">
        <f>+datos!G154</f>
        <v>0</v>
      </c>
      <c r="Y156" s="7" t="e">
        <f>+VLOOKUP(datos!$D154,[1]Anual!$A$16:$CP$227,94,FALSE)</f>
        <v>#N/A</v>
      </c>
      <c r="Z156" s="18"/>
      <c r="AA156" s="7">
        <f>+datos!F154</f>
        <v>62</v>
      </c>
      <c r="AB156" s="7">
        <f>+datos!T154</f>
        <v>19</v>
      </c>
      <c r="AC156" s="18">
        <f t="shared" si="30"/>
        <v>0.31</v>
      </c>
    </row>
    <row r="157" spans="1:29" x14ac:dyDescent="0.2">
      <c r="A157" s="2" t="s">
        <v>116</v>
      </c>
      <c r="B157" s="2" t="s">
        <v>169</v>
      </c>
      <c r="C157" s="2" t="s">
        <v>169</v>
      </c>
      <c r="D157" s="7">
        <f>+datos!E155</f>
        <v>411</v>
      </c>
      <c r="E157" s="7">
        <f>+datos!I155</f>
        <v>493</v>
      </c>
      <c r="F157" s="31">
        <f t="shared" si="21"/>
        <v>1.2</v>
      </c>
      <c r="G157" s="7">
        <f>+datos!H155</f>
        <v>277</v>
      </c>
      <c r="H157" s="18">
        <f t="shared" si="22"/>
        <v>0.67</v>
      </c>
      <c r="I157" s="7">
        <f>+datos!J155</f>
        <v>44</v>
      </c>
      <c r="J157" s="8">
        <f t="shared" si="23"/>
        <v>0.09</v>
      </c>
      <c r="K157" s="7">
        <f>+datos!K155</f>
        <v>249</v>
      </c>
      <c r="L157" s="18">
        <f t="shared" si="24"/>
        <v>0.61</v>
      </c>
      <c r="M157" s="7">
        <f>+datos!M155</f>
        <v>125</v>
      </c>
      <c r="N157" s="18">
        <f t="shared" si="25"/>
        <v>0.25</v>
      </c>
      <c r="O157" s="7">
        <f>+datos!N155</f>
        <v>251</v>
      </c>
      <c r="P157" s="18">
        <f t="shared" si="26"/>
        <v>0.51</v>
      </c>
      <c r="Q157" s="7">
        <f>+datos!O155</f>
        <v>284</v>
      </c>
      <c r="R157" s="18">
        <f t="shared" si="27"/>
        <v>0.57999999999999996</v>
      </c>
      <c r="S157" s="7">
        <f>+datos!P155</f>
        <v>239</v>
      </c>
      <c r="T157" s="7">
        <f>+datos!Q155</f>
        <v>131</v>
      </c>
      <c r="U157" s="18">
        <f t="shared" si="28"/>
        <v>0.55000000000000004</v>
      </c>
      <c r="V157" s="7">
        <f>+datos!S155</f>
        <v>7</v>
      </c>
      <c r="W157" s="18">
        <f t="shared" si="29"/>
        <v>0.02</v>
      </c>
      <c r="X157" s="7">
        <f>+datos!G155</f>
        <v>1037</v>
      </c>
      <c r="Y157" s="7" t="e">
        <f>+VLOOKUP(datos!$D155,[1]Anual!$A$16:$CP$227,94,FALSE)</f>
        <v>#N/A</v>
      </c>
      <c r="Z157" s="18" t="e">
        <f>IF(X157=0,0,ROUND(Y157/X157,2))</f>
        <v>#N/A</v>
      </c>
      <c r="AA157" s="7">
        <f>+datos!F155</f>
        <v>597</v>
      </c>
      <c r="AB157" s="7">
        <f>+datos!T155</f>
        <v>406</v>
      </c>
      <c r="AC157" s="18">
        <f t="shared" si="30"/>
        <v>0.68</v>
      </c>
    </row>
    <row r="158" spans="1:29" x14ac:dyDescent="0.2">
      <c r="A158" s="2" t="s">
        <v>116</v>
      </c>
      <c r="B158" s="2" t="s">
        <v>169</v>
      </c>
      <c r="C158" s="2" t="s">
        <v>178</v>
      </c>
      <c r="D158" s="7">
        <f>+datos!E156</f>
        <v>17</v>
      </c>
      <c r="E158" s="7">
        <f>+datos!I156</f>
        <v>21</v>
      </c>
      <c r="F158" s="31">
        <f t="shared" si="21"/>
        <v>1.24</v>
      </c>
      <c r="G158" s="7">
        <f>+datos!H156</f>
        <v>12</v>
      </c>
      <c r="H158" s="18">
        <f t="shared" si="22"/>
        <v>0.71</v>
      </c>
      <c r="I158" s="7">
        <f>+datos!J156</f>
        <v>2</v>
      </c>
      <c r="J158" s="8">
        <f t="shared" si="23"/>
        <v>0.1</v>
      </c>
      <c r="K158" s="7">
        <f>+datos!K156</f>
        <v>15</v>
      </c>
      <c r="L158" s="18">
        <f t="shared" si="24"/>
        <v>0.88</v>
      </c>
      <c r="M158" s="7">
        <f>+datos!M156</f>
        <v>5</v>
      </c>
      <c r="N158" s="18">
        <f t="shared" si="25"/>
        <v>0.24</v>
      </c>
      <c r="O158" s="7">
        <f>+datos!N156</f>
        <v>5</v>
      </c>
      <c r="P158" s="18">
        <f t="shared" si="26"/>
        <v>0.24</v>
      </c>
      <c r="Q158" s="7">
        <f>+datos!O156</f>
        <v>11</v>
      </c>
      <c r="R158" s="18">
        <f t="shared" si="27"/>
        <v>0.52</v>
      </c>
      <c r="S158" s="7">
        <f>+datos!P156</f>
        <v>18</v>
      </c>
      <c r="T158" s="7">
        <f>+datos!Q156</f>
        <v>14</v>
      </c>
      <c r="U158" s="18">
        <f t="shared" si="28"/>
        <v>0.78</v>
      </c>
      <c r="V158" s="7">
        <f>+datos!S156</f>
        <v>0</v>
      </c>
      <c r="W158" s="18">
        <f t="shared" si="29"/>
        <v>0</v>
      </c>
      <c r="X158" s="7">
        <f>+datos!G156</f>
        <v>0</v>
      </c>
      <c r="Y158" s="7" t="e">
        <f>+VLOOKUP(datos!$D156,[1]Anual!$A$16:$CP$227,94,FALSE)</f>
        <v>#N/A</v>
      </c>
      <c r="Z158" s="18"/>
      <c r="AA158" s="7">
        <f>+datos!F156</f>
        <v>59</v>
      </c>
      <c r="AB158" s="7">
        <f>+datos!T156</f>
        <v>57</v>
      </c>
      <c r="AC158" s="18">
        <f t="shared" si="30"/>
        <v>0.97</v>
      </c>
    </row>
    <row r="159" spans="1:29" x14ac:dyDescent="0.2">
      <c r="A159" s="2" t="s">
        <v>116</v>
      </c>
      <c r="B159" s="2" t="s">
        <v>169</v>
      </c>
      <c r="C159" s="2" t="s">
        <v>179</v>
      </c>
      <c r="D159" s="7">
        <f>+datos!E157</f>
        <v>3</v>
      </c>
      <c r="E159" s="7">
        <f>+datos!I157</f>
        <v>6</v>
      </c>
      <c r="F159" s="31">
        <f t="shared" si="21"/>
        <v>2</v>
      </c>
      <c r="G159" s="7">
        <f>+datos!H157</f>
        <v>2</v>
      </c>
      <c r="H159" s="18">
        <f t="shared" si="22"/>
        <v>0.67</v>
      </c>
      <c r="I159" s="7">
        <f>+datos!J157</f>
        <v>0</v>
      </c>
      <c r="J159" s="8">
        <f t="shared" si="23"/>
        <v>0</v>
      </c>
      <c r="K159" s="7">
        <f>+datos!K157</f>
        <v>1</v>
      </c>
      <c r="L159" s="18">
        <f t="shared" si="24"/>
        <v>0.33</v>
      </c>
      <c r="M159" s="7">
        <f>+datos!M157</f>
        <v>1</v>
      </c>
      <c r="N159" s="18">
        <f t="shared" si="25"/>
        <v>0.17</v>
      </c>
      <c r="O159" s="7">
        <f>+datos!N157</f>
        <v>3</v>
      </c>
      <c r="P159" s="18">
        <f t="shared" si="26"/>
        <v>0.5</v>
      </c>
      <c r="Q159" s="7">
        <f>+datos!O157</f>
        <v>4</v>
      </c>
      <c r="R159" s="18">
        <f t="shared" si="27"/>
        <v>0.67</v>
      </c>
      <c r="S159" s="7">
        <f>+datos!P157</f>
        <v>6</v>
      </c>
      <c r="T159" s="7">
        <f>+datos!Q157</f>
        <v>6</v>
      </c>
      <c r="U159" s="18">
        <f t="shared" si="28"/>
        <v>1</v>
      </c>
      <c r="V159" s="7">
        <f>+datos!S157</f>
        <v>0</v>
      </c>
      <c r="W159" s="18">
        <f t="shared" si="29"/>
        <v>0</v>
      </c>
      <c r="X159" s="7">
        <f>+datos!G157</f>
        <v>0</v>
      </c>
      <c r="Y159" s="7" t="e">
        <f>+VLOOKUP(datos!$D157,[1]Anual!$A$16:$CP$227,94,FALSE)</f>
        <v>#N/A</v>
      </c>
      <c r="Z159" s="18"/>
      <c r="AA159" s="7">
        <f>+datos!F157</f>
        <v>41</v>
      </c>
      <c r="AB159" s="7">
        <f>+datos!T157</f>
        <v>14</v>
      </c>
      <c r="AC159" s="18">
        <f t="shared" si="30"/>
        <v>0.34</v>
      </c>
    </row>
    <row r="160" spans="1:29" x14ac:dyDescent="0.2">
      <c r="A160" s="2" t="s">
        <v>116</v>
      </c>
      <c r="B160" s="2" t="s">
        <v>169</v>
      </c>
      <c r="C160" s="2" t="s">
        <v>180</v>
      </c>
      <c r="D160" s="7">
        <f>+datos!E158</f>
        <v>53</v>
      </c>
      <c r="E160" s="7">
        <f>+datos!I158</f>
        <v>69</v>
      </c>
      <c r="F160" s="31">
        <f t="shared" si="21"/>
        <v>1.3</v>
      </c>
      <c r="G160" s="7">
        <f>+datos!H158</f>
        <v>40</v>
      </c>
      <c r="H160" s="18">
        <f t="shared" si="22"/>
        <v>0.75</v>
      </c>
      <c r="I160" s="7">
        <f>+datos!J158</f>
        <v>11</v>
      </c>
      <c r="J160" s="8">
        <f t="shared" si="23"/>
        <v>0.16</v>
      </c>
      <c r="K160" s="7">
        <f>+datos!K158</f>
        <v>44</v>
      </c>
      <c r="L160" s="18">
        <f t="shared" si="24"/>
        <v>0.83</v>
      </c>
      <c r="M160" s="7">
        <f>+datos!M158</f>
        <v>20</v>
      </c>
      <c r="N160" s="18">
        <f t="shared" si="25"/>
        <v>0.28999999999999998</v>
      </c>
      <c r="O160" s="7">
        <f>+datos!N158</f>
        <v>43</v>
      </c>
      <c r="P160" s="18">
        <f t="shared" si="26"/>
        <v>0.62</v>
      </c>
      <c r="Q160" s="7">
        <f>+datos!O158</f>
        <v>42</v>
      </c>
      <c r="R160" s="18">
        <f t="shared" si="27"/>
        <v>0.61</v>
      </c>
      <c r="S160" s="7">
        <f>+datos!P158</f>
        <v>52</v>
      </c>
      <c r="T160" s="7">
        <f>+datos!Q158</f>
        <v>38</v>
      </c>
      <c r="U160" s="18">
        <f t="shared" si="28"/>
        <v>0.73</v>
      </c>
      <c r="V160" s="7">
        <f>+datos!S158</f>
        <v>0</v>
      </c>
      <c r="W160" s="18">
        <f t="shared" si="29"/>
        <v>0</v>
      </c>
      <c r="X160" s="7">
        <f>+datos!G158</f>
        <v>0</v>
      </c>
      <c r="Y160" s="7" t="e">
        <f>+VLOOKUP(datos!$D158,[1]Anual!$A$16:$CP$227,94,FALSE)</f>
        <v>#N/A</v>
      </c>
      <c r="Z160" s="18"/>
      <c r="AA160" s="7">
        <f>+datos!F158</f>
        <v>166</v>
      </c>
      <c r="AB160" s="7">
        <f>+datos!T158</f>
        <v>134</v>
      </c>
      <c r="AC160" s="18">
        <f t="shared" si="30"/>
        <v>0.81</v>
      </c>
    </row>
    <row r="161" spans="1:29" x14ac:dyDescent="0.2">
      <c r="A161" s="2" t="s">
        <v>116</v>
      </c>
      <c r="B161" s="2" t="s">
        <v>169</v>
      </c>
      <c r="C161" s="2" t="s">
        <v>181</v>
      </c>
      <c r="D161" s="7">
        <f>+datos!E159</f>
        <v>2</v>
      </c>
      <c r="E161" s="7">
        <f>+datos!I159</f>
        <v>6</v>
      </c>
      <c r="F161" s="31">
        <f t="shared" si="21"/>
        <v>3</v>
      </c>
      <c r="G161" s="7">
        <f>+datos!H159</f>
        <v>6</v>
      </c>
      <c r="H161" s="18">
        <f t="shared" si="22"/>
        <v>3</v>
      </c>
      <c r="I161" s="7">
        <f>+datos!J159</f>
        <v>0</v>
      </c>
      <c r="J161" s="8">
        <f t="shared" si="23"/>
        <v>0</v>
      </c>
      <c r="K161" s="7">
        <f>+datos!K159</f>
        <v>0</v>
      </c>
      <c r="L161" s="18">
        <f t="shared" si="24"/>
        <v>0</v>
      </c>
      <c r="M161" s="7">
        <f>+datos!M159</f>
        <v>1</v>
      </c>
      <c r="N161" s="18">
        <f t="shared" si="25"/>
        <v>0.17</v>
      </c>
      <c r="O161" s="7">
        <f>+datos!N159</f>
        <v>0</v>
      </c>
      <c r="P161" s="18">
        <f t="shared" si="26"/>
        <v>0</v>
      </c>
      <c r="Q161" s="7">
        <f>+datos!O159</f>
        <v>2</v>
      </c>
      <c r="R161" s="18">
        <f t="shared" si="27"/>
        <v>0.33</v>
      </c>
      <c r="S161" s="7">
        <f>+datos!P159</f>
        <v>2</v>
      </c>
      <c r="T161" s="7">
        <f>+datos!Q159</f>
        <v>0</v>
      </c>
      <c r="U161" s="18">
        <f t="shared" si="28"/>
        <v>0</v>
      </c>
      <c r="V161" s="7">
        <f>+datos!S159</f>
        <v>0</v>
      </c>
      <c r="W161" s="18">
        <f t="shared" si="29"/>
        <v>0</v>
      </c>
      <c r="X161" s="7">
        <f>+datos!G159</f>
        <v>0</v>
      </c>
      <c r="Y161" s="7" t="e">
        <f>+VLOOKUP(datos!$D159,[1]Anual!$A$16:$CP$227,94,FALSE)</f>
        <v>#N/A</v>
      </c>
      <c r="Z161" s="18"/>
      <c r="AA161" s="7">
        <f>+datos!F159</f>
        <v>39</v>
      </c>
      <c r="AB161" s="7">
        <f>+datos!T159</f>
        <v>8</v>
      </c>
      <c r="AC161" s="18">
        <f t="shared" si="30"/>
        <v>0.21</v>
      </c>
    </row>
    <row r="162" spans="1:29" x14ac:dyDescent="0.2">
      <c r="A162" s="2" t="s">
        <v>116</v>
      </c>
      <c r="B162" s="2" t="s">
        <v>169</v>
      </c>
      <c r="C162" s="2" t="s">
        <v>182</v>
      </c>
      <c r="D162" s="7">
        <f>+datos!E160</f>
        <v>46</v>
      </c>
      <c r="E162" s="7">
        <f>+datos!I160</f>
        <v>43</v>
      </c>
      <c r="F162" s="31">
        <f t="shared" si="21"/>
        <v>0.93</v>
      </c>
      <c r="G162" s="7">
        <f>+datos!H160</f>
        <v>27</v>
      </c>
      <c r="H162" s="18">
        <f t="shared" si="22"/>
        <v>0.59</v>
      </c>
      <c r="I162" s="7">
        <f>+datos!J160</f>
        <v>3</v>
      </c>
      <c r="J162" s="8">
        <f t="shared" si="23"/>
        <v>7.0000000000000007E-2</v>
      </c>
      <c r="K162" s="7">
        <f>+datos!K160</f>
        <v>21</v>
      </c>
      <c r="L162" s="18">
        <f t="shared" si="24"/>
        <v>0.46</v>
      </c>
      <c r="M162" s="7">
        <f>+datos!M160</f>
        <v>5</v>
      </c>
      <c r="N162" s="18">
        <f t="shared" si="25"/>
        <v>0.12</v>
      </c>
      <c r="O162" s="7">
        <f>+datos!N160</f>
        <v>19</v>
      </c>
      <c r="P162" s="18">
        <f t="shared" si="26"/>
        <v>0.44</v>
      </c>
      <c r="Q162" s="7">
        <f>+datos!O160</f>
        <v>21</v>
      </c>
      <c r="R162" s="18">
        <f t="shared" si="27"/>
        <v>0.49</v>
      </c>
      <c r="S162" s="7">
        <f>+datos!P160</f>
        <v>25</v>
      </c>
      <c r="T162" s="7">
        <f>+datos!Q160</f>
        <v>18</v>
      </c>
      <c r="U162" s="18">
        <f t="shared" si="28"/>
        <v>0.72</v>
      </c>
      <c r="V162" s="7">
        <f>+datos!S160</f>
        <v>4</v>
      </c>
      <c r="W162" s="18">
        <f t="shared" si="29"/>
        <v>0.09</v>
      </c>
      <c r="X162" s="7">
        <f>+datos!G160</f>
        <v>0</v>
      </c>
      <c r="Y162" s="7" t="e">
        <f>+VLOOKUP(datos!$D160,[1]Anual!$A$16:$CP$227,94,FALSE)</f>
        <v>#N/A</v>
      </c>
      <c r="Z162" s="18"/>
      <c r="AA162" s="7">
        <f>+datos!F160</f>
        <v>200</v>
      </c>
      <c r="AB162" s="7">
        <f>+datos!T160</f>
        <v>108</v>
      </c>
      <c r="AC162" s="18">
        <f t="shared" si="30"/>
        <v>0.54</v>
      </c>
    </row>
    <row r="163" spans="1:29" x14ac:dyDescent="0.2">
      <c r="A163" s="2" t="s">
        <v>116</v>
      </c>
      <c r="B163" s="2" t="s">
        <v>169</v>
      </c>
      <c r="C163" s="2" t="s">
        <v>183</v>
      </c>
      <c r="D163" s="7">
        <f>+datos!E161</f>
        <v>27</v>
      </c>
      <c r="E163" s="7">
        <f>+datos!I161</f>
        <v>20</v>
      </c>
      <c r="F163" s="31">
        <f t="shared" si="21"/>
        <v>0.74</v>
      </c>
      <c r="G163" s="7">
        <f>+datos!H161</f>
        <v>9</v>
      </c>
      <c r="H163" s="18">
        <f t="shared" si="22"/>
        <v>0.33</v>
      </c>
      <c r="I163" s="7">
        <f>+datos!J161</f>
        <v>3</v>
      </c>
      <c r="J163" s="8">
        <f t="shared" si="23"/>
        <v>0.15</v>
      </c>
      <c r="K163" s="7">
        <f>+datos!K161</f>
        <v>14</v>
      </c>
      <c r="L163" s="18">
        <f t="shared" si="24"/>
        <v>0.52</v>
      </c>
      <c r="M163" s="7">
        <f>+datos!M161</f>
        <v>4</v>
      </c>
      <c r="N163" s="18">
        <f t="shared" si="25"/>
        <v>0.2</v>
      </c>
      <c r="O163" s="7">
        <f>+datos!N161</f>
        <v>7</v>
      </c>
      <c r="P163" s="18">
        <f t="shared" si="26"/>
        <v>0.35</v>
      </c>
      <c r="Q163" s="7">
        <f>+datos!O161</f>
        <v>7</v>
      </c>
      <c r="R163" s="18">
        <f t="shared" si="27"/>
        <v>0.35</v>
      </c>
      <c r="S163" s="7">
        <f>+datos!P161</f>
        <v>8</v>
      </c>
      <c r="T163" s="7">
        <f>+datos!Q161</f>
        <v>9</v>
      </c>
      <c r="U163" s="18">
        <f t="shared" si="28"/>
        <v>1.1299999999999999</v>
      </c>
      <c r="V163" s="7">
        <f>+datos!S161</f>
        <v>4</v>
      </c>
      <c r="W163" s="18">
        <f t="shared" si="29"/>
        <v>0.15</v>
      </c>
      <c r="X163" s="7">
        <f>+datos!G161</f>
        <v>0</v>
      </c>
      <c r="Y163" s="7" t="e">
        <f>+VLOOKUP(datos!$D161,[1]Anual!$A$16:$CP$227,94,FALSE)</f>
        <v>#N/A</v>
      </c>
      <c r="Z163" s="18"/>
      <c r="AA163" s="7">
        <f>+datos!F161</f>
        <v>44</v>
      </c>
      <c r="AB163" s="7">
        <f>+datos!T161</f>
        <v>29</v>
      </c>
      <c r="AC163" s="18">
        <f t="shared" si="30"/>
        <v>0.66</v>
      </c>
    </row>
    <row r="164" spans="1:29" x14ac:dyDescent="0.2">
      <c r="A164" s="2" t="s">
        <v>116</v>
      </c>
      <c r="B164" s="2" t="s">
        <v>169</v>
      </c>
      <c r="C164" s="2" t="s">
        <v>184</v>
      </c>
      <c r="D164" s="7">
        <f>+datos!E162</f>
        <v>9</v>
      </c>
      <c r="E164" s="7">
        <f>+datos!I162</f>
        <v>7</v>
      </c>
      <c r="F164" s="31">
        <f t="shared" si="21"/>
        <v>0.78</v>
      </c>
      <c r="G164" s="7">
        <f>+datos!H162</f>
        <v>4</v>
      </c>
      <c r="H164" s="18">
        <f t="shared" si="22"/>
        <v>0.44</v>
      </c>
      <c r="I164" s="7">
        <f>+datos!J162</f>
        <v>1</v>
      </c>
      <c r="J164" s="8">
        <f t="shared" si="23"/>
        <v>0.14000000000000001</v>
      </c>
      <c r="K164" s="7">
        <f>+datos!K162</f>
        <v>3</v>
      </c>
      <c r="L164" s="18">
        <f t="shared" si="24"/>
        <v>0.33</v>
      </c>
      <c r="M164" s="7">
        <f>+datos!M162</f>
        <v>2</v>
      </c>
      <c r="N164" s="18">
        <f t="shared" si="25"/>
        <v>0.28999999999999998</v>
      </c>
      <c r="O164" s="7">
        <f>+datos!N162</f>
        <v>4</v>
      </c>
      <c r="P164" s="18">
        <f t="shared" si="26"/>
        <v>0.56999999999999995</v>
      </c>
      <c r="Q164" s="7">
        <f>+datos!O162</f>
        <v>4</v>
      </c>
      <c r="R164" s="18">
        <f t="shared" si="27"/>
        <v>0.56999999999999995</v>
      </c>
      <c r="S164" s="7">
        <f>+datos!P162</f>
        <v>3</v>
      </c>
      <c r="T164" s="7">
        <f>+datos!Q162</f>
        <v>0</v>
      </c>
      <c r="U164" s="18">
        <f t="shared" si="28"/>
        <v>0</v>
      </c>
      <c r="V164" s="7">
        <f>+datos!S162</f>
        <v>0</v>
      </c>
      <c r="W164" s="18">
        <f t="shared" si="29"/>
        <v>0</v>
      </c>
      <c r="X164" s="7">
        <f>+datos!G162</f>
        <v>0</v>
      </c>
      <c r="Y164" s="7" t="e">
        <f>+VLOOKUP(datos!$D162,[1]Anual!$A$16:$CP$227,94,FALSE)</f>
        <v>#N/A</v>
      </c>
      <c r="Z164" s="18"/>
      <c r="AA164" s="7">
        <f>+datos!F162</f>
        <v>51</v>
      </c>
      <c r="AB164" s="7">
        <f>+datos!T162</f>
        <v>27</v>
      </c>
      <c r="AC164" s="18">
        <f t="shared" si="30"/>
        <v>0.53</v>
      </c>
    </row>
    <row r="165" spans="1:29" x14ac:dyDescent="0.2">
      <c r="A165" s="2" t="s">
        <v>116</v>
      </c>
      <c r="B165" s="2" t="s">
        <v>169</v>
      </c>
      <c r="C165" s="2" t="s">
        <v>185</v>
      </c>
      <c r="D165" s="7">
        <f>+datos!E163</f>
        <v>15</v>
      </c>
      <c r="E165" s="7">
        <f>+datos!I163</f>
        <v>28</v>
      </c>
      <c r="F165" s="31">
        <f t="shared" si="21"/>
        <v>1.87</v>
      </c>
      <c r="G165" s="7">
        <f>+datos!H163</f>
        <v>19</v>
      </c>
      <c r="H165" s="18">
        <f t="shared" si="22"/>
        <v>1.27</v>
      </c>
      <c r="I165" s="7">
        <f>+datos!J163</f>
        <v>6</v>
      </c>
      <c r="J165" s="8">
        <f t="shared" si="23"/>
        <v>0.21</v>
      </c>
      <c r="K165" s="7">
        <f>+datos!K163</f>
        <v>7</v>
      </c>
      <c r="L165" s="18">
        <f t="shared" si="24"/>
        <v>0.47</v>
      </c>
      <c r="M165" s="7">
        <f>+datos!M163</f>
        <v>1</v>
      </c>
      <c r="N165" s="18">
        <f t="shared" si="25"/>
        <v>0.04</v>
      </c>
      <c r="O165" s="7">
        <f>+datos!N163</f>
        <v>11</v>
      </c>
      <c r="P165" s="18">
        <f t="shared" si="26"/>
        <v>0.39</v>
      </c>
      <c r="Q165" s="7">
        <f>+datos!O163</f>
        <v>7</v>
      </c>
      <c r="R165" s="18">
        <f t="shared" si="27"/>
        <v>0.25</v>
      </c>
      <c r="S165" s="7">
        <f>+datos!P163</f>
        <v>7</v>
      </c>
      <c r="T165" s="7">
        <f>+datos!Q163</f>
        <v>7</v>
      </c>
      <c r="U165" s="18">
        <f t="shared" si="28"/>
        <v>1</v>
      </c>
      <c r="V165" s="7">
        <f>+datos!S163</f>
        <v>1</v>
      </c>
      <c r="W165" s="18">
        <f t="shared" si="29"/>
        <v>7.0000000000000007E-2</v>
      </c>
      <c r="X165" s="7">
        <f>+datos!G163</f>
        <v>0</v>
      </c>
      <c r="Y165" s="7" t="e">
        <f>+VLOOKUP(datos!$D163,[1]Anual!$A$16:$CP$227,94,FALSE)</f>
        <v>#N/A</v>
      </c>
      <c r="Z165" s="18"/>
      <c r="AA165" s="7">
        <f>+datos!F163</f>
        <v>34</v>
      </c>
      <c r="AB165" s="7">
        <f>+datos!T163</f>
        <v>31</v>
      </c>
      <c r="AC165" s="18">
        <f t="shared" si="30"/>
        <v>0.91</v>
      </c>
    </row>
    <row r="166" spans="1:29" x14ac:dyDescent="0.2">
      <c r="A166" s="2" t="s">
        <v>116</v>
      </c>
      <c r="B166" s="2" t="s">
        <v>169</v>
      </c>
      <c r="C166" s="2" t="s">
        <v>186</v>
      </c>
      <c r="D166" s="7">
        <f>+datos!E164</f>
        <v>32</v>
      </c>
      <c r="E166" s="7">
        <f>+datos!I164</f>
        <v>32</v>
      </c>
      <c r="F166" s="31">
        <f t="shared" si="21"/>
        <v>1</v>
      </c>
      <c r="G166" s="7">
        <f>+datos!H164</f>
        <v>17</v>
      </c>
      <c r="H166" s="18">
        <f t="shared" si="22"/>
        <v>0.53</v>
      </c>
      <c r="I166" s="7">
        <f>+datos!J164</f>
        <v>3</v>
      </c>
      <c r="J166" s="8">
        <f t="shared" si="23"/>
        <v>0.09</v>
      </c>
      <c r="K166" s="7">
        <f>+datos!K164</f>
        <v>11</v>
      </c>
      <c r="L166" s="18">
        <f t="shared" si="24"/>
        <v>0.34</v>
      </c>
      <c r="M166" s="7">
        <f>+datos!M164</f>
        <v>2</v>
      </c>
      <c r="N166" s="18">
        <f t="shared" si="25"/>
        <v>0.06</v>
      </c>
      <c r="O166" s="7">
        <f>+datos!N164</f>
        <v>27</v>
      </c>
      <c r="P166" s="18">
        <f t="shared" si="26"/>
        <v>0.84</v>
      </c>
      <c r="Q166" s="7">
        <f>+datos!O164</f>
        <v>29</v>
      </c>
      <c r="R166" s="18">
        <f t="shared" si="27"/>
        <v>0.91</v>
      </c>
      <c r="S166" s="7">
        <f>+datos!P164</f>
        <v>17</v>
      </c>
      <c r="T166" s="7">
        <f>+datos!Q164</f>
        <v>7</v>
      </c>
      <c r="U166" s="18">
        <f t="shared" si="28"/>
        <v>0.41</v>
      </c>
      <c r="V166" s="7">
        <f>+datos!S164</f>
        <v>0</v>
      </c>
      <c r="W166" s="18">
        <f t="shared" si="29"/>
        <v>0</v>
      </c>
      <c r="X166" s="7">
        <f>+datos!G164</f>
        <v>0</v>
      </c>
      <c r="Y166" s="7" t="e">
        <f>+VLOOKUP(datos!$D164,[1]Anual!$A$16:$CP$227,94,FALSE)</f>
        <v>#N/A</v>
      </c>
      <c r="Z166" s="18"/>
      <c r="AA166" s="7">
        <f>+datos!F164</f>
        <v>67</v>
      </c>
      <c r="AB166" s="7">
        <f>+datos!T164</f>
        <v>39</v>
      </c>
      <c r="AC166" s="18">
        <f t="shared" si="30"/>
        <v>0.57999999999999996</v>
      </c>
    </row>
    <row r="167" spans="1:29" x14ac:dyDescent="0.2">
      <c r="A167" s="2" t="s">
        <v>116</v>
      </c>
      <c r="B167" s="2" t="s">
        <v>169</v>
      </c>
      <c r="C167" s="2" t="s">
        <v>187</v>
      </c>
      <c r="D167" s="7">
        <f>+datos!E165</f>
        <v>41</v>
      </c>
      <c r="E167" s="7">
        <f>+datos!I165</f>
        <v>55</v>
      </c>
      <c r="F167" s="31">
        <f t="shared" si="21"/>
        <v>1.34</v>
      </c>
      <c r="G167" s="7">
        <f>+datos!H165</f>
        <v>19</v>
      </c>
      <c r="H167" s="18">
        <f t="shared" si="22"/>
        <v>0.46</v>
      </c>
      <c r="I167" s="7">
        <f>+datos!J165</f>
        <v>9</v>
      </c>
      <c r="J167" s="8">
        <f t="shared" si="23"/>
        <v>0.16</v>
      </c>
      <c r="K167" s="7">
        <f>+datos!K165</f>
        <v>40</v>
      </c>
      <c r="L167" s="18">
        <f t="shared" si="24"/>
        <v>0.98</v>
      </c>
      <c r="M167" s="7">
        <f>+datos!M165</f>
        <v>16</v>
      </c>
      <c r="N167" s="18">
        <f t="shared" si="25"/>
        <v>0.28999999999999998</v>
      </c>
      <c r="O167" s="7">
        <f>+datos!N165</f>
        <v>27</v>
      </c>
      <c r="P167" s="18">
        <f t="shared" si="26"/>
        <v>0.49</v>
      </c>
      <c r="Q167" s="7">
        <f>+datos!O165</f>
        <v>24</v>
      </c>
      <c r="R167" s="18">
        <f t="shared" si="27"/>
        <v>0.44</v>
      </c>
      <c r="S167" s="7">
        <f>+datos!P165</f>
        <v>39</v>
      </c>
      <c r="T167" s="7">
        <f>+datos!Q165</f>
        <v>40</v>
      </c>
      <c r="U167" s="18">
        <f t="shared" si="28"/>
        <v>1.03</v>
      </c>
      <c r="V167" s="7">
        <f>+datos!S165</f>
        <v>0</v>
      </c>
      <c r="W167" s="18">
        <f t="shared" si="29"/>
        <v>0</v>
      </c>
      <c r="X167" s="7">
        <f>+datos!G165</f>
        <v>0</v>
      </c>
      <c r="Y167" s="7" t="e">
        <f>+VLOOKUP(datos!$D165,[1]Anual!$A$16:$CP$227,94,FALSE)</f>
        <v>#N/A</v>
      </c>
      <c r="Z167" s="18"/>
      <c r="AA167" s="7">
        <f>+datos!F165</f>
        <v>122</v>
      </c>
      <c r="AB167" s="7">
        <f>+datos!T165</f>
        <v>78</v>
      </c>
      <c r="AC167" s="18">
        <f t="shared" si="30"/>
        <v>0.64</v>
      </c>
    </row>
    <row r="168" spans="1:29" x14ac:dyDescent="0.2">
      <c r="A168" s="2" t="s">
        <v>116</v>
      </c>
      <c r="B168" s="2" t="s">
        <v>188</v>
      </c>
      <c r="C168" s="2" t="s">
        <v>189</v>
      </c>
      <c r="D168" s="7">
        <f>+datos!E166</f>
        <v>35</v>
      </c>
      <c r="E168" s="7">
        <f>+datos!I166</f>
        <v>35</v>
      </c>
      <c r="F168" s="31">
        <f t="shared" si="21"/>
        <v>1</v>
      </c>
      <c r="G168" s="7">
        <f>+datos!H166</f>
        <v>14</v>
      </c>
      <c r="H168" s="18">
        <f t="shared" si="22"/>
        <v>0.4</v>
      </c>
      <c r="I168" s="7">
        <f>+datos!J166</f>
        <v>2</v>
      </c>
      <c r="J168" s="8">
        <f t="shared" si="23"/>
        <v>0.06</v>
      </c>
      <c r="K168" s="7">
        <f>+datos!K166</f>
        <v>17</v>
      </c>
      <c r="L168" s="18">
        <f t="shared" si="24"/>
        <v>0.49</v>
      </c>
      <c r="M168" s="7">
        <f>+datos!M166</f>
        <v>8</v>
      </c>
      <c r="N168" s="18">
        <f t="shared" si="25"/>
        <v>0.23</v>
      </c>
      <c r="O168" s="7">
        <f>+datos!N166</f>
        <v>23</v>
      </c>
      <c r="P168" s="18">
        <f t="shared" si="26"/>
        <v>0.66</v>
      </c>
      <c r="Q168" s="7">
        <f>+datos!O166</f>
        <v>30</v>
      </c>
      <c r="R168" s="18">
        <f t="shared" si="27"/>
        <v>0.86</v>
      </c>
      <c r="S168" s="7">
        <f>+datos!P166</f>
        <v>26</v>
      </c>
      <c r="T168" s="7">
        <f>+datos!Q166</f>
        <v>28</v>
      </c>
      <c r="U168" s="18">
        <f t="shared" si="28"/>
        <v>1.08</v>
      </c>
      <c r="V168" s="7">
        <f>+datos!S166</f>
        <v>2</v>
      </c>
      <c r="W168" s="18">
        <f t="shared" si="29"/>
        <v>0.06</v>
      </c>
      <c r="X168" s="7">
        <f>+datos!G166</f>
        <v>0</v>
      </c>
      <c r="Y168" s="7" t="e">
        <f>+VLOOKUP(datos!$D166,[1]Anual!$A$16:$CP$227,94,FALSE)</f>
        <v>#N/A</v>
      </c>
      <c r="Z168" s="18"/>
      <c r="AA168" s="7">
        <f>+datos!F166</f>
        <v>151</v>
      </c>
      <c r="AB168" s="7">
        <f>+datos!T166</f>
        <v>58</v>
      </c>
      <c r="AC168" s="18">
        <f t="shared" si="30"/>
        <v>0.38</v>
      </c>
    </row>
    <row r="169" spans="1:29" x14ac:dyDescent="0.2">
      <c r="A169" s="2" t="s">
        <v>116</v>
      </c>
      <c r="B169" s="2" t="s">
        <v>188</v>
      </c>
      <c r="C169" s="2" t="s">
        <v>190</v>
      </c>
      <c r="D169" s="7">
        <f>+datos!E167</f>
        <v>8</v>
      </c>
      <c r="E169" s="7">
        <f>+datos!I167</f>
        <v>6</v>
      </c>
      <c r="F169" s="31">
        <f t="shared" si="21"/>
        <v>0.75</v>
      </c>
      <c r="G169" s="7">
        <f>+datos!H167</f>
        <v>6</v>
      </c>
      <c r="H169" s="18">
        <f t="shared" si="22"/>
        <v>0.75</v>
      </c>
      <c r="I169" s="7">
        <f>+datos!J167</f>
        <v>1</v>
      </c>
      <c r="J169" s="8">
        <f t="shared" si="23"/>
        <v>0.17</v>
      </c>
      <c r="K169" s="7">
        <f>+datos!K167</f>
        <v>5</v>
      </c>
      <c r="L169" s="18">
        <f t="shared" si="24"/>
        <v>0.63</v>
      </c>
      <c r="M169" s="7">
        <f>+datos!M167</f>
        <v>0</v>
      </c>
      <c r="N169" s="18">
        <f t="shared" si="25"/>
        <v>0</v>
      </c>
      <c r="O169" s="7">
        <f>+datos!N167</f>
        <v>2</v>
      </c>
      <c r="P169" s="18">
        <f t="shared" si="26"/>
        <v>0.33</v>
      </c>
      <c r="Q169" s="7">
        <f>+datos!O167</f>
        <v>1</v>
      </c>
      <c r="R169" s="18">
        <f t="shared" si="27"/>
        <v>0.17</v>
      </c>
      <c r="S169" s="7">
        <f>+datos!P167</f>
        <v>5</v>
      </c>
      <c r="T169" s="7">
        <f>+datos!Q167</f>
        <v>3</v>
      </c>
      <c r="U169" s="18">
        <f t="shared" si="28"/>
        <v>0.6</v>
      </c>
      <c r="V169" s="7">
        <f>+datos!S167</f>
        <v>0</v>
      </c>
      <c r="W169" s="18">
        <f t="shared" si="29"/>
        <v>0</v>
      </c>
      <c r="X169" s="7">
        <f>+datos!G167</f>
        <v>0</v>
      </c>
      <c r="Y169" s="7" t="e">
        <f>+VLOOKUP(datos!$D167,[1]Anual!$A$16:$CP$227,94,FALSE)</f>
        <v>#N/A</v>
      </c>
      <c r="Z169" s="18"/>
      <c r="AA169" s="7">
        <f>+datos!F167</f>
        <v>61</v>
      </c>
      <c r="AB169" s="7">
        <f>+datos!T167</f>
        <v>10</v>
      </c>
      <c r="AC169" s="18">
        <f t="shared" si="30"/>
        <v>0.16</v>
      </c>
    </row>
    <row r="170" spans="1:29" x14ac:dyDescent="0.2">
      <c r="A170" s="2" t="s">
        <v>116</v>
      </c>
      <c r="B170" s="2" t="s">
        <v>188</v>
      </c>
      <c r="C170" s="2" t="s">
        <v>191</v>
      </c>
      <c r="D170" s="7">
        <f>+datos!E168</f>
        <v>15</v>
      </c>
      <c r="E170" s="7">
        <f>+datos!I168</f>
        <v>13</v>
      </c>
      <c r="F170" s="31">
        <f t="shared" si="21"/>
        <v>0.87</v>
      </c>
      <c r="G170" s="7">
        <f>+datos!H168</f>
        <v>7</v>
      </c>
      <c r="H170" s="18">
        <f t="shared" si="22"/>
        <v>0.47</v>
      </c>
      <c r="I170" s="7">
        <f>+datos!J168</f>
        <v>0</v>
      </c>
      <c r="J170" s="8">
        <f t="shared" si="23"/>
        <v>0</v>
      </c>
      <c r="K170" s="7">
        <f>+datos!K168</f>
        <v>9</v>
      </c>
      <c r="L170" s="18">
        <f t="shared" si="24"/>
        <v>0.6</v>
      </c>
      <c r="M170" s="7">
        <f>+datos!M168</f>
        <v>4</v>
      </c>
      <c r="N170" s="18">
        <f t="shared" si="25"/>
        <v>0.31</v>
      </c>
      <c r="O170" s="7">
        <f>+datos!N168</f>
        <v>7</v>
      </c>
      <c r="P170" s="18">
        <f t="shared" si="26"/>
        <v>0.54</v>
      </c>
      <c r="Q170" s="7">
        <f>+datos!O168</f>
        <v>7</v>
      </c>
      <c r="R170" s="18">
        <f t="shared" si="27"/>
        <v>0.54</v>
      </c>
      <c r="S170" s="7">
        <f>+datos!P168</f>
        <v>11</v>
      </c>
      <c r="T170" s="7">
        <f>+datos!Q168</f>
        <v>13</v>
      </c>
      <c r="U170" s="18">
        <f t="shared" si="28"/>
        <v>1.18</v>
      </c>
      <c r="V170" s="7">
        <f>+datos!S168</f>
        <v>0</v>
      </c>
      <c r="W170" s="18">
        <f t="shared" si="29"/>
        <v>0</v>
      </c>
      <c r="X170" s="7">
        <f>+datos!G168</f>
        <v>0</v>
      </c>
      <c r="Y170" s="7" t="e">
        <f>+VLOOKUP(datos!$D168,[1]Anual!$A$16:$CP$227,94,FALSE)</f>
        <v>#N/A</v>
      </c>
      <c r="Z170" s="18"/>
      <c r="AA170" s="7">
        <f>+datos!F168</f>
        <v>74</v>
      </c>
      <c r="AB170" s="7">
        <f>+datos!T168</f>
        <v>53</v>
      </c>
      <c r="AC170" s="18">
        <f t="shared" si="30"/>
        <v>0.72</v>
      </c>
    </row>
    <row r="171" spans="1:29" x14ac:dyDescent="0.2">
      <c r="A171" s="2" t="s">
        <v>116</v>
      </c>
      <c r="B171" s="2" t="s">
        <v>188</v>
      </c>
      <c r="C171" s="2" t="s">
        <v>192</v>
      </c>
      <c r="D171" s="7">
        <f>+datos!E169</f>
        <v>10</v>
      </c>
      <c r="E171" s="7">
        <f>+datos!I169</f>
        <v>4</v>
      </c>
      <c r="F171" s="31">
        <f t="shared" si="21"/>
        <v>0.4</v>
      </c>
      <c r="G171" s="7">
        <f>+datos!H169</f>
        <v>4</v>
      </c>
      <c r="H171" s="18">
        <f t="shared" si="22"/>
        <v>0.4</v>
      </c>
      <c r="I171" s="7">
        <f>+datos!J169</f>
        <v>0</v>
      </c>
      <c r="J171" s="8">
        <f t="shared" si="23"/>
        <v>0</v>
      </c>
      <c r="K171" s="7">
        <f>+datos!K169</f>
        <v>2</v>
      </c>
      <c r="L171" s="18">
        <f t="shared" si="24"/>
        <v>0.2</v>
      </c>
      <c r="M171" s="7">
        <f>+datos!M169</f>
        <v>2</v>
      </c>
      <c r="N171" s="18">
        <f t="shared" si="25"/>
        <v>0.5</v>
      </c>
      <c r="O171" s="7">
        <f>+datos!N169</f>
        <v>1</v>
      </c>
      <c r="P171" s="18">
        <f t="shared" si="26"/>
        <v>0.25</v>
      </c>
      <c r="Q171" s="7">
        <f>+datos!O169</f>
        <v>1</v>
      </c>
      <c r="R171" s="18">
        <f t="shared" si="27"/>
        <v>0.25</v>
      </c>
      <c r="S171" s="7">
        <f>+datos!P169</f>
        <v>7</v>
      </c>
      <c r="T171" s="7">
        <f>+datos!Q169</f>
        <v>0</v>
      </c>
      <c r="U171" s="18">
        <f t="shared" si="28"/>
        <v>0</v>
      </c>
      <c r="V171" s="7">
        <f>+datos!S169</f>
        <v>0</v>
      </c>
      <c r="W171" s="18">
        <f t="shared" si="29"/>
        <v>0</v>
      </c>
      <c r="X171" s="7">
        <f>+datos!G169</f>
        <v>0</v>
      </c>
      <c r="Y171" s="7" t="e">
        <f>+VLOOKUP(datos!$D169,[1]Anual!$A$16:$CP$227,94,FALSE)</f>
        <v>#N/A</v>
      </c>
      <c r="Z171" s="18"/>
      <c r="AA171" s="7">
        <f>+datos!F169</f>
        <v>68</v>
      </c>
      <c r="AB171" s="7">
        <f>+datos!T169</f>
        <v>23</v>
      </c>
      <c r="AC171" s="18">
        <f t="shared" si="30"/>
        <v>0.34</v>
      </c>
    </row>
    <row r="172" spans="1:29" x14ac:dyDescent="0.2">
      <c r="A172" s="2" t="s">
        <v>116</v>
      </c>
      <c r="B172" s="2" t="s">
        <v>188</v>
      </c>
      <c r="C172" s="2" t="s">
        <v>188</v>
      </c>
      <c r="D172" s="7">
        <f>+datos!E170</f>
        <v>72</v>
      </c>
      <c r="E172" s="7">
        <f>+datos!I170</f>
        <v>104</v>
      </c>
      <c r="F172" s="31">
        <f t="shared" si="21"/>
        <v>1.44</v>
      </c>
      <c r="G172" s="7">
        <f>+datos!H170</f>
        <v>48</v>
      </c>
      <c r="H172" s="18">
        <f t="shared" si="22"/>
        <v>0.67</v>
      </c>
      <c r="I172" s="7">
        <f>+datos!J170</f>
        <v>11</v>
      </c>
      <c r="J172" s="8">
        <f t="shared" si="23"/>
        <v>0.11</v>
      </c>
      <c r="K172" s="7">
        <f>+datos!K170</f>
        <v>51</v>
      </c>
      <c r="L172" s="18">
        <f t="shared" si="24"/>
        <v>0.71</v>
      </c>
      <c r="M172" s="7">
        <f>+datos!M170</f>
        <v>14</v>
      </c>
      <c r="N172" s="18">
        <f t="shared" si="25"/>
        <v>0.13</v>
      </c>
      <c r="O172" s="7">
        <f>+datos!N170</f>
        <v>39</v>
      </c>
      <c r="P172" s="18">
        <f t="shared" si="26"/>
        <v>0.38</v>
      </c>
      <c r="Q172" s="7">
        <f>+datos!O170</f>
        <v>43</v>
      </c>
      <c r="R172" s="18">
        <f t="shared" si="27"/>
        <v>0.41</v>
      </c>
      <c r="S172" s="7">
        <f>+datos!P170</f>
        <v>52</v>
      </c>
      <c r="T172" s="7">
        <f>+datos!Q170</f>
        <v>18</v>
      </c>
      <c r="U172" s="18">
        <f t="shared" si="28"/>
        <v>0.35</v>
      </c>
      <c r="V172" s="7">
        <f>+datos!S170</f>
        <v>7</v>
      </c>
      <c r="W172" s="18">
        <f t="shared" si="29"/>
        <v>0.1</v>
      </c>
      <c r="X172" s="7">
        <f>+datos!G170</f>
        <v>174</v>
      </c>
      <c r="Y172" s="7" t="e">
        <f>+VLOOKUP(datos!$D170,[1]Anual!$A$16:$CP$227,94,FALSE)</f>
        <v>#N/A</v>
      </c>
      <c r="Z172" s="18" t="e">
        <f>IF(X172=0,0,ROUND(Y172/X172,2))</f>
        <v>#N/A</v>
      </c>
      <c r="AA172" s="7">
        <f>+datos!F170</f>
        <v>287</v>
      </c>
      <c r="AB172" s="7">
        <f>+datos!T170</f>
        <v>228</v>
      </c>
      <c r="AC172" s="18">
        <f t="shared" si="30"/>
        <v>0.79</v>
      </c>
    </row>
    <row r="173" spans="1:29" x14ac:dyDescent="0.2">
      <c r="A173" s="2" t="s">
        <v>116</v>
      </c>
      <c r="B173" s="2" t="s">
        <v>188</v>
      </c>
      <c r="C173" s="2" t="s">
        <v>193</v>
      </c>
      <c r="D173" s="7">
        <f>+datos!E171</f>
        <v>10</v>
      </c>
      <c r="E173" s="7">
        <f>+datos!I171</f>
        <v>6</v>
      </c>
      <c r="F173" s="31">
        <f t="shared" si="21"/>
        <v>0.6</v>
      </c>
      <c r="G173" s="7">
        <f>+datos!H171</f>
        <v>6</v>
      </c>
      <c r="H173" s="18">
        <f t="shared" si="22"/>
        <v>0.6</v>
      </c>
      <c r="I173" s="7">
        <f>+datos!J171</f>
        <v>0</v>
      </c>
      <c r="J173" s="8">
        <f t="shared" si="23"/>
        <v>0</v>
      </c>
      <c r="K173" s="7">
        <f>+datos!K171</f>
        <v>7</v>
      </c>
      <c r="L173" s="18">
        <f t="shared" si="24"/>
        <v>0.7</v>
      </c>
      <c r="M173" s="7">
        <f>+datos!M171</f>
        <v>2</v>
      </c>
      <c r="N173" s="18">
        <f t="shared" si="25"/>
        <v>0.33</v>
      </c>
      <c r="O173" s="7">
        <f>+datos!N171</f>
        <v>1</v>
      </c>
      <c r="P173" s="18">
        <f t="shared" si="26"/>
        <v>0.17</v>
      </c>
      <c r="Q173" s="7">
        <f>+datos!O171</f>
        <v>1</v>
      </c>
      <c r="R173" s="18">
        <f t="shared" si="27"/>
        <v>0.17</v>
      </c>
      <c r="S173" s="7">
        <f>+datos!P171</f>
        <v>6</v>
      </c>
      <c r="T173" s="7">
        <f>+datos!Q171</f>
        <v>6</v>
      </c>
      <c r="U173" s="18">
        <f t="shared" si="28"/>
        <v>1</v>
      </c>
      <c r="V173" s="7">
        <f>+datos!S171</f>
        <v>0</v>
      </c>
      <c r="W173" s="18">
        <f t="shared" si="29"/>
        <v>0</v>
      </c>
      <c r="X173" s="7">
        <f>+datos!G171</f>
        <v>0</v>
      </c>
      <c r="Y173" s="7" t="e">
        <f>+VLOOKUP(datos!$D171,[1]Anual!$A$16:$CP$227,94,FALSE)</f>
        <v>#N/A</v>
      </c>
      <c r="Z173" s="18"/>
      <c r="AA173" s="7">
        <f>+datos!F171</f>
        <v>59</v>
      </c>
      <c r="AB173" s="7">
        <f>+datos!T171</f>
        <v>43</v>
      </c>
      <c r="AC173" s="18">
        <f t="shared" si="30"/>
        <v>0.73</v>
      </c>
    </row>
    <row r="174" spans="1:29" x14ac:dyDescent="0.2">
      <c r="A174" s="2" t="s">
        <v>116</v>
      </c>
      <c r="B174" s="2" t="s">
        <v>188</v>
      </c>
      <c r="C174" s="2" t="s">
        <v>194</v>
      </c>
      <c r="D174" s="7">
        <f>+datos!E172</f>
        <v>11</v>
      </c>
      <c r="E174" s="7">
        <f>+datos!I172</f>
        <v>8</v>
      </c>
      <c r="F174" s="31">
        <f t="shared" si="21"/>
        <v>0.73</v>
      </c>
      <c r="G174" s="7">
        <f>+datos!H172</f>
        <v>5</v>
      </c>
      <c r="H174" s="18">
        <f t="shared" si="22"/>
        <v>0.45</v>
      </c>
      <c r="I174" s="7">
        <f>+datos!J172</f>
        <v>6</v>
      </c>
      <c r="J174" s="8">
        <f t="shared" si="23"/>
        <v>0.75</v>
      </c>
      <c r="K174" s="7">
        <f>+datos!K172</f>
        <v>2</v>
      </c>
      <c r="L174" s="18">
        <f t="shared" si="24"/>
        <v>0.18</v>
      </c>
      <c r="M174" s="7">
        <f>+datos!M172</f>
        <v>2</v>
      </c>
      <c r="N174" s="18">
        <f t="shared" si="25"/>
        <v>0.25</v>
      </c>
      <c r="O174" s="7">
        <f>+datos!N172</f>
        <v>2</v>
      </c>
      <c r="P174" s="18">
        <f t="shared" si="26"/>
        <v>0.25</v>
      </c>
      <c r="Q174" s="7">
        <f>+datos!O172</f>
        <v>1</v>
      </c>
      <c r="R174" s="18">
        <f t="shared" si="27"/>
        <v>0.13</v>
      </c>
      <c r="S174" s="7">
        <f>+datos!P172</f>
        <v>7</v>
      </c>
      <c r="T174" s="7">
        <f>+datos!Q172</f>
        <v>6</v>
      </c>
      <c r="U174" s="18">
        <f t="shared" si="28"/>
        <v>0.86</v>
      </c>
      <c r="V174" s="7">
        <f>+datos!S172</f>
        <v>0</v>
      </c>
      <c r="W174" s="18">
        <f t="shared" si="29"/>
        <v>0</v>
      </c>
      <c r="X174" s="7">
        <f>+datos!G172</f>
        <v>0</v>
      </c>
      <c r="Y174" s="7" t="e">
        <f>+VLOOKUP(datos!$D172,[1]Anual!$A$16:$CP$227,94,FALSE)</f>
        <v>#N/A</v>
      </c>
      <c r="Z174" s="18"/>
      <c r="AA174" s="7">
        <f>+datos!F172</f>
        <v>63</v>
      </c>
      <c r="AB174" s="7">
        <f>+datos!T172</f>
        <v>48</v>
      </c>
      <c r="AC174" s="18">
        <f t="shared" si="30"/>
        <v>0.76</v>
      </c>
    </row>
    <row r="175" spans="1:29" x14ac:dyDescent="0.2">
      <c r="A175" s="2" t="s">
        <v>116</v>
      </c>
      <c r="B175" s="2" t="s">
        <v>188</v>
      </c>
      <c r="C175" s="2" t="s">
        <v>195</v>
      </c>
      <c r="D175" s="7">
        <f>+datos!E173</f>
        <v>22</v>
      </c>
      <c r="E175" s="7">
        <f>+datos!I173</f>
        <v>23</v>
      </c>
      <c r="F175" s="31">
        <f t="shared" si="21"/>
        <v>1.05</v>
      </c>
      <c r="G175" s="7">
        <f>+datos!H173</f>
        <v>11</v>
      </c>
      <c r="H175" s="18">
        <f t="shared" si="22"/>
        <v>0.5</v>
      </c>
      <c r="I175" s="7">
        <f>+datos!J173</f>
        <v>3</v>
      </c>
      <c r="J175" s="8">
        <f t="shared" si="23"/>
        <v>0.13</v>
      </c>
      <c r="K175" s="7">
        <f>+datos!K173</f>
        <v>12</v>
      </c>
      <c r="L175" s="18">
        <f t="shared" si="24"/>
        <v>0.55000000000000004</v>
      </c>
      <c r="M175" s="7">
        <f>+datos!M173</f>
        <v>7</v>
      </c>
      <c r="N175" s="18">
        <f t="shared" si="25"/>
        <v>0.3</v>
      </c>
      <c r="O175" s="7">
        <f>+datos!N173</f>
        <v>6</v>
      </c>
      <c r="P175" s="18">
        <f t="shared" si="26"/>
        <v>0.26</v>
      </c>
      <c r="Q175" s="7">
        <f>+datos!O173</f>
        <v>10</v>
      </c>
      <c r="R175" s="18">
        <f t="shared" si="27"/>
        <v>0.43</v>
      </c>
      <c r="S175" s="7">
        <f>+datos!P173</f>
        <v>20</v>
      </c>
      <c r="T175" s="7">
        <f>+datos!Q173</f>
        <v>11</v>
      </c>
      <c r="U175" s="18">
        <f t="shared" si="28"/>
        <v>0.55000000000000004</v>
      </c>
      <c r="V175" s="7">
        <f>+datos!S173</f>
        <v>0</v>
      </c>
      <c r="W175" s="18">
        <f t="shared" si="29"/>
        <v>0</v>
      </c>
      <c r="X175" s="7">
        <f>+datos!G173</f>
        <v>0</v>
      </c>
      <c r="Y175" s="7" t="e">
        <f>+VLOOKUP(datos!$D173,[1]Anual!$A$16:$CP$227,94,FALSE)</f>
        <v>#N/A</v>
      </c>
      <c r="Z175" s="18"/>
      <c r="AA175" s="7">
        <f>+datos!F173</f>
        <v>59</v>
      </c>
      <c r="AB175" s="7">
        <f>+datos!T173</f>
        <v>67</v>
      </c>
      <c r="AC175" s="18">
        <f t="shared" si="30"/>
        <v>1.1399999999999999</v>
      </c>
    </row>
    <row r="176" spans="1:29" x14ac:dyDescent="0.2">
      <c r="A176" s="2" t="s">
        <v>116</v>
      </c>
      <c r="B176" s="2" t="s">
        <v>188</v>
      </c>
      <c r="C176" s="2" t="s">
        <v>196</v>
      </c>
      <c r="D176" s="7">
        <f>+datos!E174</f>
        <v>28</v>
      </c>
      <c r="E176" s="7">
        <f>+datos!I174</f>
        <v>17</v>
      </c>
      <c r="F176" s="31">
        <f t="shared" si="21"/>
        <v>0.61</v>
      </c>
      <c r="G176" s="7">
        <f>+datos!H174</f>
        <v>11</v>
      </c>
      <c r="H176" s="18">
        <f t="shared" si="22"/>
        <v>0.39</v>
      </c>
      <c r="I176" s="7">
        <f>+datos!J174</f>
        <v>1</v>
      </c>
      <c r="J176" s="8">
        <f t="shared" si="23"/>
        <v>0.06</v>
      </c>
      <c r="K176" s="7">
        <f>+datos!K174</f>
        <v>11</v>
      </c>
      <c r="L176" s="18">
        <f t="shared" si="24"/>
        <v>0.39</v>
      </c>
      <c r="M176" s="7">
        <f>+datos!M174</f>
        <v>7</v>
      </c>
      <c r="N176" s="18">
        <f t="shared" si="25"/>
        <v>0.41</v>
      </c>
      <c r="O176" s="7">
        <f>+datos!N174</f>
        <v>14</v>
      </c>
      <c r="P176" s="18">
        <f t="shared" si="26"/>
        <v>0.82</v>
      </c>
      <c r="Q176" s="7">
        <f>+datos!O174</f>
        <v>12</v>
      </c>
      <c r="R176" s="18">
        <f t="shared" si="27"/>
        <v>0.71</v>
      </c>
      <c r="S176" s="7">
        <f>+datos!P174</f>
        <v>18</v>
      </c>
      <c r="T176" s="7">
        <f>+datos!Q174</f>
        <v>14</v>
      </c>
      <c r="U176" s="18">
        <f t="shared" si="28"/>
        <v>0.78</v>
      </c>
      <c r="V176" s="7">
        <f>+datos!S174</f>
        <v>0</v>
      </c>
      <c r="W176" s="18">
        <f t="shared" si="29"/>
        <v>0</v>
      </c>
      <c r="X176" s="7">
        <f>+datos!G174</f>
        <v>0</v>
      </c>
      <c r="Y176" s="7" t="e">
        <f>+VLOOKUP(datos!$D174,[1]Anual!$A$16:$CP$227,94,FALSE)</f>
        <v>#N/A</v>
      </c>
      <c r="Z176" s="18"/>
      <c r="AA176" s="7">
        <f>+datos!F174</f>
        <v>95</v>
      </c>
      <c r="AB176" s="7">
        <f>+datos!T174</f>
        <v>60</v>
      </c>
      <c r="AC176" s="18">
        <f t="shared" si="30"/>
        <v>0.63</v>
      </c>
    </row>
    <row r="177" spans="1:29" x14ac:dyDescent="0.2">
      <c r="A177" s="2" t="s">
        <v>116</v>
      </c>
      <c r="B177" s="2" t="s">
        <v>188</v>
      </c>
      <c r="C177" s="2" t="s">
        <v>197</v>
      </c>
      <c r="D177" s="7">
        <f>+datos!E175</f>
        <v>8</v>
      </c>
      <c r="E177" s="7">
        <f>+datos!I175</f>
        <v>9</v>
      </c>
      <c r="F177" s="31">
        <f t="shared" si="21"/>
        <v>1.1299999999999999</v>
      </c>
      <c r="G177" s="7">
        <f>+datos!H175</f>
        <v>3</v>
      </c>
      <c r="H177" s="18">
        <f t="shared" si="22"/>
        <v>0.38</v>
      </c>
      <c r="I177" s="7">
        <f>+datos!J175</f>
        <v>0</v>
      </c>
      <c r="J177" s="8">
        <f t="shared" si="23"/>
        <v>0</v>
      </c>
      <c r="K177" s="7">
        <f>+datos!K175</f>
        <v>8</v>
      </c>
      <c r="L177" s="18">
        <f t="shared" si="24"/>
        <v>1</v>
      </c>
      <c r="M177" s="7">
        <f>+datos!M175</f>
        <v>0</v>
      </c>
      <c r="N177" s="18">
        <f t="shared" si="25"/>
        <v>0</v>
      </c>
      <c r="O177" s="7">
        <f>+datos!N175</f>
        <v>5</v>
      </c>
      <c r="P177" s="18">
        <f t="shared" si="26"/>
        <v>0.56000000000000005</v>
      </c>
      <c r="Q177" s="7">
        <f>+datos!O175</f>
        <v>2</v>
      </c>
      <c r="R177" s="18">
        <f t="shared" si="27"/>
        <v>0.22</v>
      </c>
      <c r="S177" s="7">
        <f>+datos!P175</f>
        <v>5</v>
      </c>
      <c r="T177" s="7">
        <f>+datos!Q175</f>
        <v>3</v>
      </c>
      <c r="U177" s="18">
        <f t="shared" si="28"/>
        <v>0.6</v>
      </c>
      <c r="V177" s="7">
        <f>+datos!S175</f>
        <v>0</v>
      </c>
      <c r="W177" s="18">
        <f t="shared" si="29"/>
        <v>0</v>
      </c>
      <c r="X177" s="7">
        <f>+datos!G175</f>
        <v>0</v>
      </c>
      <c r="Y177" s="7" t="e">
        <f>+VLOOKUP(datos!$D175,[1]Anual!$A$16:$CP$227,94,FALSE)</f>
        <v>#N/A</v>
      </c>
      <c r="Z177" s="18"/>
      <c r="AA177" s="7">
        <f>+datos!F175</f>
        <v>50</v>
      </c>
      <c r="AB177" s="7">
        <f>+datos!T175</f>
        <v>17</v>
      </c>
      <c r="AC177" s="18">
        <f t="shared" si="30"/>
        <v>0.34</v>
      </c>
    </row>
    <row r="178" spans="1:29" x14ac:dyDescent="0.2">
      <c r="A178" s="2" t="s">
        <v>116</v>
      </c>
      <c r="B178" s="2" t="s">
        <v>198</v>
      </c>
      <c r="C178" s="2" t="s">
        <v>199</v>
      </c>
      <c r="D178" s="7">
        <f>+datos!E176</f>
        <v>19</v>
      </c>
      <c r="E178" s="7">
        <f>+datos!I176</f>
        <v>21</v>
      </c>
      <c r="F178" s="31">
        <f t="shared" si="21"/>
        <v>1.1100000000000001</v>
      </c>
      <c r="G178" s="7">
        <f>+datos!H176</f>
        <v>20</v>
      </c>
      <c r="H178" s="18">
        <f t="shared" si="22"/>
        <v>1.05</v>
      </c>
      <c r="I178" s="7">
        <f>+datos!J176</f>
        <v>4</v>
      </c>
      <c r="J178" s="8">
        <f t="shared" si="23"/>
        <v>0.19</v>
      </c>
      <c r="K178" s="7">
        <f>+datos!K176</f>
        <v>21</v>
      </c>
      <c r="L178" s="18">
        <f t="shared" si="24"/>
        <v>1.1100000000000001</v>
      </c>
      <c r="M178" s="7">
        <f>+datos!M176</f>
        <v>11</v>
      </c>
      <c r="N178" s="18">
        <f t="shared" si="25"/>
        <v>0.52</v>
      </c>
      <c r="O178" s="7">
        <f>+datos!N176</f>
        <v>17</v>
      </c>
      <c r="P178" s="18">
        <f t="shared" si="26"/>
        <v>0.81</v>
      </c>
      <c r="Q178" s="7">
        <f>+datos!O176</f>
        <v>17</v>
      </c>
      <c r="R178" s="18">
        <f t="shared" si="27"/>
        <v>0.81</v>
      </c>
      <c r="S178" s="7">
        <f>+datos!P176</f>
        <v>23</v>
      </c>
      <c r="T178" s="7">
        <f>+datos!Q176</f>
        <v>11</v>
      </c>
      <c r="U178" s="18">
        <f t="shared" si="28"/>
        <v>0.48</v>
      </c>
      <c r="V178" s="7">
        <f>+datos!S176</f>
        <v>13</v>
      </c>
      <c r="W178" s="18">
        <f t="shared" si="29"/>
        <v>0.68</v>
      </c>
      <c r="X178" s="7">
        <f>+datos!G176</f>
        <v>0</v>
      </c>
      <c r="Y178" s="7" t="e">
        <f>+VLOOKUP(datos!$D176,[1]Anual!$A$16:$CP$227,94,FALSE)</f>
        <v>#N/A</v>
      </c>
      <c r="Z178" s="18"/>
      <c r="AA178" s="7">
        <f>+datos!F176</f>
        <v>101</v>
      </c>
      <c r="AB178" s="7">
        <f>+datos!T176</f>
        <v>65</v>
      </c>
      <c r="AC178" s="18">
        <f t="shared" si="30"/>
        <v>0.64</v>
      </c>
    </row>
    <row r="179" spans="1:29" x14ac:dyDescent="0.2">
      <c r="A179" s="2" t="s">
        <v>116</v>
      </c>
      <c r="B179" s="2" t="s">
        <v>198</v>
      </c>
      <c r="C179" s="2" t="s">
        <v>200</v>
      </c>
      <c r="D179" s="7">
        <f>+datos!E177</f>
        <v>62</v>
      </c>
      <c r="E179" s="7">
        <f>+datos!I177</f>
        <v>51</v>
      </c>
      <c r="F179" s="31">
        <f t="shared" si="21"/>
        <v>0.82</v>
      </c>
      <c r="G179" s="7">
        <f>+datos!H177</f>
        <v>44</v>
      </c>
      <c r="H179" s="18">
        <f t="shared" si="22"/>
        <v>0.71</v>
      </c>
      <c r="I179" s="7">
        <f>+datos!J177</f>
        <v>3</v>
      </c>
      <c r="J179" s="8">
        <f t="shared" si="23"/>
        <v>0.06</v>
      </c>
      <c r="K179" s="7">
        <f>+datos!K177</f>
        <v>59</v>
      </c>
      <c r="L179" s="18">
        <f t="shared" si="24"/>
        <v>0.95</v>
      </c>
      <c r="M179" s="7">
        <f>+datos!M177</f>
        <v>23</v>
      </c>
      <c r="N179" s="18">
        <f t="shared" si="25"/>
        <v>0.45</v>
      </c>
      <c r="O179" s="7">
        <f>+datos!N177</f>
        <v>39</v>
      </c>
      <c r="P179" s="18">
        <f t="shared" si="26"/>
        <v>0.76</v>
      </c>
      <c r="Q179" s="7">
        <f>+datos!O177</f>
        <v>29</v>
      </c>
      <c r="R179" s="18">
        <f t="shared" si="27"/>
        <v>0.56999999999999995</v>
      </c>
      <c r="S179" s="7">
        <f>+datos!P177</f>
        <v>53</v>
      </c>
      <c r="T179" s="7">
        <f>+datos!Q177</f>
        <v>53</v>
      </c>
      <c r="U179" s="18">
        <f t="shared" si="28"/>
        <v>1</v>
      </c>
      <c r="V179" s="7">
        <f>+datos!S177</f>
        <v>0</v>
      </c>
      <c r="W179" s="18">
        <f t="shared" si="29"/>
        <v>0</v>
      </c>
      <c r="X179" s="7">
        <f>+datos!G177</f>
        <v>0</v>
      </c>
      <c r="Y179" s="7" t="e">
        <f>+VLOOKUP(datos!$D177,[1]Anual!$A$16:$CP$227,94,FALSE)</f>
        <v>#N/A</v>
      </c>
      <c r="Z179" s="18"/>
      <c r="AA179" s="7">
        <f>+datos!F177</f>
        <v>109</v>
      </c>
      <c r="AB179" s="7">
        <f>+datos!T177</f>
        <v>108</v>
      </c>
      <c r="AC179" s="18">
        <f t="shared" si="30"/>
        <v>0.99</v>
      </c>
    </row>
    <row r="180" spans="1:29" x14ac:dyDescent="0.2">
      <c r="A180" s="2" t="s">
        <v>116</v>
      </c>
      <c r="B180" s="2" t="s">
        <v>198</v>
      </c>
      <c r="C180" s="2" t="s">
        <v>198</v>
      </c>
      <c r="D180" s="7">
        <f>+datos!E178</f>
        <v>289</v>
      </c>
      <c r="E180" s="7">
        <f>+datos!I178</f>
        <v>183</v>
      </c>
      <c r="F180" s="31">
        <f t="shared" si="21"/>
        <v>0.63</v>
      </c>
      <c r="G180" s="7">
        <f>+datos!H178</f>
        <v>122</v>
      </c>
      <c r="H180" s="18">
        <f t="shared" si="22"/>
        <v>0.42</v>
      </c>
      <c r="I180" s="7">
        <f>+datos!J178</f>
        <v>16</v>
      </c>
      <c r="J180" s="8">
        <f t="shared" si="23"/>
        <v>0.09</v>
      </c>
      <c r="K180" s="7">
        <f>+datos!K178</f>
        <v>143</v>
      </c>
      <c r="L180" s="18">
        <f t="shared" si="24"/>
        <v>0.49</v>
      </c>
      <c r="M180" s="7">
        <f>+datos!M178</f>
        <v>103</v>
      </c>
      <c r="N180" s="18">
        <f t="shared" si="25"/>
        <v>0.56000000000000005</v>
      </c>
      <c r="O180" s="7">
        <f>+datos!N178</f>
        <v>166</v>
      </c>
      <c r="P180" s="18">
        <f t="shared" si="26"/>
        <v>0.91</v>
      </c>
      <c r="Q180" s="7">
        <f>+datos!O178</f>
        <v>97</v>
      </c>
      <c r="R180" s="18">
        <f t="shared" si="27"/>
        <v>0.53</v>
      </c>
      <c r="S180" s="7">
        <f>+datos!P178</f>
        <v>182</v>
      </c>
      <c r="T180" s="7">
        <f>+datos!Q178</f>
        <v>186</v>
      </c>
      <c r="U180" s="18">
        <f t="shared" si="28"/>
        <v>1.02</v>
      </c>
      <c r="V180" s="7">
        <f>+datos!S178</f>
        <v>72</v>
      </c>
      <c r="W180" s="18">
        <f t="shared" si="29"/>
        <v>0.25</v>
      </c>
      <c r="X180" s="7">
        <f>+datos!G178</f>
        <v>0</v>
      </c>
      <c r="Y180" s="7" t="e">
        <f>+VLOOKUP(datos!$D178,[1]Anual!$A$16:$CP$227,94,FALSE)</f>
        <v>#N/A</v>
      </c>
      <c r="Z180" s="18"/>
      <c r="AA180" s="7">
        <f>+datos!F178</f>
        <v>394</v>
      </c>
      <c r="AB180" s="7">
        <f>+datos!T178</f>
        <v>219</v>
      </c>
      <c r="AC180" s="18">
        <f t="shared" si="30"/>
        <v>0.56000000000000005</v>
      </c>
    </row>
    <row r="181" spans="1:29" x14ac:dyDescent="0.2">
      <c r="A181" s="2" t="s">
        <v>116</v>
      </c>
      <c r="B181" s="2" t="s">
        <v>198</v>
      </c>
      <c r="C181" s="2" t="s">
        <v>201</v>
      </c>
      <c r="D181" s="7">
        <f>+datos!E179</f>
        <v>14</v>
      </c>
      <c r="E181" s="7">
        <f>+datos!I179</f>
        <v>18</v>
      </c>
      <c r="F181" s="31">
        <f t="shared" si="21"/>
        <v>1.29</v>
      </c>
      <c r="G181" s="7">
        <f>+datos!H179</f>
        <v>13</v>
      </c>
      <c r="H181" s="18">
        <f t="shared" si="22"/>
        <v>0.93</v>
      </c>
      <c r="I181" s="7">
        <f>+datos!J179</f>
        <v>0</v>
      </c>
      <c r="J181" s="8">
        <f t="shared" si="23"/>
        <v>0</v>
      </c>
      <c r="K181" s="7">
        <f>+datos!K179</f>
        <v>9</v>
      </c>
      <c r="L181" s="18">
        <f t="shared" si="24"/>
        <v>0.64</v>
      </c>
      <c r="M181" s="7">
        <f>+datos!M179</f>
        <v>5</v>
      </c>
      <c r="N181" s="18">
        <f t="shared" si="25"/>
        <v>0.28000000000000003</v>
      </c>
      <c r="O181" s="7">
        <f>+datos!N179</f>
        <v>16</v>
      </c>
      <c r="P181" s="18">
        <f t="shared" si="26"/>
        <v>0.89</v>
      </c>
      <c r="Q181" s="7">
        <f>+datos!O179</f>
        <v>6</v>
      </c>
      <c r="R181" s="18">
        <f t="shared" si="27"/>
        <v>0.33</v>
      </c>
      <c r="S181" s="7">
        <f>+datos!P179</f>
        <v>8</v>
      </c>
      <c r="T181" s="7">
        <f>+datos!Q179</f>
        <v>12</v>
      </c>
      <c r="U181" s="18">
        <f t="shared" si="28"/>
        <v>1.5</v>
      </c>
      <c r="V181" s="7">
        <f>+datos!S179</f>
        <v>6</v>
      </c>
      <c r="W181" s="18">
        <f t="shared" si="29"/>
        <v>0.43</v>
      </c>
      <c r="X181" s="7">
        <f>+datos!G179</f>
        <v>0</v>
      </c>
      <c r="Y181" s="7" t="e">
        <f>+VLOOKUP(datos!$D179,[1]Anual!$A$16:$CP$227,94,FALSE)</f>
        <v>#N/A</v>
      </c>
      <c r="Z181" s="18"/>
      <c r="AA181" s="7">
        <f>+datos!F179</f>
        <v>84</v>
      </c>
      <c r="AB181" s="7">
        <f>+datos!T179</f>
        <v>66</v>
      </c>
      <c r="AC181" s="18">
        <f t="shared" si="30"/>
        <v>0.79</v>
      </c>
    </row>
    <row r="182" spans="1:29" x14ac:dyDescent="0.2">
      <c r="A182" s="2" t="s">
        <v>116</v>
      </c>
      <c r="B182" s="2" t="s">
        <v>198</v>
      </c>
      <c r="C182" s="2" t="s">
        <v>202</v>
      </c>
      <c r="D182" s="7">
        <f>+datos!E180</f>
        <v>73</v>
      </c>
      <c r="E182" s="7">
        <f>+datos!I180</f>
        <v>58</v>
      </c>
      <c r="F182" s="31">
        <f t="shared" si="21"/>
        <v>0.79</v>
      </c>
      <c r="G182" s="7">
        <f>+datos!H180</f>
        <v>50</v>
      </c>
      <c r="H182" s="18">
        <f t="shared" si="22"/>
        <v>0.68</v>
      </c>
      <c r="I182" s="7">
        <f>+datos!J180</f>
        <v>9</v>
      </c>
      <c r="J182" s="8">
        <f t="shared" si="23"/>
        <v>0.16</v>
      </c>
      <c r="K182" s="7">
        <f>+datos!K180</f>
        <v>54</v>
      </c>
      <c r="L182" s="18">
        <f t="shared" si="24"/>
        <v>0.74</v>
      </c>
      <c r="M182" s="7">
        <f>+datos!M180</f>
        <v>19</v>
      </c>
      <c r="N182" s="18">
        <f t="shared" si="25"/>
        <v>0.33</v>
      </c>
      <c r="O182" s="7">
        <f>+datos!N180</f>
        <v>54</v>
      </c>
      <c r="P182" s="18">
        <f t="shared" si="26"/>
        <v>0.93</v>
      </c>
      <c r="Q182" s="7">
        <f>+datos!O180</f>
        <v>29</v>
      </c>
      <c r="R182" s="18">
        <f t="shared" si="27"/>
        <v>0.5</v>
      </c>
      <c r="S182" s="7">
        <f>+datos!P180</f>
        <v>58</v>
      </c>
      <c r="T182" s="7">
        <f>+datos!Q180</f>
        <v>59</v>
      </c>
      <c r="U182" s="18">
        <f t="shared" si="28"/>
        <v>1.02</v>
      </c>
      <c r="V182" s="7">
        <f>+datos!S180</f>
        <v>24</v>
      </c>
      <c r="W182" s="18">
        <f t="shared" si="29"/>
        <v>0.33</v>
      </c>
      <c r="X182" s="7">
        <f>+datos!G180</f>
        <v>0</v>
      </c>
      <c r="Y182" s="7" t="e">
        <f>+VLOOKUP(datos!$D180,[1]Anual!$A$16:$CP$227,94,FALSE)</f>
        <v>#N/A</v>
      </c>
      <c r="Z182" s="18"/>
      <c r="AA182" s="7">
        <f>+datos!F180</f>
        <v>171</v>
      </c>
      <c r="AB182" s="7">
        <f>+datos!T180</f>
        <v>136</v>
      </c>
      <c r="AC182" s="18">
        <f t="shared" si="30"/>
        <v>0.8</v>
      </c>
    </row>
    <row r="183" spans="1:29" x14ac:dyDescent="0.2">
      <c r="A183" s="2" t="s">
        <v>116</v>
      </c>
      <c r="B183" s="2" t="s">
        <v>198</v>
      </c>
      <c r="C183" s="2" t="s">
        <v>203</v>
      </c>
      <c r="D183" s="7">
        <f>+datos!E181</f>
        <v>25</v>
      </c>
      <c r="E183" s="7">
        <f>+datos!I181</f>
        <v>19</v>
      </c>
      <c r="F183" s="31">
        <f t="shared" si="21"/>
        <v>0.76</v>
      </c>
      <c r="G183" s="7">
        <f>+datos!H181</f>
        <v>13</v>
      </c>
      <c r="H183" s="18">
        <f t="shared" si="22"/>
        <v>0.52</v>
      </c>
      <c r="I183" s="7">
        <f>+datos!J181</f>
        <v>0</v>
      </c>
      <c r="J183" s="8">
        <f t="shared" si="23"/>
        <v>0</v>
      </c>
      <c r="K183" s="7">
        <f>+datos!K181</f>
        <v>15</v>
      </c>
      <c r="L183" s="18">
        <f t="shared" si="24"/>
        <v>0.6</v>
      </c>
      <c r="M183" s="7">
        <f>+datos!M181</f>
        <v>15</v>
      </c>
      <c r="N183" s="18">
        <f t="shared" si="25"/>
        <v>0.79</v>
      </c>
      <c r="O183" s="7">
        <f>+datos!N181</f>
        <v>18</v>
      </c>
      <c r="P183" s="18">
        <f t="shared" si="26"/>
        <v>0.95</v>
      </c>
      <c r="Q183" s="7">
        <f>+datos!O181</f>
        <v>5</v>
      </c>
      <c r="R183" s="18">
        <f t="shared" si="27"/>
        <v>0.26</v>
      </c>
      <c r="S183" s="7">
        <f>+datos!P181</f>
        <v>21</v>
      </c>
      <c r="T183" s="7">
        <f>+datos!Q181</f>
        <v>22</v>
      </c>
      <c r="U183" s="18">
        <f t="shared" si="28"/>
        <v>1.05</v>
      </c>
      <c r="V183" s="7">
        <f>+datos!S181</f>
        <v>9</v>
      </c>
      <c r="W183" s="18">
        <f t="shared" si="29"/>
        <v>0.36</v>
      </c>
      <c r="X183" s="7">
        <f>+datos!G181</f>
        <v>0</v>
      </c>
      <c r="Y183" s="7" t="e">
        <f>+VLOOKUP(datos!$D181,[1]Anual!$A$16:$CP$227,94,FALSE)</f>
        <v>#N/A</v>
      </c>
      <c r="Z183" s="18"/>
      <c r="AA183" s="7">
        <f>+datos!F181</f>
        <v>75</v>
      </c>
      <c r="AB183" s="7">
        <f>+datos!T181</f>
        <v>61</v>
      </c>
      <c r="AC183" s="18">
        <f t="shared" si="30"/>
        <v>0.81</v>
      </c>
    </row>
    <row r="184" spans="1:29" x14ac:dyDescent="0.2">
      <c r="A184" s="2" t="s">
        <v>233</v>
      </c>
      <c r="B184" s="2" t="s">
        <v>43</v>
      </c>
      <c r="C184" s="2" t="s">
        <v>205</v>
      </c>
      <c r="D184" s="7">
        <f>+datos!E183</f>
        <v>40</v>
      </c>
      <c r="E184" s="7">
        <f>+datos!I183</f>
        <v>22</v>
      </c>
      <c r="F184" s="31">
        <f t="shared" si="21"/>
        <v>0.55000000000000004</v>
      </c>
      <c r="G184" s="7">
        <f>+datos!H183</f>
        <v>14</v>
      </c>
      <c r="H184" s="18">
        <f t="shared" si="22"/>
        <v>0.35</v>
      </c>
      <c r="I184" s="7">
        <f>+datos!J183</f>
        <v>3</v>
      </c>
      <c r="J184" s="8">
        <f t="shared" si="23"/>
        <v>0.14000000000000001</v>
      </c>
      <c r="K184" s="7">
        <f>+datos!K183</f>
        <v>89</v>
      </c>
      <c r="L184" s="18">
        <f t="shared" si="24"/>
        <v>2.23</v>
      </c>
      <c r="M184" s="7">
        <f>+datos!M183</f>
        <v>25</v>
      </c>
      <c r="N184" s="18">
        <f t="shared" si="25"/>
        <v>1.1399999999999999</v>
      </c>
      <c r="O184" s="7">
        <f>+datos!N183</f>
        <v>18</v>
      </c>
      <c r="P184" s="18">
        <f t="shared" si="26"/>
        <v>0.82</v>
      </c>
      <c r="Q184" s="7">
        <f>+datos!O183</f>
        <v>22</v>
      </c>
      <c r="R184" s="18">
        <f t="shared" si="27"/>
        <v>1</v>
      </c>
      <c r="S184" s="7">
        <f>+datos!P183</f>
        <v>83</v>
      </c>
      <c r="T184" s="7">
        <f>+datos!Q183</f>
        <v>1</v>
      </c>
      <c r="U184" s="18">
        <f t="shared" si="28"/>
        <v>0.01</v>
      </c>
      <c r="V184" s="7">
        <f>+datos!S183</f>
        <v>0</v>
      </c>
      <c r="W184" s="18">
        <f t="shared" si="29"/>
        <v>0</v>
      </c>
      <c r="X184" s="7">
        <f>+datos!G183</f>
        <v>2520</v>
      </c>
      <c r="Y184" s="7" t="e">
        <f>+VLOOKUP(datos!$D183,[1]Anual!$A$16:$CP$227,94,FALSE)</f>
        <v>#N/A</v>
      </c>
      <c r="Z184" s="18" t="e">
        <f t="shared" ref="Z184:Z185" si="31">IF(X184=0,0,ROUND(Y184/X184,2))</f>
        <v>#N/A</v>
      </c>
      <c r="AA184" s="7">
        <f>+datos!F183</f>
        <v>598</v>
      </c>
      <c r="AB184" s="7">
        <f>+datos!T183+267</f>
        <v>756</v>
      </c>
      <c r="AC184" s="18">
        <f t="shared" si="30"/>
        <v>1.26</v>
      </c>
    </row>
    <row r="185" spans="1:29" ht="13.5" thickBot="1" x14ac:dyDescent="0.25">
      <c r="A185" s="2" t="s">
        <v>233</v>
      </c>
      <c r="B185" s="2" t="s">
        <v>43</v>
      </c>
      <c r="C185" s="2" t="s">
        <v>206</v>
      </c>
      <c r="D185" s="22">
        <f>+datos!E184</f>
        <v>40</v>
      </c>
      <c r="E185" s="22">
        <f>+datos!I184</f>
        <v>6</v>
      </c>
      <c r="F185" s="19">
        <f>IF(D185=0,0,ROUND(E185/D185,2))</f>
        <v>0.15</v>
      </c>
      <c r="G185" s="22">
        <f>+datos!H184</f>
        <v>2</v>
      </c>
      <c r="H185" s="18">
        <f t="shared" si="22"/>
        <v>0.05</v>
      </c>
      <c r="I185" s="22">
        <f>+datos!J184</f>
        <v>0</v>
      </c>
      <c r="J185" s="8">
        <f t="shared" si="23"/>
        <v>0</v>
      </c>
      <c r="K185" s="22">
        <f>+datos!K184</f>
        <v>19</v>
      </c>
      <c r="L185" s="18">
        <f t="shared" si="24"/>
        <v>0.48</v>
      </c>
      <c r="M185" s="7">
        <f>+datos!M184</f>
        <v>0</v>
      </c>
      <c r="N185" s="18">
        <f t="shared" si="25"/>
        <v>0</v>
      </c>
      <c r="O185" s="22">
        <f>+datos!N184</f>
        <v>0</v>
      </c>
      <c r="P185" s="18">
        <f t="shared" si="26"/>
        <v>0</v>
      </c>
      <c r="Q185" s="22">
        <f>+datos!O184</f>
        <v>0</v>
      </c>
      <c r="R185" s="18">
        <f t="shared" si="27"/>
        <v>0</v>
      </c>
      <c r="S185" s="22">
        <f>+datos!P184</f>
        <v>0</v>
      </c>
      <c r="T185" s="22">
        <f>+datos!Q184</f>
        <v>0</v>
      </c>
      <c r="U185" s="18">
        <f t="shared" si="28"/>
        <v>0</v>
      </c>
      <c r="V185" s="22">
        <f>+datos!S184</f>
        <v>1</v>
      </c>
      <c r="W185" s="18">
        <f t="shared" si="29"/>
        <v>0.03</v>
      </c>
      <c r="X185" s="22">
        <f>+datos!G184</f>
        <v>1300</v>
      </c>
      <c r="Y185" s="7" t="e">
        <f>+VLOOKUP(datos!$D184,[1]Anual!$A$16:$CP$227,94,FALSE)</f>
        <v>#N/A</v>
      </c>
      <c r="Z185" s="18" t="e">
        <f t="shared" si="31"/>
        <v>#N/A</v>
      </c>
      <c r="AA185" s="22">
        <f>+datos!F184</f>
        <v>479</v>
      </c>
      <c r="AB185" s="22">
        <f>+datos!T184+312</f>
        <v>460</v>
      </c>
      <c r="AC185" s="18">
        <f t="shared" si="30"/>
        <v>0.96</v>
      </c>
    </row>
    <row r="186" spans="1:29" ht="13.5" thickBot="1" x14ac:dyDescent="0.25">
      <c r="D186" s="15">
        <f>SUM(D4:D185)</f>
        <v>20350</v>
      </c>
      <c r="E186" s="15">
        <f>SUM(E4:E185)</f>
        <v>17653</v>
      </c>
      <c r="F186" s="20">
        <f>IF(D186=0,0,ROUND(E186/D186,3))</f>
        <v>0.86699999999999999</v>
      </c>
      <c r="G186" s="15">
        <f>SUM(G4:G185)</f>
        <v>10960</v>
      </c>
      <c r="H186" s="20">
        <f>+IF(D186=0,0,ROUND(G186/D186,3))</f>
        <v>0.53900000000000003</v>
      </c>
      <c r="I186" s="15">
        <f>SUM(I4:I185)</f>
        <v>1599</v>
      </c>
      <c r="J186" s="25">
        <f>+I186/E186</f>
        <v>9.0579504900016997E-2</v>
      </c>
      <c r="K186" s="15">
        <f>SUM(K4:K185)</f>
        <v>9760</v>
      </c>
      <c r="L186" s="20">
        <f>IF(D186=0,0,ROUND(K186/D186,3))</f>
        <v>0.48</v>
      </c>
      <c r="M186" s="15">
        <f>SUM(M4:M185)</f>
        <v>4299</v>
      </c>
      <c r="N186" s="20">
        <f>IF(E186=0,0,ROUND(M186/E186,3))</f>
        <v>0.24399999999999999</v>
      </c>
      <c r="O186" s="15">
        <f>SUM(O4:O185)</f>
        <v>14511</v>
      </c>
      <c r="P186" s="20">
        <f>IF(E186=0,0,ROUND(O186/E186,2))</f>
        <v>0.82</v>
      </c>
      <c r="Q186" s="15">
        <f>SUM(Q4:Q185)</f>
        <v>12940</v>
      </c>
      <c r="R186" s="20">
        <f>IF(E186=0,0,ROUND(Q186/E186,2))</f>
        <v>0.73</v>
      </c>
      <c r="S186" s="15">
        <f>SUM(S4:S185)</f>
        <v>11219</v>
      </c>
      <c r="T186" s="16">
        <f t="shared" ref="T186" si="32">SUM(T4:T185)</f>
        <v>7366</v>
      </c>
      <c r="U186" s="20">
        <f>IF(S186=0,0,ROUND(T186/S186,2))</f>
        <v>0.66</v>
      </c>
      <c r="V186" s="15">
        <f>SUM(V4:V185)</f>
        <v>2055</v>
      </c>
      <c r="W186" s="20">
        <f>IF(D186=0,0,ROUND(V186/D186,2))</f>
        <v>0.1</v>
      </c>
      <c r="X186" s="15">
        <f>SUM(X4:X185)</f>
        <v>27600</v>
      </c>
      <c r="Y186" s="16" t="e">
        <f>SUM(Y4:Y185)</f>
        <v>#N/A</v>
      </c>
      <c r="Z186" s="20" t="e">
        <f>IF(X186=0,0,ROUND(Y186/X186,3))</f>
        <v>#N/A</v>
      </c>
      <c r="AA186" s="15">
        <f>SUM(AA4:AA185)</f>
        <v>55220</v>
      </c>
      <c r="AB186" s="15">
        <f>SUM(AB4:AB185)</f>
        <v>34092</v>
      </c>
      <c r="AC186" s="23">
        <f>IF(AA186=0,0,ROUND(AB186/AA186,3))</f>
        <v>0.61699999999999999</v>
      </c>
    </row>
    <row r="187" spans="1:29" x14ac:dyDescent="0.2">
      <c r="I187" s="24"/>
      <c r="AC187" s="26"/>
    </row>
    <row r="188" spans="1:29" x14ac:dyDescent="0.2">
      <c r="F188" s="3"/>
      <c r="AB188" s="28"/>
    </row>
    <row r="189" spans="1:29" x14ac:dyDescent="0.2">
      <c r="F189" s="3"/>
      <c r="AB189" s="27"/>
    </row>
  </sheetData>
  <autoFilter ref="A3:AC186" xr:uid="{00000000-0009-0000-0000-000001000000}"/>
  <conditionalFormatting sqref="F4:F186">
    <cfRule type="iconSet" priority="113">
      <iconSet>
        <cfvo type="percent" val="0"/>
        <cfvo type="num" val="0.25"/>
        <cfvo type="num" val="0.5"/>
      </iconSet>
    </cfRule>
  </conditionalFormatting>
  <conditionalFormatting sqref="F6">
    <cfRule type="iconSet" priority="111">
      <iconSet>
        <cfvo type="percent" val="0"/>
        <cfvo type="num" val="0.7"/>
        <cfvo type="num" val="0.8"/>
      </iconSet>
    </cfRule>
  </conditionalFormatting>
  <conditionalFormatting sqref="H4:H186">
    <cfRule type="iconSet" priority="110">
      <iconSet>
        <cfvo type="percent" val="0"/>
        <cfvo type="num" val="0.25"/>
        <cfvo type="num" val="0.5"/>
      </iconSet>
    </cfRule>
  </conditionalFormatting>
  <conditionalFormatting sqref="J4:J185">
    <cfRule type="cellIs" dxfId="2" priority="109" operator="greaterThan">
      <formula>0.1</formula>
    </cfRule>
  </conditionalFormatting>
  <conditionalFormatting sqref="J5">
    <cfRule type="cellIs" dxfId="1" priority="108" operator="greaterThan">
      <formula>0.1</formula>
    </cfRule>
  </conditionalFormatting>
  <conditionalFormatting sqref="J6:J186">
    <cfRule type="cellIs" dxfId="0" priority="107" operator="greaterThan">
      <formula>0.1</formula>
    </cfRule>
  </conditionalFormatting>
  <conditionalFormatting sqref="L4:L186">
    <cfRule type="iconSet" priority="106">
      <iconSet>
        <cfvo type="percent" val="0"/>
        <cfvo type="num" val="0.25"/>
        <cfvo type="num" val="0.5"/>
      </iconSet>
    </cfRule>
  </conditionalFormatting>
  <conditionalFormatting sqref="N4:N186">
    <cfRule type="iconSet" priority="105">
      <iconSet>
        <cfvo type="percent" val="0"/>
        <cfvo type="num" val="0.7"/>
        <cfvo type="num" val="0.8"/>
      </iconSet>
    </cfRule>
  </conditionalFormatting>
  <conditionalFormatting sqref="P4:P186">
    <cfRule type="iconSet" priority="104">
      <iconSet>
        <cfvo type="percent" val="0"/>
        <cfvo type="num" val="0.7"/>
        <cfvo type="num" val="0.8"/>
      </iconSet>
    </cfRule>
  </conditionalFormatting>
  <conditionalFormatting sqref="R4:R186">
    <cfRule type="iconSet" priority="103">
      <iconSet>
        <cfvo type="percent" val="0"/>
        <cfvo type="num" val="0.7"/>
        <cfvo type="num" val="0.8"/>
      </iconSet>
    </cfRule>
  </conditionalFormatting>
  <conditionalFormatting sqref="U4:U185">
    <cfRule type="iconSet" priority="102">
      <iconSet>
        <cfvo type="percent" val="0"/>
        <cfvo type="num" val="0.7"/>
        <cfvo type="num" val="0.8"/>
      </iconSet>
    </cfRule>
  </conditionalFormatting>
  <conditionalFormatting sqref="U5:U186">
    <cfRule type="iconSet" priority="101">
      <iconSet>
        <cfvo type="percent" val="0"/>
        <cfvo type="num" val="0.7"/>
        <cfvo type="num" val="0.8"/>
      </iconSet>
    </cfRule>
  </conditionalFormatting>
  <conditionalFormatting sqref="AC13">
    <cfRule type="iconSet" priority="78">
      <iconSet>
        <cfvo type="percent" val="0"/>
        <cfvo type="num" val="0.7"/>
        <cfvo type="num" val="0.8"/>
      </iconSet>
    </cfRule>
  </conditionalFormatting>
  <conditionalFormatting sqref="AC14">
    <cfRule type="iconSet" priority="77">
      <iconSet>
        <cfvo type="percent" val="0"/>
        <cfvo type="num" val="0.7"/>
        <cfvo type="num" val="0.8"/>
      </iconSet>
    </cfRule>
  </conditionalFormatting>
  <conditionalFormatting sqref="AC14">
    <cfRule type="iconSet" priority="76">
      <iconSet>
        <cfvo type="percent" val="0"/>
        <cfvo type="num" val="0.7"/>
        <cfvo type="num" val="0.8"/>
      </iconSet>
    </cfRule>
  </conditionalFormatting>
  <conditionalFormatting sqref="AC19">
    <cfRule type="iconSet" priority="75">
      <iconSet>
        <cfvo type="percent" val="0"/>
        <cfvo type="num" val="0.7"/>
        <cfvo type="num" val="0.8"/>
      </iconSet>
    </cfRule>
  </conditionalFormatting>
  <conditionalFormatting sqref="AC22">
    <cfRule type="iconSet" priority="74">
      <iconSet>
        <cfvo type="percent" val="0"/>
        <cfvo type="num" val="0.7"/>
        <cfvo type="num" val="0.8"/>
      </iconSet>
    </cfRule>
  </conditionalFormatting>
  <conditionalFormatting sqref="AC28:AC30">
    <cfRule type="iconSet" priority="73">
      <iconSet>
        <cfvo type="percent" val="0"/>
        <cfvo type="num" val="0.7"/>
        <cfvo type="num" val="0.8"/>
      </iconSet>
    </cfRule>
  </conditionalFormatting>
  <conditionalFormatting sqref="AC33">
    <cfRule type="iconSet" priority="72">
      <iconSet>
        <cfvo type="percent" val="0"/>
        <cfvo type="num" val="0.7"/>
        <cfvo type="num" val="0.8"/>
      </iconSet>
    </cfRule>
  </conditionalFormatting>
  <conditionalFormatting sqref="AC37">
    <cfRule type="iconSet" priority="71">
      <iconSet>
        <cfvo type="percent" val="0"/>
        <cfvo type="num" val="0.7"/>
        <cfvo type="num" val="0.8"/>
      </iconSet>
    </cfRule>
  </conditionalFormatting>
  <conditionalFormatting sqref="AC41">
    <cfRule type="iconSet" priority="70">
      <iconSet>
        <cfvo type="percent" val="0"/>
        <cfvo type="num" val="0.7"/>
        <cfvo type="num" val="0.8"/>
      </iconSet>
    </cfRule>
  </conditionalFormatting>
  <conditionalFormatting sqref="AC48">
    <cfRule type="iconSet" priority="69">
      <iconSet>
        <cfvo type="percent" val="0"/>
        <cfvo type="num" val="0.7"/>
        <cfvo type="num" val="0.8"/>
      </iconSet>
    </cfRule>
  </conditionalFormatting>
  <conditionalFormatting sqref="AC56">
    <cfRule type="iconSet" priority="68">
      <iconSet>
        <cfvo type="percent" val="0"/>
        <cfvo type="num" val="0.7"/>
        <cfvo type="num" val="0.8"/>
      </iconSet>
    </cfRule>
  </conditionalFormatting>
  <conditionalFormatting sqref="AC59">
    <cfRule type="iconSet" priority="67">
      <iconSet>
        <cfvo type="percent" val="0"/>
        <cfvo type="num" val="0.7"/>
        <cfvo type="num" val="0.8"/>
      </iconSet>
    </cfRule>
  </conditionalFormatting>
  <conditionalFormatting sqref="AC70">
    <cfRule type="iconSet" priority="66">
      <iconSet>
        <cfvo type="percent" val="0"/>
        <cfvo type="num" val="0.7"/>
        <cfvo type="num" val="0.8"/>
      </iconSet>
    </cfRule>
  </conditionalFormatting>
  <conditionalFormatting sqref="AC98">
    <cfRule type="iconSet" priority="65">
      <iconSet>
        <cfvo type="percent" val="0"/>
        <cfvo type="num" val="0.7"/>
        <cfvo type="num" val="0.8"/>
      </iconSet>
    </cfRule>
  </conditionalFormatting>
  <conditionalFormatting sqref="AC103">
    <cfRule type="iconSet" priority="64">
      <iconSet>
        <cfvo type="percent" val="0"/>
        <cfvo type="num" val="0.7"/>
        <cfvo type="num" val="0.8"/>
      </iconSet>
    </cfRule>
  </conditionalFormatting>
  <conditionalFormatting sqref="AC114">
    <cfRule type="iconSet" priority="63">
      <iconSet>
        <cfvo type="percent" val="0"/>
        <cfvo type="num" val="0.7"/>
        <cfvo type="num" val="0.8"/>
      </iconSet>
    </cfRule>
  </conditionalFormatting>
  <conditionalFormatting sqref="AC134">
    <cfRule type="iconSet" priority="62">
      <iconSet>
        <cfvo type="percent" val="0"/>
        <cfvo type="num" val="0.7"/>
        <cfvo type="num" val="0.8"/>
      </iconSet>
    </cfRule>
  </conditionalFormatting>
  <conditionalFormatting sqref="AC147">
    <cfRule type="iconSet" priority="61">
      <iconSet>
        <cfvo type="percent" val="0"/>
        <cfvo type="num" val="0.7"/>
        <cfvo type="num" val="0.8"/>
      </iconSet>
    </cfRule>
  </conditionalFormatting>
  <conditionalFormatting sqref="AC157">
    <cfRule type="iconSet" priority="60">
      <iconSet>
        <cfvo type="percent" val="0"/>
        <cfvo type="num" val="0.7"/>
        <cfvo type="num" val="0.8"/>
      </iconSet>
    </cfRule>
  </conditionalFormatting>
  <conditionalFormatting sqref="AC172">
    <cfRule type="iconSet" priority="59">
      <iconSet>
        <cfvo type="percent" val="0"/>
        <cfvo type="num" val="0.7"/>
        <cfvo type="num" val="0.8"/>
      </iconSet>
    </cfRule>
  </conditionalFormatting>
  <conditionalFormatting sqref="AC184:AC186">
    <cfRule type="iconSet" priority="58">
      <iconSet>
        <cfvo type="percent" val="0"/>
        <cfvo type="num" val="0.7"/>
        <cfvo type="num" val="0.8"/>
      </iconSet>
    </cfRule>
  </conditionalFormatting>
  <conditionalFormatting sqref="AC4:AC186">
    <cfRule type="iconSet" priority="57">
      <iconSet>
        <cfvo type="percent" val="0"/>
        <cfvo type="num" val="0.25"/>
        <cfvo type="num" val="0.5"/>
      </iconSet>
    </cfRule>
  </conditionalFormatting>
  <conditionalFormatting sqref="F186">
    <cfRule type="iconSet" priority="56">
      <iconSet>
        <cfvo type="percent" val="0"/>
        <cfvo type="num" val="0.17499999999999999"/>
        <cfvo type="num" val="0.2"/>
      </iconSet>
    </cfRule>
  </conditionalFormatting>
  <conditionalFormatting sqref="W4:W185">
    <cfRule type="iconSet" priority="33">
      <iconSet>
        <cfvo type="percent" val="0"/>
        <cfvo type="num" val="0.25"/>
        <cfvo type="num" val="0.5"/>
      </iconSet>
    </cfRule>
  </conditionalFormatting>
  <conditionalFormatting sqref="Z186">
    <cfRule type="iconSet" priority="4">
      <iconSet>
        <cfvo type="percent" val="0"/>
        <cfvo type="num" val="0.25"/>
        <cfvo type="num" val="0.5"/>
      </iconSet>
    </cfRule>
  </conditionalFormatting>
  <conditionalFormatting sqref="Z13:Z185">
    <cfRule type="iconSet" priority="2">
      <iconSet>
        <cfvo type="percent" val="0"/>
        <cfvo type="num" val="0.25"/>
        <cfvo type="num" val="0.5"/>
      </iconSet>
    </cfRule>
  </conditionalFormatting>
  <conditionalFormatting sqref="Z9">
    <cfRule type="iconSet" priority="1">
      <iconSet>
        <cfvo type="percent" val="0"/>
        <cfvo type="num" val="0.25"/>
        <cfvo type="num" val="0.5"/>
      </iconSet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cuadro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Luis A. Reque Esqueche</cp:lastModifiedBy>
  <cp:lastPrinted>2019-08-19T17:56:48Z</cp:lastPrinted>
  <dcterms:created xsi:type="dcterms:W3CDTF">2015-12-09T13:12:16Z</dcterms:created>
  <dcterms:modified xsi:type="dcterms:W3CDTF">2020-09-09T19:29:51Z</dcterms:modified>
</cp:coreProperties>
</file>