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REQUE-ESTADISTICA\Desktop\"/>
    </mc:Choice>
  </mc:AlternateContent>
  <xr:revisionPtr revIDLastSave="0" documentId="8_{C035CF28-8A2A-4742-9048-E8C14114E711}" xr6:coauthVersionLast="47" xr6:coauthVersionMax="47" xr10:uidLastSave="{00000000-0000-0000-0000-000000000000}"/>
  <bookViews>
    <workbookView xWindow="-108" yWindow="-108" windowWidth="23256" windowHeight="12456" tabRatio="614" xr2:uid="{2CFC0295-88A4-4413-BADE-B18F20AE0E2F}"/>
  </bookViews>
  <sheets>
    <sheet name="FORMATO" sheetId="2" r:id="rId1"/>
    <sheet name="ESTABLECIMIENTOS" sheetId="8" r:id="rId2"/>
    <sheet name="DISTRITO" sheetId="9" r:id="rId3"/>
    <sheet name="MICROREDES" sheetId="6" r:id="rId4"/>
    <sheet name="INFO" sheetId="4" state="hidden" r:id="rId5"/>
    <sheet name="DATOS" sheetId="1" state="hidden" r:id="rId6"/>
    <sheet name="PROG" sheetId="10" state="hidden" r:id="rId7"/>
  </sheets>
  <definedNames>
    <definedName name="_xlnm._FilterDatabase" localSheetId="5" hidden="1">DATOS!$A$1:$AK$2054</definedName>
    <definedName name="_xlnm.Print_Area" localSheetId="0">FORMATO!$A$1:$K$113</definedName>
    <definedName name="SegmentaciónDeDatos_MicroRed">#N/A</definedName>
    <definedName name="SegmentaciónDeDatos_Red">#N/A</definedName>
  </definedNames>
  <calcPr calcId="191029"/>
  <pivotCaches>
    <pivotCache cacheId="1" r:id="rId8"/>
    <pivotCache cacheId="2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" i="2" l="1"/>
  <c r="H56" i="2"/>
  <c r="G98" i="2" s="1"/>
  <c r="H57" i="2"/>
  <c r="I56" i="2" l="1"/>
  <c r="J56" i="2" s="1"/>
  <c r="I14" i="2" l="1"/>
  <c r="I7" i="6"/>
  <c r="Q7" i="6" s="1"/>
  <c r="J7" i="6"/>
  <c r="R7" i="6" s="1"/>
  <c r="K7" i="6"/>
  <c r="S7" i="6" s="1"/>
  <c r="L7" i="6"/>
  <c r="T7" i="6" s="1"/>
  <c r="M7" i="6"/>
  <c r="U7" i="6" s="1"/>
  <c r="N7" i="6"/>
  <c r="V7" i="6" s="1"/>
  <c r="O7" i="6"/>
  <c r="W7" i="6" s="1"/>
  <c r="P7" i="6"/>
  <c r="I8" i="6"/>
  <c r="Q8" i="6" s="1"/>
  <c r="J8" i="6"/>
  <c r="R8" i="6" s="1"/>
  <c r="K8" i="6"/>
  <c r="S8" i="6" s="1"/>
  <c r="L8" i="6"/>
  <c r="T8" i="6" s="1"/>
  <c r="M8" i="6"/>
  <c r="U8" i="6" s="1"/>
  <c r="N8" i="6"/>
  <c r="V8" i="6" s="1"/>
  <c r="O8" i="6"/>
  <c r="W8" i="6" s="1"/>
  <c r="P8" i="6"/>
  <c r="I9" i="6"/>
  <c r="Q9" i="6" s="1"/>
  <c r="J9" i="6"/>
  <c r="R9" i="6" s="1"/>
  <c r="K9" i="6"/>
  <c r="S9" i="6" s="1"/>
  <c r="L9" i="6"/>
  <c r="T9" i="6" s="1"/>
  <c r="M9" i="6"/>
  <c r="U9" i="6" s="1"/>
  <c r="N9" i="6"/>
  <c r="V9" i="6" s="1"/>
  <c r="O9" i="6"/>
  <c r="W9" i="6" s="1"/>
  <c r="P9" i="6"/>
  <c r="I10" i="6"/>
  <c r="Q10" i="6" s="1"/>
  <c r="J10" i="6"/>
  <c r="R10" i="6" s="1"/>
  <c r="K10" i="6"/>
  <c r="S10" i="6" s="1"/>
  <c r="L10" i="6"/>
  <c r="T10" i="6" s="1"/>
  <c r="M10" i="6"/>
  <c r="U10" i="6" s="1"/>
  <c r="N10" i="6"/>
  <c r="V10" i="6" s="1"/>
  <c r="O10" i="6"/>
  <c r="W10" i="6" s="1"/>
  <c r="P10" i="6"/>
  <c r="I11" i="6"/>
  <c r="Q11" i="6" s="1"/>
  <c r="J11" i="6"/>
  <c r="R11" i="6" s="1"/>
  <c r="K11" i="6"/>
  <c r="S11" i="6" s="1"/>
  <c r="L11" i="6"/>
  <c r="T11" i="6" s="1"/>
  <c r="M11" i="6"/>
  <c r="U11" i="6" s="1"/>
  <c r="N11" i="6"/>
  <c r="V11" i="6" s="1"/>
  <c r="O11" i="6"/>
  <c r="W11" i="6" s="1"/>
  <c r="P11" i="6"/>
  <c r="I12" i="6"/>
  <c r="Q12" i="6" s="1"/>
  <c r="J12" i="6"/>
  <c r="R12" i="6" s="1"/>
  <c r="K12" i="6"/>
  <c r="S12" i="6" s="1"/>
  <c r="L12" i="6"/>
  <c r="T12" i="6" s="1"/>
  <c r="M12" i="6"/>
  <c r="U12" i="6" s="1"/>
  <c r="N12" i="6"/>
  <c r="V12" i="6" s="1"/>
  <c r="O12" i="6"/>
  <c r="W12" i="6" s="1"/>
  <c r="P12" i="6"/>
  <c r="I13" i="6"/>
  <c r="Q13" i="6" s="1"/>
  <c r="J13" i="6"/>
  <c r="R13" i="6" s="1"/>
  <c r="K13" i="6"/>
  <c r="S13" i="6" s="1"/>
  <c r="L13" i="6"/>
  <c r="T13" i="6" s="1"/>
  <c r="M13" i="6"/>
  <c r="U13" i="6" s="1"/>
  <c r="N13" i="6"/>
  <c r="V13" i="6" s="1"/>
  <c r="O13" i="6"/>
  <c r="W13" i="6" s="1"/>
  <c r="P13" i="6"/>
  <c r="I14" i="6"/>
  <c r="Q14" i="6" s="1"/>
  <c r="J14" i="6"/>
  <c r="R14" i="6" s="1"/>
  <c r="K14" i="6"/>
  <c r="S14" i="6" s="1"/>
  <c r="L14" i="6"/>
  <c r="T14" i="6" s="1"/>
  <c r="M14" i="6"/>
  <c r="U14" i="6" s="1"/>
  <c r="N14" i="6"/>
  <c r="V14" i="6" s="1"/>
  <c r="O14" i="6"/>
  <c r="W14" i="6" s="1"/>
  <c r="P14" i="6"/>
  <c r="I15" i="6"/>
  <c r="Q15" i="6" s="1"/>
  <c r="J15" i="6"/>
  <c r="R15" i="6" s="1"/>
  <c r="K15" i="6"/>
  <c r="S15" i="6" s="1"/>
  <c r="L15" i="6"/>
  <c r="T15" i="6" s="1"/>
  <c r="M15" i="6"/>
  <c r="U15" i="6" s="1"/>
  <c r="N15" i="6"/>
  <c r="V15" i="6" s="1"/>
  <c r="O15" i="6"/>
  <c r="W15" i="6" s="1"/>
  <c r="P15" i="6"/>
  <c r="I16" i="6"/>
  <c r="Q16" i="6" s="1"/>
  <c r="J16" i="6"/>
  <c r="R16" i="6" s="1"/>
  <c r="K16" i="6"/>
  <c r="S16" i="6" s="1"/>
  <c r="L16" i="6"/>
  <c r="T16" i="6" s="1"/>
  <c r="M16" i="6"/>
  <c r="U16" i="6" s="1"/>
  <c r="N16" i="6"/>
  <c r="V16" i="6" s="1"/>
  <c r="O16" i="6"/>
  <c r="W16" i="6" s="1"/>
  <c r="P16" i="6"/>
  <c r="I17" i="6"/>
  <c r="Q17" i="6" s="1"/>
  <c r="J17" i="6"/>
  <c r="R17" i="6" s="1"/>
  <c r="K17" i="6"/>
  <c r="S17" i="6" s="1"/>
  <c r="L17" i="6"/>
  <c r="T17" i="6" s="1"/>
  <c r="M17" i="6"/>
  <c r="U17" i="6" s="1"/>
  <c r="N17" i="6"/>
  <c r="V17" i="6" s="1"/>
  <c r="O17" i="6"/>
  <c r="W17" i="6" s="1"/>
  <c r="P17" i="6"/>
  <c r="I18" i="6"/>
  <c r="Q18" i="6" s="1"/>
  <c r="J18" i="6"/>
  <c r="R18" i="6" s="1"/>
  <c r="K18" i="6"/>
  <c r="S18" i="6" s="1"/>
  <c r="L18" i="6"/>
  <c r="T18" i="6" s="1"/>
  <c r="M18" i="6"/>
  <c r="U18" i="6" s="1"/>
  <c r="N18" i="6"/>
  <c r="V18" i="6" s="1"/>
  <c r="O18" i="6"/>
  <c r="W18" i="6" s="1"/>
  <c r="P18" i="6"/>
  <c r="I19" i="6"/>
  <c r="Q19" i="6" s="1"/>
  <c r="J19" i="6"/>
  <c r="R19" i="6" s="1"/>
  <c r="K19" i="6"/>
  <c r="S19" i="6" s="1"/>
  <c r="L19" i="6"/>
  <c r="T19" i="6" s="1"/>
  <c r="M19" i="6"/>
  <c r="U19" i="6" s="1"/>
  <c r="N19" i="6"/>
  <c r="V19" i="6" s="1"/>
  <c r="O19" i="6"/>
  <c r="W19" i="6" s="1"/>
  <c r="P19" i="6"/>
  <c r="I20" i="6"/>
  <c r="Q20" i="6" s="1"/>
  <c r="J20" i="6"/>
  <c r="R20" i="6" s="1"/>
  <c r="K20" i="6"/>
  <c r="S20" i="6" s="1"/>
  <c r="L20" i="6"/>
  <c r="T20" i="6" s="1"/>
  <c r="M20" i="6"/>
  <c r="U20" i="6" s="1"/>
  <c r="N20" i="6"/>
  <c r="V20" i="6" s="1"/>
  <c r="O20" i="6"/>
  <c r="W20" i="6" s="1"/>
  <c r="P20" i="6"/>
  <c r="I21" i="6"/>
  <c r="Q21" i="6" s="1"/>
  <c r="J21" i="6"/>
  <c r="R21" i="6" s="1"/>
  <c r="K21" i="6"/>
  <c r="S21" i="6" s="1"/>
  <c r="L21" i="6"/>
  <c r="T21" i="6" s="1"/>
  <c r="M21" i="6"/>
  <c r="U21" i="6" s="1"/>
  <c r="N21" i="6"/>
  <c r="V21" i="6" s="1"/>
  <c r="O21" i="6"/>
  <c r="W21" i="6" s="1"/>
  <c r="P21" i="6"/>
  <c r="I22" i="6"/>
  <c r="Q22" i="6" s="1"/>
  <c r="J22" i="6"/>
  <c r="R22" i="6" s="1"/>
  <c r="K22" i="6"/>
  <c r="S22" i="6" s="1"/>
  <c r="L22" i="6"/>
  <c r="T22" i="6" s="1"/>
  <c r="M22" i="6"/>
  <c r="U22" i="6" s="1"/>
  <c r="N22" i="6"/>
  <c r="V22" i="6" s="1"/>
  <c r="O22" i="6"/>
  <c r="W22" i="6" s="1"/>
  <c r="P22" i="6"/>
  <c r="I23" i="6"/>
  <c r="Q23" i="6" s="1"/>
  <c r="J23" i="6"/>
  <c r="R23" i="6" s="1"/>
  <c r="K23" i="6"/>
  <c r="S23" i="6" s="1"/>
  <c r="L23" i="6"/>
  <c r="T23" i="6" s="1"/>
  <c r="M23" i="6"/>
  <c r="U23" i="6" s="1"/>
  <c r="N23" i="6"/>
  <c r="V23" i="6" s="1"/>
  <c r="O23" i="6"/>
  <c r="W23" i="6" s="1"/>
  <c r="P23" i="6"/>
  <c r="I24" i="6"/>
  <c r="Q24" i="6" s="1"/>
  <c r="J24" i="6"/>
  <c r="R24" i="6" s="1"/>
  <c r="K24" i="6"/>
  <c r="S24" i="6" s="1"/>
  <c r="L24" i="6"/>
  <c r="T24" i="6" s="1"/>
  <c r="M24" i="6"/>
  <c r="U24" i="6" s="1"/>
  <c r="N24" i="6"/>
  <c r="V24" i="6" s="1"/>
  <c r="O24" i="6"/>
  <c r="W24" i="6" s="1"/>
  <c r="P24" i="6"/>
  <c r="I25" i="6"/>
  <c r="Q25" i="6" s="1"/>
  <c r="J25" i="6"/>
  <c r="R25" i="6" s="1"/>
  <c r="K25" i="6"/>
  <c r="S25" i="6" s="1"/>
  <c r="L25" i="6"/>
  <c r="T25" i="6" s="1"/>
  <c r="M25" i="6"/>
  <c r="U25" i="6" s="1"/>
  <c r="N25" i="6"/>
  <c r="V25" i="6" s="1"/>
  <c r="O25" i="6"/>
  <c r="W25" i="6" s="1"/>
  <c r="P25" i="6"/>
  <c r="I26" i="6"/>
  <c r="Q26" i="6" s="1"/>
  <c r="J26" i="6"/>
  <c r="R26" i="6" s="1"/>
  <c r="K26" i="6"/>
  <c r="S26" i="6" s="1"/>
  <c r="L26" i="6"/>
  <c r="T26" i="6" s="1"/>
  <c r="M26" i="6"/>
  <c r="U26" i="6" s="1"/>
  <c r="N26" i="6"/>
  <c r="V26" i="6" s="1"/>
  <c r="O26" i="6"/>
  <c r="W26" i="6" s="1"/>
  <c r="P26" i="6"/>
  <c r="I27" i="6"/>
  <c r="Q27" i="6" s="1"/>
  <c r="J27" i="6"/>
  <c r="R27" i="6" s="1"/>
  <c r="K27" i="6"/>
  <c r="S27" i="6" s="1"/>
  <c r="L27" i="6"/>
  <c r="T27" i="6" s="1"/>
  <c r="M27" i="6"/>
  <c r="U27" i="6" s="1"/>
  <c r="N27" i="6"/>
  <c r="V27" i="6" s="1"/>
  <c r="O27" i="6"/>
  <c r="W27" i="6" s="1"/>
  <c r="P27" i="6"/>
  <c r="I28" i="6"/>
  <c r="Q28" i="6" s="1"/>
  <c r="J28" i="6"/>
  <c r="R28" i="6" s="1"/>
  <c r="K28" i="6"/>
  <c r="S28" i="6" s="1"/>
  <c r="L28" i="6"/>
  <c r="T28" i="6" s="1"/>
  <c r="M28" i="6"/>
  <c r="U28" i="6" s="1"/>
  <c r="N28" i="6"/>
  <c r="V28" i="6" s="1"/>
  <c r="O28" i="6"/>
  <c r="W28" i="6" s="1"/>
  <c r="P28" i="6"/>
  <c r="I29" i="6"/>
  <c r="Q29" i="6" s="1"/>
  <c r="J29" i="6"/>
  <c r="R29" i="6" s="1"/>
  <c r="K29" i="6"/>
  <c r="S29" i="6" s="1"/>
  <c r="L29" i="6"/>
  <c r="T29" i="6" s="1"/>
  <c r="M29" i="6"/>
  <c r="U29" i="6" s="1"/>
  <c r="N29" i="6"/>
  <c r="V29" i="6" s="1"/>
  <c r="O29" i="6"/>
  <c r="W29" i="6" s="1"/>
  <c r="P29" i="6"/>
  <c r="I30" i="6"/>
  <c r="Q30" i="6" s="1"/>
  <c r="J30" i="6"/>
  <c r="R30" i="6" s="1"/>
  <c r="K30" i="6"/>
  <c r="S30" i="6" s="1"/>
  <c r="L30" i="6"/>
  <c r="T30" i="6" s="1"/>
  <c r="M30" i="6"/>
  <c r="U30" i="6" s="1"/>
  <c r="N30" i="6"/>
  <c r="V30" i="6" s="1"/>
  <c r="O30" i="6"/>
  <c r="W30" i="6" s="1"/>
  <c r="P30" i="6"/>
  <c r="I31" i="6"/>
  <c r="Q31" i="6" s="1"/>
  <c r="J31" i="6"/>
  <c r="R31" i="6" s="1"/>
  <c r="K31" i="6"/>
  <c r="S31" i="6" s="1"/>
  <c r="L31" i="6"/>
  <c r="T31" i="6" s="1"/>
  <c r="M31" i="6"/>
  <c r="U31" i="6" s="1"/>
  <c r="N31" i="6"/>
  <c r="V31" i="6" s="1"/>
  <c r="O31" i="6"/>
  <c r="W31" i="6" s="1"/>
  <c r="P31" i="6"/>
  <c r="I32" i="6"/>
  <c r="Q32" i="6" s="1"/>
  <c r="J32" i="6"/>
  <c r="R32" i="6" s="1"/>
  <c r="K32" i="6"/>
  <c r="S32" i="6" s="1"/>
  <c r="L32" i="6"/>
  <c r="T32" i="6" s="1"/>
  <c r="M32" i="6"/>
  <c r="U32" i="6" s="1"/>
  <c r="N32" i="6"/>
  <c r="V32" i="6" s="1"/>
  <c r="O32" i="6"/>
  <c r="W32" i="6" s="1"/>
  <c r="P32" i="6"/>
  <c r="I33" i="6"/>
  <c r="Q33" i="6" s="1"/>
  <c r="J33" i="6"/>
  <c r="R33" i="6" s="1"/>
  <c r="K33" i="6"/>
  <c r="S33" i="6" s="1"/>
  <c r="L33" i="6"/>
  <c r="T33" i="6" s="1"/>
  <c r="M33" i="6"/>
  <c r="U33" i="6" s="1"/>
  <c r="N33" i="6"/>
  <c r="V33" i="6" s="1"/>
  <c r="O33" i="6"/>
  <c r="W33" i="6" s="1"/>
  <c r="P33" i="6"/>
  <c r="I34" i="6"/>
  <c r="Q34" i="6" s="1"/>
  <c r="J34" i="6"/>
  <c r="R34" i="6" s="1"/>
  <c r="K34" i="6"/>
  <c r="S34" i="6" s="1"/>
  <c r="L34" i="6"/>
  <c r="T34" i="6" s="1"/>
  <c r="M34" i="6"/>
  <c r="U34" i="6" s="1"/>
  <c r="N34" i="6"/>
  <c r="V34" i="6" s="1"/>
  <c r="O34" i="6"/>
  <c r="W34" i="6" s="1"/>
  <c r="P34" i="6"/>
  <c r="P6" i="6"/>
  <c r="O6" i="6"/>
  <c r="W6" i="6" s="1"/>
  <c r="N6" i="6"/>
  <c r="V6" i="6" s="1"/>
  <c r="M6" i="6"/>
  <c r="U6" i="6" s="1"/>
  <c r="L6" i="6"/>
  <c r="T6" i="6" s="1"/>
  <c r="K6" i="6"/>
  <c r="S6" i="6" s="1"/>
  <c r="J6" i="6"/>
  <c r="R6" i="6" s="1"/>
  <c r="I6" i="6"/>
  <c r="Q6" i="6" s="1"/>
  <c r="D8" i="2" l="1"/>
  <c r="I20" i="2" l="1"/>
  <c r="I23" i="2"/>
  <c r="I21" i="2"/>
  <c r="F42" i="2" l="1"/>
  <c r="I22" i="2"/>
  <c r="D47" i="2" s="1"/>
  <c r="D61" i="2"/>
  <c r="E28" i="2"/>
  <c r="F35" i="2"/>
  <c r="I61" i="2"/>
  <c r="I19" i="2"/>
  <c r="D56" i="2"/>
  <c r="E52" i="2" l="1"/>
  <c r="D46" i="2"/>
  <c r="E51" i="2"/>
  <c r="F41" i="2"/>
  <c r="F40" i="2"/>
  <c r="F39" i="2"/>
  <c r="F32" i="2"/>
  <c r="F33" i="2"/>
  <c r="E27" i="2"/>
  <c r="F34" i="2"/>
  <c r="A1" i="8"/>
  <c r="A1" i="9"/>
  <c r="D28" i="2" l="1"/>
  <c r="G28" i="2" s="1"/>
  <c r="C84" i="2" s="1"/>
  <c r="C47" i="2"/>
  <c r="E47" i="2" s="1"/>
  <c r="C15" i="2"/>
  <c r="F17" i="2"/>
  <c r="C27" i="2"/>
  <c r="F27" i="2" s="1"/>
  <c r="F22" i="2"/>
  <c r="K22" i="2" s="1"/>
  <c r="C75" i="2" s="1"/>
  <c r="E35" i="2"/>
  <c r="E42" i="2"/>
  <c r="C10" i="2"/>
  <c r="D52" i="2"/>
  <c r="H61" i="2"/>
  <c r="J61" i="2" s="1"/>
  <c r="F21" i="2"/>
  <c r="K21" i="2" s="1"/>
  <c r="C74" i="2" s="1"/>
  <c r="C51" i="2"/>
  <c r="F51" i="2" s="1"/>
  <c r="C97" i="2" s="1"/>
  <c r="C19" i="2"/>
  <c r="J19" i="2" s="1"/>
  <c r="C20" i="2"/>
  <c r="J20" i="2" s="1"/>
  <c r="C33" i="2"/>
  <c r="G33" i="2" s="1"/>
  <c r="H82" i="2" s="1"/>
  <c r="C56" i="2"/>
  <c r="G97" i="2" s="1"/>
  <c r="C61" i="2"/>
  <c r="G99" i="2" s="1"/>
  <c r="D51" i="2"/>
  <c r="C16" i="2"/>
  <c r="C52" i="2"/>
  <c r="F52" i="2" s="1"/>
  <c r="C98" i="2" s="1"/>
  <c r="G20" i="2"/>
  <c r="K20" i="2" s="1"/>
  <c r="C73" i="2" s="1"/>
  <c r="C46" i="2"/>
  <c r="E46" i="2" s="1"/>
  <c r="C34" i="2"/>
  <c r="C28" i="2"/>
  <c r="F28" i="2" s="1"/>
  <c r="H19" i="2"/>
  <c r="K19" i="2" s="1"/>
  <c r="C72" i="2" s="1"/>
  <c r="C35" i="2"/>
  <c r="F23" i="2"/>
  <c r="K23" i="2" s="1"/>
  <c r="C76" i="2" s="1"/>
  <c r="E15" i="2"/>
  <c r="E18" i="2" s="1"/>
  <c r="C41" i="2"/>
  <c r="D27" i="2"/>
  <c r="G27" i="2" s="1"/>
  <c r="C83" i="2" s="1"/>
  <c r="C32" i="2"/>
  <c r="G32" i="2" s="1"/>
  <c r="H81" i="2" s="1"/>
  <c r="C42" i="2"/>
  <c r="C22" i="2"/>
  <c r="J22" i="2" s="1"/>
  <c r="C14" i="2"/>
  <c r="C9" i="2"/>
  <c r="C40" i="2"/>
  <c r="G40" i="2" s="1"/>
  <c r="C8" i="2"/>
  <c r="E8" i="2" s="1"/>
  <c r="C23" i="2"/>
  <c r="J23" i="2" s="1"/>
  <c r="C21" i="2"/>
  <c r="J21" i="2" s="1"/>
  <c r="C39" i="2"/>
  <c r="G39" i="2" s="1"/>
  <c r="D14" i="2"/>
  <c r="D15" i="2" s="1"/>
  <c r="D18" i="2" s="1"/>
  <c r="D34" i="2"/>
  <c r="F16" i="2"/>
  <c r="C17" i="2"/>
  <c r="D41" i="2"/>
  <c r="G41" i="2" l="1"/>
  <c r="E61" i="2"/>
  <c r="G42" i="2"/>
  <c r="G34" i="2"/>
  <c r="H83" i="2" s="1"/>
  <c r="G35" i="2"/>
  <c r="H84" i="2" s="1"/>
  <c r="E56" i="2"/>
  <c r="C18" i="2"/>
  <c r="J14" i="2" s="1"/>
  <c r="F18" i="2"/>
  <c r="K14" i="2" s="1"/>
  <c r="C71" i="2" s="1"/>
</calcChain>
</file>

<file path=xl/sharedStrings.xml><?xml version="1.0" encoding="utf-8"?>
<sst xmlns="http://schemas.openxmlformats.org/spreadsheetml/2006/main" count="6965" uniqueCount="528">
  <si>
    <t>Anio</t>
  </si>
  <si>
    <t>Mes</t>
  </si>
  <si>
    <t>Id_Establecimiento</t>
  </si>
  <si>
    <t>Codigo_Unico</t>
  </si>
  <si>
    <t>Nombre_Establecimiento</t>
  </si>
  <si>
    <t>Red</t>
  </si>
  <si>
    <t>MicroRed</t>
  </si>
  <si>
    <t>HOSPITAL REGIONAL DOCENTE LAS MERCEDES</t>
  </si>
  <si>
    <t>CHICLAYO</t>
  </si>
  <si>
    <t>NO PERTENECE A NINGUNA MICRORED</t>
  </si>
  <si>
    <t>JOSE OLAYA</t>
  </si>
  <si>
    <t>SAN ANTONIO</t>
  </si>
  <si>
    <t>JORGE CHAVEZ</t>
  </si>
  <si>
    <t>TUPAC AMARU</t>
  </si>
  <si>
    <t>JOSE QUIÑONEZ GONZALES</t>
  </si>
  <si>
    <t>CRUZ DE LA ESPERANZA</t>
  </si>
  <si>
    <t>CERROPON</t>
  </si>
  <si>
    <t>VICTOR ENRIQUE TIRADO BONILLA-CHONGOYAPE</t>
  </si>
  <si>
    <t>CHONGOYAPE</t>
  </si>
  <si>
    <t>PAMPA GRANDE</t>
  </si>
  <si>
    <t>LA VICTORIA SECTOR  I</t>
  </si>
  <si>
    <t>LA VICTORIA</t>
  </si>
  <si>
    <t>LA VICTORIA SECTOR II - MARIA JESUS</t>
  </si>
  <si>
    <t>EL BOSQUE</t>
  </si>
  <si>
    <t>CHOSICA DEL NORTE</t>
  </si>
  <si>
    <t>JOSE LEONARDO ORTIZ</t>
  </si>
  <si>
    <t>PEDRO PABLO ATUSPARIAS</t>
  </si>
  <si>
    <t>PAUL HARRIS</t>
  </si>
  <si>
    <t>CULPON</t>
  </si>
  <si>
    <t>SANTA ANA</t>
  </si>
  <si>
    <t>POSOPE ALTO</t>
  </si>
  <si>
    <t>PAMPA LA VICTORIA</t>
  </si>
  <si>
    <t>PIMENTEL</t>
  </si>
  <si>
    <t>SAN LUIS</t>
  </si>
  <si>
    <t>POMALCA</t>
  </si>
  <si>
    <t>SAN ANTONIO (POMALCA)</t>
  </si>
  <si>
    <t>SIPAN</t>
  </si>
  <si>
    <t>CAYALTI-ZAÑA</t>
  </si>
  <si>
    <t>REQUE</t>
  </si>
  <si>
    <t>REQUE-LAGUNAS</t>
  </si>
  <si>
    <t>MONTEGRANDE</t>
  </si>
  <si>
    <t>LAS DELICIAS</t>
  </si>
  <si>
    <t>SAN JOSE</t>
  </si>
  <si>
    <t>SAN CARLOS</t>
  </si>
  <si>
    <t>BODEGONES</t>
  </si>
  <si>
    <t>CIUDAD DE DIOS - JUAN TOMIS STACK</t>
  </si>
  <si>
    <t>MONSEFU</t>
  </si>
  <si>
    <t>CIRCUITO DE PLAYA</t>
  </si>
  <si>
    <t>CALLANCA</t>
  </si>
  <si>
    <t>POMAPE</t>
  </si>
  <si>
    <t>VALLE HERMOSO</t>
  </si>
  <si>
    <t>CIUDAD ETEN</t>
  </si>
  <si>
    <t>PUERTO ETEN</t>
  </si>
  <si>
    <t>SANTA ROSA</t>
  </si>
  <si>
    <t>ZAÑA</t>
  </si>
  <si>
    <t>COLLIQUE</t>
  </si>
  <si>
    <t>MOCUPE VIEJO (TRADIC.)</t>
  </si>
  <si>
    <t>MOCUPE NUEVO</t>
  </si>
  <si>
    <t>LAGUNAS</t>
  </si>
  <si>
    <t>PUEBLO LIBRE</t>
  </si>
  <si>
    <t>NUEVA ARICA</t>
  </si>
  <si>
    <t>OYOTUN</t>
  </si>
  <si>
    <t>EL ESPINAL</t>
  </si>
  <si>
    <t>PAN DE AZUCAR</t>
  </si>
  <si>
    <t>VIRGEN DE LAS MERCEDES LA OTRA BANDA</t>
  </si>
  <si>
    <t>HOSPITAL PROVINCIAL DOCENTE BELEN-LAMBAYEQUE</t>
  </si>
  <si>
    <t>NO PERTENECE A NINGUNA RED</t>
  </si>
  <si>
    <t>JAYANCA</t>
  </si>
  <si>
    <t>LAMBAYEQUE</t>
  </si>
  <si>
    <t>SAN MARTIN</t>
  </si>
  <si>
    <t>TORIBIA CASTRO CHIRINOS</t>
  </si>
  <si>
    <t>SIALUPE HUAMANTANGA</t>
  </si>
  <si>
    <t>MUYFINCA-PUNTO 09</t>
  </si>
  <si>
    <t>ILLIMO</t>
  </si>
  <si>
    <t>CHIRIMOYO</t>
  </si>
  <si>
    <t>SAN PEDRO SASAPE</t>
  </si>
  <si>
    <t>LA VIÑA (JAYANCA)</t>
  </si>
  <si>
    <t>MOCHUMI</t>
  </si>
  <si>
    <t>MARAVILLAS</t>
  </si>
  <si>
    <t>PUNTO CUATRO</t>
  </si>
  <si>
    <t>PAREDONES MUY FINCA</t>
  </si>
  <si>
    <t>PACORA</t>
  </si>
  <si>
    <t>HUACA RIVERA</t>
  </si>
  <si>
    <t>SALAS</t>
  </si>
  <si>
    <t>PENACHI</t>
  </si>
  <si>
    <t>KERGUER</t>
  </si>
  <si>
    <t>TUCUME</t>
  </si>
  <si>
    <t>TUCUME VIEJO</t>
  </si>
  <si>
    <t>GRANJA SASAPE</t>
  </si>
  <si>
    <t>LOS BANCES</t>
  </si>
  <si>
    <t>LA RAYA</t>
  </si>
  <si>
    <t>LOS SANCHEZ</t>
  </si>
  <si>
    <t>MOTUPE</t>
  </si>
  <si>
    <t>CHOCHOPE</t>
  </si>
  <si>
    <t>KAÑARIS</t>
  </si>
  <si>
    <t>PANDACHI</t>
  </si>
  <si>
    <t>HUACAPAMPA</t>
  </si>
  <si>
    <t>CHILASQUE</t>
  </si>
  <si>
    <t>LA SUCCHA</t>
  </si>
  <si>
    <t>QUIRICHIMA</t>
  </si>
  <si>
    <t>CHIÑAMA</t>
  </si>
  <si>
    <t>TONGORRAPE</t>
  </si>
  <si>
    <t>ANCHOVIRA</t>
  </si>
  <si>
    <t>MARRIPON</t>
  </si>
  <si>
    <t>OLMOS</t>
  </si>
  <si>
    <t>LA ESTANCIA</t>
  </si>
  <si>
    <t>INSCULAS</t>
  </si>
  <si>
    <t>QUERPON</t>
  </si>
  <si>
    <t>TRES BATANES</t>
  </si>
  <si>
    <t>CAPILLA CENTRAL</t>
  </si>
  <si>
    <t>ÑAUPE</t>
  </si>
  <si>
    <t>ELVIRREY</t>
  </si>
  <si>
    <t>FICUAR</t>
  </si>
  <si>
    <t>SANTA ROSA (OLMOS)</t>
  </si>
  <si>
    <t>COLAYA</t>
  </si>
  <si>
    <t>LA RAMADA</t>
  </si>
  <si>
    <t>TALLAPAMPA</t>
  </si>
  <si>
    <t>MORROPE</t>
  </si>
  <si>
    <t>LA COLORADA</t>
  </si>
  <si>
    <t>EL ROMERO</t>
  </si>
  <si>
    <t>TRANCA FANUPE</t>
  </si>
  <si>
    <t>LAGUNAS (MORROPE)</t>
  </si>
  <si>
    <t>CHEPITO</t>
  </si>
  <si>
    <t>ARBOLSOL</t>
  </si>
  <si>
    <t>CRUZ DE PAREDONES</t>
  </si>
  <si>
    <t>LA  GARTERA</t>
  </si>
  <si>
    <t>CRUZ DEL MEDANO</t>
  </si>
  <si>
    <t>QUEMAZON</t>
  </si>
  <si>
    <t>FANUPE BARRIO NUEVO</t>
  </si>
  <si>
    <t>SANTA ISABEL</t>
  </si>
  <si>
    <t>SEQUION</t>
  </si>
  <si>
    <t>ANNAPE</t>
  </si>
  <si>
    <t>CARACUCHO</t>
  </si>
  <si>
    <t>HUACA DE BARRO</t>
  </si>
  <si>
    <t>POSITOS</t>
  </si>
  <si>
    <t>CLAS PICSI</t>
  </si>
  <si>
    <t>PICSI</t>
  </si>
  <si>
    <t>HOSPITAL REFERENCIAL FERREÑAFE</t>
  </si>
  <si>
    <t>FERREÐAFE</t>
  </si>
  <si>
    <t>FERREÑAFE</t>
  </si>
  <si>
    <t>SEÑOR DE LA JUSTICIA</t>
  </si>
  <si>
    <t>PUCHACA</t>
  </si>
  <si>
    <t>INKAWASI</t>
  </si>
  <si>
    <t>MESONES MURO</t>
  </si>
  <si>
    <t>PITIPO</t>
  </si>
  <si>
    <t>LA TRAPOSA</t>
  </si>
  <si>
    <t>MOCHUMI VIEJO</t>
  </si>
  <si>
    <t>MOTUPILLO</t>
  </si>
  <si>
    <t>CACHINCHE</t>
  </si>
  <si>
    <t>PATIVILCA</t>
  </si>
  <si>
    <t>SIME</t>
  </si>
  <si>
    <t>BATANGRANDE</t>
  </si>
  <si>
    <t>C.S.PUEBLO NUEVO</t>
  </si>
  <si>
    <t>LAS LOMAS</t>
  </si>
  <si>
    <t>MOYAN</t>
  </si>
  <si>
    <t>LAQUIPAMPA</t>
  </si>
  <si>
    <t>UYURPAMPA</t>
  </si>
  <si>
    <t>CRUZ LOMA</t>
  </si>
  <si>
    <t>HUAYRUL</t>
  </si>
  <si>
    <t>MARAYHUACA</t>
  </si>
  <si>
    <t>TOTORAS</t>
  </si>
  <si>
    <t>CANCHACHALA</t>
  </si>
  <si>
    <t>LANCHIPAMPA</t>
  </si>
  <si>
    <t>KONGACHA</t>
  </si>
  <si>
    <t>LA TRANCA</t>
  </si>
  <si>
    <t>EL SAUCE</t>
  </si>
  <si>
    <t>HUMEDADES</t>
  </si>
  <si>
    <t>EL PUENTE</t>
  </si>
  <si>
    <t>CAYALTI</t>
  </si>
  <si>
    <t>TUMAN</t>
  </si>
  <si>
    <t>EL ARROZAL</t>
  </si>
  <si>
    <t>CAPOTE</t>
  </si>
  <si>
    <t>PUCALA</t>
  </si>
  <si>
    <t>HUAYABAMBA</t>
  </si>
  <si>
    <t>HIERBA BUENA</t>
  </si>
  <si>
    <t>LA ZARANDA</t>
  </si>
  <si>
    <t>LAS COLMENAS</t>
  </si>
  <si>
    <t>VILLA HERMOSA</t>
  </si>
  <si>
    <t>MONTE HERMOZO</t>
  </si>
  <si>
    <t>HUACA TRAPICHE DE BRONCE</t>
  </si>
  <si>
    <t>LAS FLORES DE LA PRADERA</t>
  </si>
  <si>
    <t>CALERA SANTA ROSA</t>
  </si>
  <si>
    <t>CASERIO PLAYA DE CASCAJAL</t>
  </si>
  <si>
    <t>SANTA CLARA</t>
  </si>
  <si>
    <t>MAMAGPAMPA</t>
  </si>
  <si>
    <t>ANTONIO RAYMONDI</t>
  </si>
  <si>
    <t>CORRAL DE PIEDRA</t>
  </si>
  <si>
    <t>EL PUEBLITO</t>
  </si>
  <si>
    <t>ANCOL CHICO</t>
  </si>
  <si>
    <t>LAS NORIAS</t>
  </si>
  <si>
    <t>LAGUNA HUANAMA</t>
  </si>
  <si>
    <t>HOSPITAL REGIONAL LAMBAYEQUE</t>
  </si>
  <si>
    <t>CORRAL DE ARENA</t>
  </si>
  <si>
    <t>SALTUR</t>
  </si>
  <si>
    <t>LA COMPUERTA</t>
  </si>
  <si>
    <t>MOCAPE</t>
  </si>
  <si>
    <t>PASABAR ASERRADERO</t>
  </si>
  <si>
    <t>CAPILLA SANTA ROSA LAMBAYEQUE</t>
  </si>
  <si>
    <t>HUACA BLANCA</t>
  </si>
  <si>
    <t>GUAYAQUIL</t>
  </si>
  <si>
    <t>LA VIÑA DE NUEVA ARICA</t>
  </si>
  <si>
    <t>PROGRAMADO</t>
  </si>
  <si>
    <t>ESTABLECIMIENTO:</t>
  </si>
  <si>
    <t>Total general</t>
  </si>
  <si>
    <t>TOTAL GERESA</t>
  </si>
  <si>
    <r>
      <rPr>
        <b/>
        <sz val="8"/>
        <color rgb="FFFF0000"/>
        <rFont val="Calibri"/>
        <family val="2"/>
        <scheme val="minor"/>
      </rPr>
      <t xml:space="preserve">FUENTE: SISTEMA HIS MINSA </t>
    </r>
    <r>
      <rPr>
        <b/>
        <sz val="8"/>
        <color theme="4"/>
        <rFont val="Calibri"/>
        <family val="2"/>
        <scheme val="minor"/>
      </rPr>
      <t>| ELABORADO: ÁREA ESTADÍSTICA E INFORMÁTICA</t>
    </r>
  </si>
  <si>
    <t>TUPAC AMARU CHI</t>
  </si>
  <si>
    <t>DISTRITO</t>
  </si>
  <si>
    <r>
      <t xml:space="preserve">ELABORADO: </t>
    </r>
    <r>
      <rPr>
        <b/>
        <sz val="8"/>
        <color rgb="FF0070C0"/>
        <rFont val="Calibri"/>
        <family val="2"/>
        <scheme val="minor"/>
      </rPr>
      <t>ÁREA DE ESTADÍSTICA E INFORMÁTICA</t>
    </r>
    <r>
      <rPr>
        <b/>
        <sz val="8"/>
        <color theme="1"/>
        <rFont val="Calibri"/>
        <family val="2"/>
        <scheme val="minor"/>
      </rPr>
      <t xml:space="preserve"> -  </t>
    </r>
    <r>
      <rPr>
        <b/>
        <sz val="8"/>
        <color theme="4" tint="-0.249977111117893"/>
        <rFont val="Calibri"/>
        <family val="2"/>
        <scheme val="minor"/>
      </rPr>
      <t>GERESA LAMBAYEQUE</t>
    </r>
  </si>
  <si>
    <t>Total</t>
  </si>
  <si>
    <t>CAÑARIS</t>
  </si>
  <si>
    <t>ETEN</t>
  </si>
  <si>
    <t>ETEN PUERTO</t>
  </si>
  <si>
    <t>INCAHUASI</t>
  </si>
  <si>
    <t>MANUEL ANTONIO MESONES MURO</t>
  </si>
  <si>
    <t>PATAPO</t>
  </si>
  <si>
    <t>PUEBLO NUEVO</t>
  </si>
  <si>
    <t>SAÑA</t>
  </si>
  <si>
    <t>RED CHICLAYO</t>
  </si>
  <si>
    <t>RED LAMBAYEQUE</t>
  </si>
  <si>
    <t>RED FERREÑAFE</t>
  </si>
  <si>
    <t>GERESA LAMBAYEQUE</t>
  </si>
  <si>
    <r>
      <t xml:space="preserve">FUENTE: </t>
    </r>
    <r>
      <rPr>
        <b/>
        <sz val="8"/>
        <color rgb="FFFF0000"/>
        <rFont val="Calibri"/>
        <family val="2"/>
        <scheme val="minor"/>
      </rPr>
      <t>SISTEMA HIS MINSA</t>
    </r>
  </si>
  <si>
    <t>ATC INM</t>
  </si>
  <si>
    <t>RN PREMA</t>
  </si>
  <si>
    <t>1° CRED De 1d a 7d</t>
  </si>
  <si>
    <t>2° CRED De 1d a 7d</t>
  </si>
  <si>
    <t>1° CRED De 8d a 14d</t>
  </si>
  <si>
    <t>3° CRED De 8d a 14d</t>
  </si>
  <si>
    <t>1° CRED De 15d a 21d</t>
  </si>
  <si>
    <t>4° CRED De 15d a 21d</t>
  </si>
  <si>
    <t>1° CRED De 22d a 31d</t>
  </si>
  <si>
    <t>4° CRED De 22d a 31d</t>
  </si>
  <si>
    <t>1° CRED Menor 1 Año</t>
  </si>
  <si>
    <t>11° CRED Menor 1 Año</t>
  </si>
  <si>
    <t>1° CRED  1 Año</t>
  </si>
  <si>
    <t>6° CRED  1 Año</t>
  </si>
  <si>
    <t>1° CRED  2 Año</t>
  </si>
  <si>
    <t>4° CRED  2 Año</t>
  </si>
  <si>
    <t>1° CRED  3 Año</t>
  </si>
  <si>
    <t>4° CRED  3 Año</t>
  </si>
  <si>
    <t>1° CRED  4 Año</t>
  </si>
  <si>
    <t>4° CRED  4 Año</t>
  </si>
  <si>
    <t>SOLIC DOSAJE 6M</t>
  </si>
  <si>
    <t>RESUL DOSAJE 6M</t>
  </si>
  <si>
    <t>SOLIC DOSAJE 1A</t>
  </si>
  <si>
    <t>RESUL DOSAJE 1A</t>
  </si>
  <si>
    <t>1° Sulfato Ferroso 6-11M</t>
  </si>
  <si>
    <t>6° Sulfato Ferroso 6-11M</t>
  </si>
  <si>
    <t>1° Sulfato Ferroso 1A</t>
  </si>
  <si>
    <t>TA Sulfato Ferroso 1A</t>
  </si>
  <si>
    <t>1-12M IRA NO COMPL</t>
  </si>
  <si>
    <t>1-4A IRA NO COMPL</t>
  </si>
  <si>
    <t>1-12M NEUMO</t>
  </si>
  <si>
    <t>1-4A NEUMO</t>
  </si>
  <si>
    <t xml:space="preserve"> ATC INM</t>
  </si>
  <si>
    <t xml:space="preserve"> RN PREMA</t>
  </si>
  <si>
    <t xml:space="preserve"> 1° CRED De 1d a 7d</t>
  </si>
  <si>
    <t xml:space="preserve"> 2° CRED De 1d a 7d</t>
  </si>
  <si>
    <t xml:space="preserve"> 1° CRED De 8d a 14d</t>
  </si>
  <si>
    <t xml:space="preserve"> 3° CRED De 8d a 14d</t>
  </si>
  <si>
    <t xml:space="preserve"> 1° CRED De 15d a 21d</t>
  </si>
  <si>
    <t xml:space="preserve"> 4° CRED De 15d a 21d</t>
  </si>
  <si>
    <t xml:space="preserve"> 1° CRED De 22d a 31d</t>
  </si>
  <si>
    <t xml:space="preserve"> 4° CRED De 22d a 31d</t>
  </si>
  <si>
    <t xml:space="preserve"> 1° CRED Menor 1 Año</t>
  </si>
  <si>
    <t xml:space="preserve"> 11° CRED Menor 1 Año</t>
  </si>
  <si>
    <t xml:space="preserve"> 1° CRED  1 Año</t>
  </si>
  <si>
    <t xml:space="preserve"> 6° CRED  1 Año</t>
  </si>
  <si>
    <t xml:space="preserve"> 1° CRED  2 Año</t>
  </si>
  <si>
    <t xml:space="preserve"> 4° CRED  2 Año</t>
  </si>
  <si>
    <t xml:space="preserve"> 1° CRED  3 Año</t>
  </si>
  <si>
    <t xml:space="preserve"> 4° CRED  3 Año</t>
  </si>
  <si>
    <t xml:space="preserve"> 1° CRED  4 Año</t>
  </si>
  <si>
    <t xml:space="preserve"> 4° CRED  4 Año</t>
  </si>
  <si>
    <t xml:space="preserve"> SOLIC DOSAJE 6M</t>
  </si>
  <si>
    <t xml:space="preserve"> RESUL DOSAJE 6M</t>
  </si>
  <si>
    <t xml:space="preserve"> SOLIC DOSAJE 1A</t>
  </si>
  <si>
    <t xml:space="preserve"> RESUL DOSAJE 1A</t>
  </si>
  <si>
    <t xml:space="preserve"> 1° Sulfato Ferroso 6-11M</t>
  </si>
  <si>
    <t xml:space="preserve"> 6° Sulfato Ferroso 6-11M</t>
  </si>
  <si>
    <t xml:space="preserve"> 1° Sulfato Ferroso 1A</t>
  </si>
  <si>
    <t xml:space="preserve"> TA Sulfato Ferroso 1A</t>
  </si>
  <si>
    <t xml:space="preserve"> 1-12M IRA NO COMPL</t>
  </si>
  <si>
    <t xml:space="preserve"> 1-4A IRA NO COMPL</t>
  </si>
  <si>
    <t xml:space="preserve"> 1-12M NEUMO</t>
  </si>
  <si>
    <t xml:space="preserve"> 1-4A NEUMO</t>
  </si>
  <si>
    <t>Atención Inmediata del RN</t>
  </si>
  <si>
    <t>Recien nacido prematuro</t>
  </si>
  <si>
    <t>Ejecutado</t>
  </si>
  <si>
    <t>Tamiz Neonatal</t>
  </si>
  <si>
    <t>PARASITOSIS &lt;1AÑO</t>
  </si>
  <si>
    <t xml:space="preserve"> Tamiz Neonatal</t>
  </si>
  <si>
    <t xml:space="preserve"> PARASITOSIS &lt;1AÑO</t>
  </si>
  <si>
    <t xml:space="preserve">  ATC INM</t>
  </si>
  <si>
    <t xml:space="preserve">  RN PREMA</t>
  </si>
  <si>
    <t xml:space="preserve">  Tamiz Neonatal</t>
  </si>
  <si>
    <t xml:space="preserve">  1° CRED De 1d a 7d</t>
  </si>
  <si>
    <t xml:space="preserve">  2° CRED De 1d a 7d</t>
  </si>
  <si>
    <t xml:space="preserve">  1° CRED De 8d a 14d</t>
  </si>
  <si>
    <t xml:space="preserve">  3° CRED De 8d a 14d</t>
  </si>
  <si>
    <t xml:space="preserve">  1° CRED De 15d a 21d</t>
  </si>
  <si>
    <t xml:space="preserve">  4° CRED De 15d a 21d</t>
  </si>
  <si>
    <t xml:space="preserve">  1° CRED De 22d a 31d</t>
  </si>
  <si>
    <t xml:space="preserve">  4° CRED De 22d a 31d</t>
  </si>
  <si>
    <t xml:space="preserve">  1° CRED Menor 1 Año</t>
  </si>
  <si>
    <t xml:space="preserve">  11° CRED Menor 1 Año</t>
  </si>
  <si>
    <t xml:space="preserve">  1° CRED  1 Año</t>
  </si>
  <si>
    <t xml:space="preserve">  6° CRED  1 Año</t>
  </si>
  <si>
    <t xml:space="preserve">  1° CRED  2 Año</t>
  </si>
  <si>
    <t xml:space="preserve">  4° CRED  2 Año</t>
  </si>
  <si>
    <t xml:space="preserve">  1° CRED  3 Año</t>
  </si>
  <si>
    <t xml:space="preserve">  4° CRED  3 Año</t>
  </si>
  <si>
    <t xml:space="preserve">  1° CRED  4 Año</t>
  </si>
  <si>
    <t xml:space="preserve">  4° CRED  4 Año</t>
  </si>
  <si>
    <t xml:space="preserve">  SOLIC DOSAJE 6M</t>
  </si>
  <si>
    <t xml:space="preserve">  RESUL DOSAJE 6M</t>
  </si>
  <si>
    <t xml:space="preserve">  SOLIC DOSAJE 1A</t>
  </si>
  <si>
    <t xml:space="preserve">  RESUL DOSAJE 1A</t>
  </si>
  <si>
    <t xml:space="preserve">  1° Sulfato Ferroso 6-11M</t>
  </si>
  <si>
    <t xml:space="preserve">  6° Sulfato Ferroso 6-11M</t>
  </si>
  <si>
    <t xml:space="preserve">  1° Sulfato Ferroso 1A</t>
  </si>
  <si>
    <t xml:space="preserve">  TA Sulfato Ferroso 1A</t>
  </si>
  <si>
    <t xml:space="preserve">  1-12M IRA NO COMPL</t>
  </si>
  <si>
    <t xml:space="preserve">  1-4A IRA NO COMPL</t>
  </si>
  <si>
    <t xml:space="preserve">  1-12M NEUMO</t>
  </si>
  <si>
    <t xml:space="preserve">  1-4A NEUMO</t>
  </si>
  <si>
    <t xml:space="preserve">  PARASITOSIS &lt;1AÑO</t>
  </si>
  <si>
    <t>(en blanco)</t>
  </si>
  <si>
    <t>Tamizaje Neonatal</t>
  </si>
  <si>
    <t>CRED De 1d a 7d</t>
  </si>
  <si>
    <t>CRED De 8d a 14d</t>
  </si>
  <si>
    <t>CRED De 15d a 21d</t>
  </si>
  <si>
    <t>CRED De 22d a 31d</t>
  </si>
  <si>
    <t>CRED Menor 1 Año</t>
  </si>
  <si>
    <t>CRED  1 Año</t>
  </si>
  <si>
    <t>CRED  4 Años</t>
  </si>
  <si>
    <t>CRED  3 Años</t>
  </si>
  <si>
    <t>CRED  2 Años</t>
  </si>
  <si>
    <t>1°</t>
  </si>
  <si>
    <t>2°</t>
  </si>
  <si>
    <t>3°</t>
  </si>
  <si>
    <t>4°</t>
  </si>
  <si>
    <t>6°</t>
  </si>
  <si>
    <t>11°</t>
  </si>
  <si>
    <t>Resultado Dosaje</t>
  </si>
  <si>
    <t>Solicitud Dosaje</t>
  </si>
  <si>
    <t>1° Sulfato Ferroso</t>
  </si>
  <si>
    <t>6° Sulfato Ferroso</t>
  </si>
  <si>
    <t>TA Sulfato Ferroso</t>
  </si>
  <si>
    <t>De 6-11 Meses</t>
  </si>
  <si>
    <t>De 1 Año</t>
  </si>
  <si>
    <t xml:space="preserve"> De 6 Meses</t>
  </si>
  <si>
    <t xml:space="preserve"> De 1 Año</t>
  </si>
  <si>
    <t>IRA No Complicada</t>
  </si>
  <si>
    <t>Neumonia</t>
  </si>
  <si>
    <t>De 1-12M</t>
  </si>
  <si>
    <t>De 1-4A</t>
  </si>
  <si>
    <t>Edades</t>
  </si>
  <si>
    <t>CRECIMIENTO Y DESARROLLO</t>
  </si>
  <si>
    <t>DOSAJE DE HEMOGLOBINA</t>
  </si>
  <si>
    <t>INFECCIÓN RESPIRATORIA AGUDA</t>
  </si>
  <si>
    <t>SULFATO FERROSO Y MULTIMICRONUTRIENTE</t>
  </si>
  <si>
    <t>JANQUE</t>
  </si>
  <si>
    <t>PROG.</t>
  </si>
  <si>
    <t>COB ATENDIDO</t>
  </si>
  <si>
    <t>COBERTURA</t>
  </si>
  <si>
    <t>COBERTURA SOLICITUD</t>
  </si>
  <si>
    <t>EDA No Complicada</t>
  </si>
  <si>
    <t>ENFERMEDAD DIARREICA AGUDA</t>
  </si>
  <si>
    <r>
      <t xml:space="preserve">REPORTE DE DOSIS ADMINISTRADAS EN </t>
    </r>
    <r>
      <rPr>
        <b/>
        <sz val="12"/>
        <color rgb="FF0070C0"/>
        <rFont val="Calibri"/>
        <family val="2"/>
        <scheme val="minor"/>
      </rPr>
      <t>ÁREA NIÑO</t>
    </r>
    <r>
      <rPr>
        <b/>
        <sz val="12"/>
        <color theme="1"/>
        <rFont val="Calibri"/>
        <family val="2"/>
        <scheme val="minor"/>
      </rPr>
      <t>- GERESA LAMBAYEQUE</t>
    </r>
  </si>
  <si>
    <r>
      <t xml:space="preserve">FUENTE: </t>
    </r>
    <r>
      <rPr>
        <b/>
        <sz val="8"/>
        <color rgb="FFFF0000"/>
        <rFont val="Calibri"/>
        <family val="2"/>
        <scheme val="minor"/>
      </rPr>
      <t>SISTEMA HIS MINSA</t>
    </r>
    <r>
      <rPr>
        <b/>
        <sz val="8"/>
        <color theme="1"/>
        <rFont val="Calibri"/>
        <family val="2"/>
        <scheme val="minor"/>
      </rPr>
      <t xml:space="preserve"> | SIHCE</t>
    </r>
  </si>
  <si>
    <t xml:space="preserve"> IRAS</t>
  </si>
  <si>
    <t>EJECUTADO</t>
  </si>
  <si>
    <t xml:space="preserve"> CRED &lt; 1 Año</t>
  </si>
  <si>
    <t xml:space="preserve"> CRED 1 Año</t>
  </si>
  <si>
    <t xml:space="preserve"> CRED 2 Años</t>
  </si>
  <si>
    <t xml:space="preserve"> CRED 3 Años</t>
  </si>
  <si>
    <t>CRED 4 Años</t>
  </si>
  <si>
    <t>IRAS</t>
  </si>
  <si>
    <t>EDAS</t>
  </si>
  <si>
    <t>PARASITOSIS</t>
  </si>
  <si>
    <t>COB CONTROLADO</t>
  </si>
  <si>
    <t>Total RN</t>
  </si>
  <si>
    <t>&lt; 5 AÑOS</t>
  </si>
  <si>
    <t>PROGRAMACIÓN DE METAS DE LA ATENCIÓN INTEGRAL AL NIÑO EN EL MENOR DE 5 AÑOS - REGIÓN LAMBAYEQUE</t>
  </si>
  <si>
    <t>GERESA LAMBAYEQUE - ESTADISTICA E INFORMATICA</t>
  </si>
  <si>
    <t>Corte de Información: Padrón nominal 31/12/21</t>
  </si>
  <si>
    <t>Nº</t>
  </si>
  <si>
    <t>Establecimientos</t>
  </si>
  <si>
    <t>CODIGO UBIGEO</t>
  </si>
  <si>
    <t>ATENCIÓN CRED RN</t>
  </si>
  <si>
    <t>Control CRED &lt; 1 Año</t>
  </si>
  <si>
    <t>Control CRED 1 Año</t>
  </si>
  <si>
    <t>Control CRED 2 Años</t>
  </si>
  <si>
    <t>Control CRED 3 Años</t>
  </si>
  <si>
    <t>Control CRED 4 Años</t>
  </si>
  <si>
    <t>ATENCIÓN A OTRAS ENFERMEDADES PREVALENTES</t>
  </si>
  <si>
    <t>ATENCIÓN A NIÑOS CON INFECCIONES RESPIRATORIAS AGUDAS</t>
  </si>
  <si>
    <t>ATENCIÓN A NIÑOS CON ENFERMEDADES DIARREICAS AGUDAS</t>
  </si>
  <si>
    <t>ATENCIÓN A NIÑOS CON PARASITOSIS</t>
  </si>
  <si>
    <t>MICRO RED</t>
  </si>
  <si>
    <t>CNV</t>
  </si>
  <si>
    <t>ESSALUD - LAMBAYEQUE</t>
  </si>
  <si>
    <t>HOSPITAL MACRO NORTE PNP</t>
  </si>
  <si>
    <t>Etiquetas de fila</t>
  </si>
  <si>
    <t xml:space="preserve">RED CHICLAYO                                     </t>
  </si>
  <si>
    <t xml:space="preserve">MICRORED CHICLAYO                              </t>
  </si>
  <si>
    <t>SIN RED</t>
  </si>
  <si>
    <t>POLICLINICO OESTE</t>
  </si>
  <si>
    <t>HOSPITAL NACIONAL ALMANZOR AGUINAGA ASENJO</t>
  </si>
  <si>
    <t>HOSPITAL I NAYLAMP</t>
  </si>
  <si>
    <t>HOSPITAL II LUIS HEYSEN INCHAUSTEGUI</t>
  </si>
  <si>
    <t>ESSALUD-CHONGOYAPE</t>
  </si>
  <si>
    <t>ESSALUD-CAYALTI</t>
  </si>
  <si>
    <t>ESSALUD-CIUDAD ETEN</t>
  </si>
  <si>
    <t>ESSALUD-LAGUNAS</t>
  </si>
  <si>
    <t>ESSALUD-OYOTUN</t>
  </si>
  <si>
    <t>ESSALUD-JLO</t>
  </si>
  <si>
    <t>ESSALUD-LA VICTORIA</t>
  </si>
  <si>
    <t>ESSALUD-PATAPO</t>
  </si>
  <si>
    <t>ESSALUD-LAMBAYEQUE</t>
  </si>
  <si>
    <t>ESSALUD-JAYANCA</t>
  </si>
  <si>
    <t>ESSALUD-MOTUPE</t>
  </si>
  <si>
    <t>ESSALUD-OLMOS</t>
  </si>
  <si>
    <t>ESSALUD-TUCUME</t>
  </si>
  <si>
    <t>ESSALUD-FERREÑAFE</t>
  </si>
  <si>
    <t>HOSPITAL DE LA SANIDAD PNP</t>
  </si>
  <si>
    <t>1° Sulfato &lt;4M</t>
  </si>
  <si>
    <t>1° Sulfato 4-6M</t>
  </si>
  <si>
    <t>1° Poli &lt;4M</t>
  </si>
  <si>
    <t>1° Poli 4-6M</t>
  </si>
  <si>
    <t>1° Poli 6-11M</t>
  </si>
  <si>
    <t>6° Poli 6-11M</t>
  </si>
  <si>
    <t>1° Poli 1-4A</t>
  </si>
  <si>
    <t>TA Poli 1-4A</t>
  </si>
  <si>
    <t>1° Atc Temprana &lt;1A</t>
  </si>
  <si>
    <t>1° Atc Temprana 1-3A</t>
  </si>
  <si>
    <t>Anemia_Dx &lt;1A</t>
  </si>
  <si>
    <t>Anemia_Recup &lt;1A</t>
  </si>
  <si>
    <t>Anemia_Dx &lt;5A</t>
  </si>
  <si>
    <t>Anemia_Recup &lt;5A</t>
  </si>
  <si>
    <t>EDASSC</t>
  </si>
  <si>
    <t xml:space="preserve"> 1° Sulfato &lt;4M</t>
  </si>
  <si>
    <t xml:space="preserve"> 1° Sulfato 4-6M</t>
  </si>
  <si>
    <t xml:space="preserve"> 1° Poli &lt;4M</t>
  </si>
  <si>
    <t xml:space="preserve"> 1° Poli 4-6M</t>
  </si>
  <si>
    <t xml:space="preserve"> 1° Poli 6-11M</t>
  </si>
  <si>
    <t xml:space="preserve">  6° Poli 6-11M</t>
  </si>
  <si>
    <t xml:space="preserve"> 1° Poli 1-4A</t>
  </si>
  <si>
    <t xml:space="preserve"> TA Poli 1-4A</t>
  </si>
  <si>
    <t xml:space="preserve"> 1° Atc Temprana &lt;1A</t>
  </si>
  <si>
    <t xml:space="preserve"> 1° Atc Temprana 1-3A</t>
  </si>
  <si>
    <t xml:space="preserve"> Anemia_Dx &lt;1A</t>
  </si>
  <si>
    <t xml:space="preserve"> Anemia_Recup &lt;1A</t>
  </si>
  <si>
    <t xml:space="preserve"> Anemia_Dx &lt;5A</t>
  </si>
  <si>
    <t xml:space="preserve"> Anemia_Recup &lt;5A</t>
  </si>
  <si>
    <t xml:space="preserve"> EDASSC</t>
  </si>
  <si>
    <t>&lt; 4 Meses</t>
  </si>
  <si>
    <t>De 4-6 Meses</t>
  </si>
  <si>
    <t>POLIMALTOSADO</t>
  </si>
  <si>
    <t xml:space="preserve">1° </t>
  </si>
  <si>
    <t xml:space="preserve">6° </t>
  </si>
  <si>
    <t>ATENCION TEMPRANA</t>
  </si>
  <si>
    <t>Atc Temprana 1-3 Años</t>
  </si>
  <si>
    <t>Atc Temprana &lt;1 Año</t>
  </si>
  <si>
    <t>ANEMIA</t>
  </si>
  <si>
    <t>Edades/Sesión</t>
  </si>
  <si>
    <t>Diagnosticado</t>
  </si>
  <si>
    <t>Recuperado</t>
  </si>
  <si>
    <t xml:space="preserve">  Anemia por Deficiencia de Hierro &lt;1 Año</t>
  </si>
  <si>
    <t xml:space="preserve">  Anemia por Deficiencia de Hierro &lt;5 años</t>
  </si>
  <si>
    <t>COBERTURA Dx</t>
  </si>
  <si>
    <t>NEUMONIAS</t>
  </si>
  <si>
    <t>PARASITOSIS INTESTINAL</t>
  </si>
  <si>
    <t>Menor de 5 Años</t>
  </si>
  <si>
    <t>COBERTURA RESULTADO</t>
  </si>
  <si>
    <t>Neumonias en Niños de 1-4Años</t>
  </si>
  <si>
    <t>IRA en Niños de 1-12Meses</t>
  </si>
  <si>
    <t>EDAS en Niños &lt; 5 años</t>
  </si>
  <si>
    <t xml:space="preserve"> 6° Poli 6-11M</t>
  </si>
  <si>
    <t xml:space="preserve">  1° Sulfato &lt;4M</t>
  </si>
  <si>
    <t xml:space="preserve">  1° Sulfato 4-6M</t>
  </si>
  <si>
    <t xml:space="preserve">  1° Poli &lt;4M</t>
  </si>
  <si>
    <t xml:space="preserve">  1° Poli 4-6M</t>
  </si>
  <si>
    <t xml:space="preserve">  1° Poli 6-11M</t>
  </si>
  <si>
    <t xml:space="preserve">   6° Poli 6-11M</t>
  </si>
  <si>
    <t xml:space="preserve">  1° Poli 1-4A</t>
  </si>
  <si>
    <t xml:space="preserve">  TA Poli 1-4A</t>
  </si>
  <si>
    <t xml:space="preserve">  1° Atc Temprana &lt;1A</t>
  </si>
  <si>
    <t xml:space="preserve">  1° Atc Temprana 1-3A</t>
  </si>
  <si>
    <t xml:space="preserve">  Anemia_Dx &lt;1A</t>
  </si>
  <si>
    <t xml:space="preserve">  Anemia_Recup &lt;1A</t>
  </si>
  <si>
    <t xml:space="preserve">  Anemia_Dx &lt;5A</t>
  </si>
  <si>
    <t xml:space="preserve">  Anemia_Recup &lt;5A</t>
  </si>
  <si>
    <t xml:space="preserve">   1-12M IRA NO COMPL2</t>
  </si>
  <si>
    <t xml:space="preserve">   1-4A IRA NO COMPL2</t>
  </si>
  <si>
    <t xml:space="preserve">   1-12M NEUMO2</t>
  </si>
  <si>
    <t xml:space="preserve">   1-4A NEUMO2</t>
  </si>
  <si>
    <t xml:space="preserve">  EDASSC</t>
  </si>
  <si>
    <t xml:space="preserve"> EDAS SIN COMPL</t>
  </si>
  <si>
    <t>SANTA ROSA LAS PAMPAS</t>
  </si>
  <si>
    <t xml:space="preserve">MORROPE                                      </t>
  </si>
  <si>
    <t xml:space="preserve">LA COLORADA                                  </t>
  </si>
  <si>
    <t xml:space="preserve">EL ROMERO                                    </t>
  </si>
  <si>
    <t xml:space="preserve">TRANCA FANUPE                                </t>
  </si>
  <si>
    <t xml:space="preserve">LAGUNAS (MORROPE)                            </t>
  </si>
  <si>
    <t xml:space="preserve">CHEPITO                                      </t>
  </si>
  <si>
    <t xml:space="preserve">ARBOLSOL                                     </t>
  </si>
  <si>
    <t xml:space="preserve">CRUZ DE PAREDONES                            </t>
  </si>
  <si>
    <t xml:space="preserve">LA  GARTERA                                  </t>
  </si>
  <si>
    <t xml:space="preserve">CRUZ DEL MEDANO                              </t>
  </si>
  <si>
    <t xml:space="preserve">QUEMAZON                                     </t>
  </si>
  <si>
    <t xml:space="preserve">FANUPE BARRIO NUEVO                          </t>
  </si>
  <si>
    <t xml:space="preserve">SANTA ISABEL                                 </t>
  </si>
  <si>
    <t xml:space="preserve">SEQUION                                      </t>
  </si>
  <si>
    <t xml:space="preserve">LAS PAMPAS                                   </t>
  </si>
  <si>
    <t xml:space="preserve">ANNAPE                                       </t>
  </si>
  <si>
    <t xml:space="preserve">CARACUCHO                                    </t>
  </si>
  <si>
    <t xml:space="preserve">HUACA DE BARRO                               </t>
  </si>
  <si>
    <t xml:space="preserve">POSITOS                                      </t>
  </si>
  <si>
    <t xml:space="preserve">MONTE HERMOZO                                </t>
  </si>
  <si>
    <t xml:space="preserve">HUACA TRAPICHE DE BRONCE                     </t>
  </si>
  <si>
    <t>CENTRO ESPECIALIZADO DE SALUD MENTAL COMUNITARIA FRANCO BASAGLIA - REQUE</t>
  </si>
  <si>
    <t>TOTORAS PAMPAVERDE</t>
  </si>
  <si>
    <r>
      <rPr>
        <b/>
        <sz val="12"/>
        <color rgb="FF002060"/>
        <rFont val="Calibri"/>
        <family val="2"/>
        <scheme val="minor"/>
      </rPr>
      <t xml:space="preserve">REPORTE DE ETAPA DE VIDA NIÑO - REGIÓN LAMBAYEQUE ACUMULADO </t>
    </r>
    <r>
      <rPr>
        <b/>
        <sz val="12"/>
        <color rgb="FFFF0000"/>
        <rFont val="Calibri"/>
        <family val="2"/>
        <scheme val="minor"/>
      </rPr>
      <t>A SEPTIEMBRE 2025</t>
    </r>
  </si>
  <si>
    <t/>
  </si>
  <si>
    <t>ESTABLECIMIENTO QUE NO PERTENECE A NINGUNA MICRORED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</si>
</sst>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0.0%"/>
  </numFmts>
  <fonts count="4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4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  <charset val="1"/>
    </font>
    <font>
      <sz val="8"/>
      <color theme="1"/>
      <name val="Calibri"/>
      <family val="2"/>
    </font>
    <font>
      <b/>
      <sz val="9"/>
      <color theme="4" tint="-0.499984740745262"/>
      <name val="Calibri"/>
      <family val="2"/>
      <scheme val="minor"/>
    </font>
    <font>
      <b/>
      <sz val="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i/>
      <sz val="20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Aharoni"/>
      <charset val="177"/>
    </font>
    <font>
      <b/>
      <sz val="1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66FF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-0.24997711111789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theme="4" tint="-0.249977111117893"/>
      </patternFill>
    </fill>
    <fill>
      <patternFill patternType="solid">
        <fgColor rgb="FFFAD0B8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DFFC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A8F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EEB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0AC4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9B1E8"/>
        <bgColor indexed="64"/>
      </patternFill>
    </fill>
  </fills>
  <borders count="72">
    <border>
      <left/>
      <right/>
      <top/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 style="thin">
        <color theme="8" tint="0.39994506668294322"/>
      </left>
      <right/>
      <top/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/>
      <top style="thin">
        <color theme="8" tint="0.39994506668294322"/>
      </top>
      <bottom/>
      <diagonal/>
    </border>
    <border>
      <left/>
      <right style="thin">
        <color theme="8" tint="0.39994506668294322"/>
      </right>
      <top/>
      <bottom/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theme="8" tint="0.39994506668294322"/>
      </left>
      <right/>
      <top/>
      <bottom/>
      <diagonal/>
    </border>
    <border>
      <left style="thin">
        <color theme="8" tint="0.39994506668294322"/>
      </left>
      <right/>
      <top/>
      <bottom style="thin">
        <color theme="4" tint="0.59999389629810485"/>
      </bottom>
      <diagonal/>
    </border>
    <border>
      <left style="thin">
        <color theme="8" tint="0.39994506668294322"/>
      </left>
      <right/>
      <top style="thin">
        <color theme="4" tint="0.79998168889431442"/>
      </top>
      <bottom style="thin">
        <color theme="8" tint="0.39994506668294322"/>
      </bottom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88402966399123"/>
      </top>
      <bottom style="medium">
        <color theme="4" tint="0.39988402966399123"/>
      </bottom>
      <diagonal/>
    </border>
    <border>
      <left style="thin">
        <color theme="4" tint="0.39991454817346722"/>
      </left>
      <right style="thin">
        <color theme="4" tint="0.39991454817346722"/>
      </right>
      <top/>
      <bottom style="thin">
        <color theme="4" tint="0.399914548173467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8" tint="-0.24994659260841701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medium">
        <color theme="8" tint="-0.24994659260841701"/>
      </left>
      <right/>
      <top style="thin">
        <color theme="4"/>
      </top>
      <bottom style="thin">
        <color theme="8" tint="0.59996337778862885"/>
      </bottom>
      <diagonal/>
    </border>
    <border>
      <left/>
      <right/>
      <top style="thin">
        <color theme="4"/>
      </top>
      <bottom style="thin">
        <color theme="8" tint="0.59996337778862885"/>
      </bottom>
      <diagonal/>
    </border>
    <border>
      <left/>
      <right/>
      <top style="thin">
        <color theme="4"/>
      </top>
      <bottom style="thin">
        <color theme="4" tint="0.39991454817346722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4"/>
      </bottom>
      <diagonal/>
    </border>
    <border>
      <left/>
      <right/>
      <top style="medium">
        <color theme="8" tint="-0.24994659260841701"/>
      </top>
      <bottom style="thin">
        <color theme="4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4"/>
      </bottom>
      <diagonal/>
    </border>
    <border>
      <left/>
      <right style="medium">
        <color theme="8" tint="-0.24994659260841701"/>
      </right>
      <top style="thin">
        <color theme="4"/>
      </top>
      <bottom style="thin">
        <color theme="4"/>
      </bottom>
      <diagonal/>
    </border>
    <border>
      <left/>
      <right style="medium">
        <color theme="8" tint="-0.24994659260841701"/>
      </right>
      <top style="thin">
        <color theme="4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ck">
        <color theme="4" tint="0.39988402966399123"/>
      </right>
      <top style="thin">
        <color rgb="FF0070C0"/>
      </top>
      <bottom style="thin">
        <color rgb="FF0070C0"/>
      </bottom>
      <diagonal/>
    </border>
    <border>
      <left style="thin">
        <color theme="4" tint="0.39991454817346722"/>
      </left>
      <right/>
      <top style="thin">
        <color rgb="FF0070C0"/>
      </top>
      <bottom style="thin">
        <color theme="4" tint="0.39991454817346722"/>
      </bottom>
      <diagonal/>
    </border>
    <border>
      <left/>
      <right/>
      <top style="thin">
        <color rgb="FF0070C0"/>
      </top>
      <bottom style="thin">
        <color theme="4" tint="0.39991454817346722"/>
      </bottom>
      <diagonal/>
    </border>
    <border>
      <left/>
      <right style="thick">
        <color theme="4" tint="0.39988402966399123"/>
      </right>
      <top style="thin">
        <color rgb="FF0070C0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theme="4" tint="0.39991454817346722"/>
      </left>
      <right/>
      <top style="medium">
        <color rgb="FF0070C0"/>
      </top>
      <bottom style="thin">
        <color rgb="FF0070C0"/>
      </bottom>
      <diagonal/>
    </border>
    <border>
      <left/>
      <right/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theme="4" tint="0.39988402966399123"/>
      </bottom>
      <diagonal/>
    </border>
    <border>
      <left/>
      <right style="medium">
        <color rgb="FF0070C0"/>
      </right>
      <top style="thin">
        <color rgb="FF0070C0"/>
      </top>
      <bottom style="thin">
        <color theme="4" tint="0.39991454817346722"/>
      </bottom>
      <diagonal/>
    </border>
    <border>
      <left style="thick">
        <color rgb="FF0070C0"/>
      </left>
      <right/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 style="thin">
        <color rgb="FF0070C0"/>
      </bottom>
      <diagonal/>
    </border>
    <border>
      <left/>
      <right style="thick">
        <color theme="4" tint="0.39988402966399123"/>
      </right>
      <top style="thick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n">
        <color theme="4" tint="0.39991454817346722"/>
      </bottom>
      <diagonal/>
    </border>
    <border>
      <left style="thin">
        <color theme="4" tint="0.39991454817346722"/>
      </left>
      <right/>
      <top style="thick">
        <color rgb="FF0070C0"/>
      </top>
      <bottom style="thin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4" tint="0.39991454817346722"/>
      </left>
      <right/>
      <top style="thin">
        <color rgb="FF0070C0"/>
      </top>
      <bottom style="thin">
        <color theme="4" tint="0.39988402966399123"/>
      </bottom>
      <diagonal/>
    </border>
    <border>
      <left/>
      <right style="thick">
        <color rgb="FF0070C0"/>
      </right>
      <top style="thin">
        <color rgb="FF0070C0"/>
      </top>
      <bottom style="thin">
        <color theme="4" tint="0.39991454817346722"/>
      </bottom>
      <diagonal/>
    </border>
    <border>
      <left style="thin">
        <color theme="4" tint="0.39988402966399123"/>
      </left>
      <right/>
      <top style="thin">
        <color rgb="FF0070C0"/>
      </top>
      <bottom style="thin">
        <color rgb="FF0070C0"/>
      </bottom>
      <diagonal/>
    </border>
    <border>
      <left style="thin">
        <color theme="4" tint="0.39988402966399123"/>
      </left>
      <right/>
      <top style="thin">
        <color rgb="FF0070C0"/>
      </top>
      <bottom style="thin">
        <color theme="4" tint="0.39988402966399123"/>
      </bottom>
      <diagonal/>
    </border>
    <border>
      <left/>
      <right style="thick">
        <color rgb="FF0070C0"/>
      </right>
      <top style="thin">
        <color rgb="FF0070C0"/>
      </top>
      <bottom/>
      <diagonal/>
    </border>
    <border>
      <left style="thin">
        <color rgb="FF0070C0"/>
      </left>
      <right/>
      <top style="double">
        <color rgb="FF0070C0"/>
      </top>
      <bottom style="thin">
        <color rgb="FF0070C0"/>
      </bottom>
      <diagonal/>
    </border>
    <border>
      <left/>
      <right/>
      <top style="double">
        <color rgb="FF0070C0"/>
      </top>
      <bottom style="thin">
        <color rgb="FF0070C0"/>
      </bottom>
      <diagonal/>
    </border>
    <border>
      <left/>
      <right style="double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theme="8" tint="0.39994506668294322"/>
      </bottom>
      <diagonal/>
    </border>
    <border>
      <left/>
      <right/>
      <top style="thin">
        <color rgb="FF0070C0"/>
      </top>
      <bottom style="thin">
        <color theme="8" tint="0.39994506668294322"/>
      </bottom>
      <diagonal/>
    </border>
    <border>
      <left/>
      <right style="double">
        <color rgb="FF0070C0"/>
      </right>
      <top style="thin">
        <color rgb="FF0070C0"/>
      </top>
      <bottom style="thin">
        <color theme="8" tint="0.39994506668294322"/>
      </bottom>
      <diagonal/>
    </border>
    <border>
      <left style="thin">
        <color rgb="FF0070C0"/>
      </left>
      <right style="double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double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double">
        <color rgb="FF0070C0"/>
      </right>
      <top style="thin">
        <color rgb="FF0070C0"/>
      </top>
      <bottom style="thin">
        <color rgb="FF0070C0"/>
      </bottom>
      <diagonal/>
    </border>
    <border>
      <left style="double">
        <color theme="0"/>
      </left>
      <right/>
      <top/>
      <bottom style="double">
        <color rgb="FF002060"/>
      </bottom>
      <diagonal/>
    </border>
    <border>
      <left/>
      <right/>
      <top/>
      <bottom style="double">
        <color rgb="FF002060"/>
      </bottom>
      <diagonal/>
    </border>
  </borders>
  <cellStyleXfs count="8">
    <xf numFmtId="0" fontId="0" fillId="0" borderId="0"/>
    <xf numFmtId="0" fontId="3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20" fillId="0" borderId="0"/>
    <xf numFmtId="43" fontId="5" fillId="0" borderId="0" applyFont="0" applyFill="0" applyBorder="0" applyAlignment="0" applyProtection="0"/>
  </cellStyleXfs>
  <cellXfs count="210">
    <xf numFmtId="0" fontId="0" fillId="0" borderId="0" xfId="0"/>
    <xf numFmtId="0" fontId="7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wrapText="1"/>
      <protection hidden="1"/>
    </xf>
    <xf numFmtId="0" fontId="8" fillId="0" borderId="0" xfId="0" applyFont="1" applyAlignment="1">
      <alignment horizontal="center" vertical="center"/>
    </xf>
    <xf numFmtId="0" fontId="9" fillId="0" borderId="0" xfId="0" applyFont="1" applyProtection="1">
      <protection hidden="1"/>
    </xf>
    <xf numFmtId="0" fontId="12" fillId="0" borderId="0" xfId="0" applyFont="1"/>
    <xf numFmtId="0" fontId="14" fillId="0" borderId="0" xfId="0" applyFont="1"/>
    <xf numFmtId="0" fontId="1" fillId="0" borderId="0" xfId="0" applyFont="1"/>
    <xf numFmtId="0" fontId="0" fillId="0" borderId="0" xfId="0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17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14" fillId="0" borderId="0" xfId="0" applyFont="1" applyAlignment="1">
      <alignment horizontal="center" vertical="center" wrapText="1"/>
    </xf>
    <xf numFmtId="0" fontId="9" fillId="5" borderId="1" xfId="0" applyFont="1" applyFill="1" applyBorder="1" applyAlignment="1" applyProtection="1">
      <alignment horizontal="left" vertical="center" wrapText="1"/>
      <protection hidden="1"/>
    </xf>
    <xf numFmtId="0" fontId="2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applyAlignment="1">
      <alignment wrapText="1"/>
    </xf>
    <xf numFmtId="0" fontId="1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right"/>
      <protection hidden="1"/>
    </xf>
    <xf numFmtId="22" fontId="16" fillId="0" borderId="0" xfId="0" applyNumberFormat="1" applyFont="1" applyAlignment="1" applyProtection="1">
      <alignment horizontal="left"/>
      <protection hidden="1"/>
    </xf>
    <xf numFmtId="0" fontId="0" fillId="3" borderId="0" xfId="0" applyFill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3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26" fillId="7" borderId="14" xfId="0" applyFont="1" applyFill="1" applyBorder="1" applyAlignment="1" applyProtection="1">
      <alignment horizontal="center" vertical="center" wrapText="1"/>
      <protection hidden="1"/>
    </xf>
    <xf numFmtId="0" fontId="6" fillId="9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7" fillId="8" borderId="15" xfId="0" applyFont="1" applyFill="1" applyBorder="1" applyAlignment="1" applyProtection="1">
      <alignment horizontal="center" vertical="center"/>
      <protection hidden="1"/>
    </xf>
    <xf numFmtId="164" fontId="7" fillId="0" borderId="15" xfId="2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9" fillId="5" borderId="18" xfId="0" applyFont="1" applyFill="1" applyBorder="1" applyAlignment="1" applyProtection="1">
      <alignment horizontal="left" vertical="center" wrapText="1"/>
      <protection hidden="1"/>
    </xf>
    <xf numFmtId="0" fontId="9" fillId="10" borderId="17" xfId="0" applyFont="1" applyFill="1" applyBorder="1" applyAlignment="1" applyProtection="1">
      <alignment horizontal="left" vertical="center" wrapText="1"/>
      <protection hidden="1"/>
    </xf>
    <xf numFmtId="164" fontId="0" fillId="0" borderId="0" xfId="0" applyNumberFormat="1" applyAlignment="1" applyProtection="1">
      <alignment horizontal="left" vertical="center"/>
      <protection hidden="1"/>
    </xf>
    <xf numFmtId="0" fontId="3" fillId="0" borderId="0" xfId="3" applyAlignment="1" applyProtection="1">
      <alignment vertical="center"/>
      <protection hidden="1"/>
    </xf>
    <xf numFmtId="0" fontId="28" fillId="0" borderId="0" xfId="3" applyFont="1" applyAlignment="1" applyProtection="1">
      <alignment vertical="center"/>
      <protection hidden="1"/>
    </xf>
    <xf numFmtId="0" fontId="28" fillId="0" borderId="0" xfId="3" applyFont="1" applyAlignment="1" applyProtection="1">
      <alignment horizontal="center" vertical="center"/>
      <protection hidden="1"/>
    </xf>
    <xf numFmtId="0" fontId="29" fillId="0" borderId="0" xfId="3" applyFont="1" applyAlignment="1" applyProtection="1">
      <alignment vertical="center"/>
      <protection hidden="1"/>
    </xf>
    <xf numFmtId="0" fontId="30" fillId="0" borderId="0" xfId="3" applyFont="1" applyAlignment="1" applyProtection="1">
      <alignment vertical="center"/>
      <protection hidden="1"/>
    </xf>
    <xf numFmtId="0" fontId="24" fillId="0" borderId="0" xfId="3" applyFont="1" applyAlignment="1" applyProtection="1">
      <alignment vertical="center"/>
      <protection hidden="1"/>
    </xf>
    <xf numFmtId="0" fontId="31" fillId="11" borderId="19" xfId="0" applyFont="1" applyFill="1" applyBorder="1" applyAlignment="1" applyProtection="1">
      <alignment horizontal="center" vertical="center" wrapText="1"/>
      <protection hidden="1"/>
    </xf>
    <xf numFmtId="0" fontId="32" fillId="12" borderId="19" xfId="0" applyFont="1" applyFill="1" applyBorder="1" applyAlignment="1" applyProtection="1">
      <alignment horizontal="center" vertical="center" wrapText="1"/>
      <protection hidden="1"/>
    </xf>
    <xf numFmtId="0" fontId="33" fillId="0" borderId="20" xfId="0" applyFont="1" applyBorder="1" applyAlignment="1" applyProtection="1">
      <alignment horizontal="center" vertical="center" wrapText="1"/>
      <protection hidden="1"/>
    </xf>
    <xf numFmtId="0" fontId="34" fillId="13" borderId="20" xfId="0" applyFont="1" applyFill="1" applyBorder="1" applyAlignment="1" applyProtection="1">
      <alignment horizontal="center" vertical="center" wrapText="1"/>
      <protection hidden="1"/>
    </xf>
    <xf numFmtId="0" fontId="35" fillId="14" borderId="19" xfId="3" applyFont="1" applyFill="1" applyBorder="1" applyAlignment="1" applyProtection="1">
      <alignment horizontal="center" vertical="center" wrapText="1"/>
      <protection hidden="1"/>
    </xf>
    <xf numFmtId="0" fontId="35" fillId="15" borderId="19" xfId="3" applyFont="1" applyFill="1" applyBorder="1" applyAlignment="1" applyProtection="1">
      <alignment horizontal="center" vertical="center" wrapText="1"/>
      <protection hidden="1"/>
    </xf>
    <xf numFmtId="0" fontId="36" fillId="16" borderId="19" xfId="3" applyFont="1" applyFill="1" applyBorder="1" applyAlignment="1" applyProtection="1">
      <alignment horizontal="center" vertical="center" wrapText="1"/>
      <protection hidden="1"/>
    </xf>
    <xf numFmtId="0" fontId="19" fillId="12" borderId="19" xfId="3" applyFont="1" applyFill="1" applyBorder="1" applyAlignment="1" applyProtection="1">
      <alignment horizontal="center" vertical="center" wrapText="1"/>
      <protection hidden="1"/>
    </xf>
    <xf numFmtId="0" fontId="35" fillId="17" borderId="19" xfId="3" applyFont="1" applyFill="1" applyBorder="1" applyAlignment="1" applyProtection="1">
      <alignment horizontal="center" vertical="center" wrapText="1"/>
      <protection hidden="1"/>
    </xf>
    <xf numFmtId="0" fontId="11" fillId="18" borderId="21" xfId="3" applyFont="1" applyFill="1" applyBorder="1" applyAlignment="1" applyProtection="1">
      <alignment horizontal="center" vertical="center" wrapText="1"/>
      <protection hidden="1"/>
    </xf>
    <xf numFmtId="0" fontId="37" fillId="19" borderId="19" xfId="3" applyFont="1" applyFill="1" applyBorder="1" applyAlignment="1" applyProtection="1">
      <alignment horizontal="center" vertical="center" wrapText="1"/>
      <protection hidden="1"/>
    </xf>
    <xf numFmtId="0" fontId="37" fillId="20" borderId="19" xfId="3" applyFont="1" applyFill="1" applyBorder="1" applyAlignment="1" applyProtection="1">
      <alignment horizontal="center" vertical="center" wrapText="1"/>
      <protection hidden="1"/>
    </xf>
    <xf numFmtId="0" fontId="11" fillId="21" borderId="19" xfId="3" applyFont="1" applyFill="1" applyBorder="1" applyAlignment="1" applyProtection="1">
      <alignment horizontal="center" vertical="center" wrapText="1"/>
      <protection hidden="1"/>
    </xf>
    <xf numFmtId="0" fontId="38" fillId="0" borderId="19" xfId="0" applyFont="1" applyBorder="1" applyAlignment="1" applyProtection="1">
      <alignment horizontal="center" vertical="center"/>
      <protection hidden="1"/>
    </xf>
    <xf numFmtId="0" fontId="6" fillId="2" borderId="19" xfId="4" applyFont="1" applyFill="1" applyBorder="1" applyAlignment="1" applyProtection="1">
      <alignment horizontal="left" vertical="center"/>
      <protection hidden="1"/>
    </xf>
    <xf numFmtId="0" fontId="6" fillId="2" borderId="19" xfId="4" applyFont="1" applyFill="1" applyBorder="1" applyAlignment="1" applyProtection="1">
      <alignment horizontal="center" vertical="center"/>
      <protection hidden="1"/>
    </xf>
    <xf numFmtId="0" fontId="39" fillId="0" borderId="19" xfId="0" applyFont="1" applyBorder="1" applyAlignment="1" applyProtection="1">
      <alignment horizontal="center" vertical="center"/>
      <protection hidden="1"/>
    </xf>
    <xf numFmtId="0" fontId="40" fillId="22" borderId="19" xfId="4" applyFont="1" applyFill="1" applyBorder="1" applyAlignment="1" applyProtection="1">
      <alignment horizontal="left" vertical="center"/>
      <protection hidden="1"/>
    </xf>
    <xf numFmtId="0" fontId="40" fillId="22" borderId="19" xfId="4" applyFont="1" applyFill="1" applyBorder="1" applyAlignment="1" applyProtection="1">
      <alignment horizontal="center" vertical="center"/>
      <protection hidden="1"/>
    </xf>
    <xf numFmtId="0" fontId="40" fillId="0" borderId="19" xfId="4" applyFont="1" applyBorder="1" applyAlignment="1" applyProtection="1">
      <alignment horizontal="left" vertical="center"/>
      <protection hidden="1"/>
    </xf>
    <xf numFmtId="0" fontId="40" fillId="0" borderId="19" xfId="4" applyFont="1" applyBorder="1" applyAlignment="1" applyProtection="1">
      <alignment horizontal="center" vertical="center"/>
      <protection hidden="1"/>
    </xf>
    <xf numFmtId="0" fontId="41" fillId="23" borderId="19" xfId="0" applyFont="1" applyFill="1" applyBorder="1" applyAlignment="1" applyProtection="1">
      <alignment horizontal="center" vertical="center"/>
      <protection hidden="1"/>
    </xf>
    <xf numFmtId="0" fontId="40" fillId="23" borderId="19" xfId="4" applyFont="1" applyFill="1" applyBorder="1" applyAlignment="1" applyProtection="1">
      <alignment horizontal="center" vertical="center"/>
      <protection hidden="1"/>
    </xf>
    <xf numFmtId="0" fontId="41" fillId="24" borderId="19" xfId="4" applyFont="1" applyFill="1" applyBorder="1" applyAlignment="1" applyProtection="1">
      <alignment horizontal="left" vertical="center"/>
      <protection hidden="1"/>
    </xf>
    <xf numFmtId="0" fontId="41" fillId="24" borderId="19" xfId="4" applyFont="1" applyFill="1" applyBorder="1" applyAlignment="1" applyProtection="1">
      <alignment horizontal="center" vertical="center"/>
      <protection hidden="1"/>
    </xf>
    <xf numFmtId="0" fontId="42" fillId="24" borderId="19" xfId="4" applyFont="1" applyFill="1" applyBorder="1" applyAlignment="1" applyProtection="1">
      <alignment horizontal="center" vertical="center"/>
      <protection hidden="1"/>
    </xf>
    <xf numFmtId="0" fontId="43" fillId="25" borderId="19" xfId="4" applyFont="1" applyFill="1" applyBorder="1" applyAlignment="1">
      <alignment vertical="center"/>
    </xf>
    <xf numFmtId="0" fontId="7" fillId="0" borderId="19" xfId="0" applyFont="1" applyBorder="1" applyAlignment="1">
      <alignment horizontal="center"/>
    </xf>
    <xf numFmtId="0" fontId="43" fillId="25" borderId="19" xfId="4" applyFont="1" applyFill="1" applyBorder="1" applyAlignment="1" applyProtection="1">
      <alignment horizontal="center" vertical="center"/>
      <protection hidden="1"/>
    </xf>
    <xf numFmtId="0" fontId="7" fillId="26" borderId="19" xfId="4" applyFont="1" applyFill="1" applyBorder="1"/>
    <xf numFmtId="0" fontId="42" fillId="26" borderId="19" xfId="4" applyFont="1" applyFill="1" applyBorder="1" applyAlignment="1" applyProtection="1">
      <alignment horizontal="center" vertical="center"/>
      <protection hidden="1"/>
    </xf>
    <xf numFmtId="0" fontId="7" fillId="17" borderId="19" xfId="4" applyFont="1" applyFill="1" applyBorder="1"/>
    <xf numFmtId="0" fontId="7" fillId="0" borderId="19" xfId="7" applyNumberFormat="1" applyFont="1" applyBorder="1" applyAlignment="1">
      <alignment horizontal="center"/>
    </xf>
    <xf numFmtId="49" fontId="7" fillId="0" borderId="19" xfId="7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0" fontId="7" fillId="0" borderId="19" xfId="0" quotePrefix="1" applyFont="1" applyBorder="1" applyAlignment="1">
      <alignment horizontal="center"/>
    </xf>
    <xf numFmtId="0" fontId="7" fillId="13" borderId="19" xfId="4" applyFont="1" applyFill="1" applyBorder="1"/>
    <xf numFmtId="0" fontId="7" fillId="13" borderId="19" xfId="0" applyFont="1" applyFill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16" fillId="27" borderId="19" xfId="4" applyFont="1" applyFill="1" applyBorder="1"/>
    <xf numFmtId="0" fontId="7" fillId="27" borderId="19" xfId="0" applyFont="1" applyFill="1" applyBorder="1" applyAlignment="1">
      <alignment horizontal="center"/>
    </xf>
    <xf numFmtId="0" fontId="7" fillId="28" borderId="19" xfId="0" applyFont="1" applyFill="1" applyBorder="1"/>
    <xf numFmtId="0" fontId="16" fillId="28" borderId="19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2" fillId="29" borderId="0" xfId="0" applyFont="1" applyFill="1" applyAlignment="1">
      <alignment horizontal="center" vertical="center" wrapText="1"/>
    </xf>
    <xf numFmtId="41" fontId="23" fillId="0" borderId="23" xfId="0" applyNumberFormat="1" applyFont="1" applyBorder="1" applyAlignment="1" applyProtection="1">
      <alignment horizontal="left" vertical="center"/>
      <protection hidden="1"/>
    </xf>
    <xf numFmtId="41" fontId="23" fillId="0" borderId="25" xfId="0" applyNumberFormat="1" applyFont="1" applyBorder="1" applyAlignment="1" applyProtection="1">
      <alignment horizontal="left" vertical="center"/>
      <protection hidden="1"/>
    </xf>
    <xf numFmtId="0" fontId="40" fillId="13" borderId="28" xfId="0" applyFont="1" applyFill="1" applyBorder="1" applyAlignment="1" applyProtection="1">
      <alignment horizontal="center" vertical="center" wrapText="1"/>
      <protection hidden="1"/>
    </xf>
    <xf numFmtId="164" fontId="6" fillId="2" borderId="30" xfId="2" applyNumberFormat="1" applyFont="1" applyFill="1" applyBorder="1" applyAlignment="1" applyProtection="1">
      <alignment horizontal="center" vertical="center"/>
      <protection hidden="1"/>
    </xf>
    <xf numFmtId="164" fontId="6" fillId="2" borderId="31" xfId="2" applyNumberFormat="1" applyFont="1" applyFill="1" applyBorder="1" applyAlignment="1" applyProtection="1">
      <alignment horizontal="center" vertical="center"/>
      <protection hidden="1"/>
    </xf>
    <xf numFmtId="41" fontId="23" fillId="0" borderId="33" xfId="0" applyNumberFormat="1" applyFont="1" applyBorder="1" applyAlignment="1" applyProtection="1">
      <alignment horizontal="left" vertical="center"/>
      <protection hidden="1"/>
    </xf>
    <xf numFmtId="0" fontId="16" fillId="30" borderId="33" xfId="0" applyFont="1" applyFill="1" applyBorder="1" applyProtection="1">
      <protection hidden="1"/>
    </xf>
    <xf numFmtId="0" fontId="17" fillId="30" borderId="33" xfId="0" applyFont="1" applyFill="1" applyBorder="1" applyAlignment="1" applyProtection="1">
      <alignment horizontal="center" vertical="center"/>
      <protection hidden="1"/>
    </xf>
    <xf numFmtId="41" fontId="23" fillId="4" borderId="33" xfId="0" applyNumberFormat="1" applyFont="1" applyFill="1" applyBorder="1" applyAlignment="1" applyProtection="1">
      <alignment horizontal="center" vertical="center"/>
      <protection hidden="1"/>
    </xf>
    <xf numFmtId="164" fontId="6" fillId="2" borderId="33" xfId="2" applyNumberFormat="1" applyFont="1" applyFill="1" applyBorder="1" applyAlignment="1" applyProtection="1">
      <alignment horizontal="center" vertical="center"/>
      <protection hidden="1"/>
    </xf>
    <xf numFmtId="164" fontId="6" fillId="2" borderId="34" xfId="2" applyNumberFormat="1" applyFont="1" applyFill="1" applyBorder="1" applyAlignment="1" applyProtection="1">
      <alignment horizontal="center" vertical="center"/>
      <protection hidden="1"/>
    </xf>
    <xf numFmtId="41" fontId="23" fillId="0" borderId="36" xfId="0" applyNumberFormat="1" applyFont="1" applyBorder="1" applyAlignment="1" applyProtection="1">
      <alignment horizontal="left" vertical="center"/>
      <protection hidden="1"/>
    </xf>
    <xf numFmtId="0" fontId="16" fillId="30" borderId="36" xfId="0" applyFont="1" applyFill="1" applyBorder="1" applyProtection="1">
      <protection hidden="1"/>
    </xf>
    <xf numFmtId="41" fontId="23" fillId="4" borderId="36" xfId="0" applyNumberFormat="1" applyFont="1" applyFill="1" applyBorder="1" applyAlignment="1" applyProtection="1">
      <alignment horizontal="center" vertical="center"/>
      <protection hidden="1"/>
    </xf>
    <xf numFmtId="164" fontId="6" fillId="2" borderId="36" xfId="2" applyNumberFormat="1" applyFont="1" applyFill="1" applyBorder="1" applyAlignment="1" applyProtection="1">
      <alignment horizontal="center" vertical="center"/>
      <protection hidden="1"/>
    </xf>
    <xf numFmtId="164" fontId="6" fillId="2" borderId="37" xfId="2" applyNumberFormat="1" applyFont="1" applyFill="1" applyBorder="1" applyAlignment="1" applyProtection="1">
      <alignment horizontal="center" vertical="center"/>
      <protection hidden="1"/>
    </xf>
    <xf numFmtId="0" fontId="40" fillId="13" borderId="38" xfId="0" applyFont="1" applyFill="1" applyBorder="1" applyAlignment="1" applyProtection="1">
      <alignment horizontal="center" vertical="center" wrapText="1"/>
      <protection hidden="1"/>
    </xf>
    <xf numFmtId="0" fontId="40" fillId="13" borderId="39" xfId="0" applyFont="1" applyFill="1" applyBorder="1" applyAlignment="1" applyProtection="1">
      <alignment horizontal="center" vertical="center" wrapText="1"/>
      <protection hidden="1"/>
    </xf>
    <xf numFmtId="0" fontId="40" fillId="6" borderId="32" xfId="0" applyFont="1" applyFill="1" applyBorder="1" applyAlignment="1" applyProtection="1">
      <alignment horizontal="left" vertical="center" wrapText="1"/>
      <protection hidden="1"/>
    </xf>
    <xf numFmtId="0" fontId="40" fillId="6" borderId="35" xfId="0" applyFont="1" applyFill="1" applyBorder="1" applyAlignment="1" applyProtection="1">
      <alignment horizontal="left" vertical="center" wrapText="1"/>
      <protection hidden="1"/>
    </xf>
    <xf numFmtId="0" fontId="40" fillId="6" borderId="22" xfId="0" applyFont="1" applyFill="1" applyBorder="1" applyAlignment="1" applyProtection="1">
      <alignment horizontal="left" vertical="center" wrapText="1"/>
      <protection hidden="1"/>
    </xf>
    <xf numFmtId="0" fontId="40" fillId="6" borderId="24" xfId="0" applyFont="1" applyFill="1" applyBorder="1" applyAlignment="1" applyProtection="1">
      <alignment horizontal="left" vertical="center" wrapText="1"/>
      <protection hidden="1"/>
    </xf>
    <xf numFmtId="41" fontId="23" fillId="6" borderId="23" xfId="0" applyNumberFormat="1" applyFont="1" applyFill="1" applyBorder="1" applyAlignment="1" applyProtection="1">
      <alignment horizontal="left" vertical="center"/>
      <protection hidden="1"/>
    </xf>
    <xf numFmtId="41" fontId="23" fillId="6" borderId="26" xfId="0" applyNumberFormat="1" applyFont="1" applyFill="1" applyBorder="1" applyAlignment="1" applyProtection="1">
      <alignment horizontal="left" vertical="center"/>
      <protection hidden="1"/>
    </xf>
    <xf numFmtId="0" fontId="45" fillId="0" borderId="0" xfId="0" applyFont="1" applyProtection="1">
      <protection hidden="1"/>
    </xf>
    <xf numFmtId="0" fontId="40" fillId="13" borderId="41" xfId="0" applyFont="1" applyFill="1" applyBorder="1" applyAlignment="1" applyProtection="1">
      <alignment horizontal="center" vertical="center" wrapText="1"/>
      <protection hidden="1"/>
    </xf>
    <xf numFmtId="0" fontId="40" fillId="13" borderId="42" xfId="0" applyFont="1" applyFill="1" applyBorder="1" applyAlignment="1" applyProtection="1">
      <alignment horizontal="center" vertical="center" wrapText="1"/>
      <protection hidden="1"/>
    </xf>
    <xf numFmtId="41" fontId="40" fillId="6" borderId="33" xfId="0" applyNumberFormat="1" applyFont="1" applyFill="1" applyBorder="1" applyAlignment="1" applyProtection="1">
      <alignment horizontal="left" vertical="center"/>
      <protection hidden="1"/>
    </xf>
    <xf numFmtId="164" fontId="6" fillId="2" borderId="44" xfId="2" applyNumberFormat="1" applyFont="1" applyFill="1" applyBorder="1" applyAlignment="1" applyProtection="1">
      <alignment horizontal="center" vertical="center"/>
      <protection hidden="1"/>
    </xf>
    <xf numFmtId="41" fontId="40" fillId="6" borderId="45" xfId="0" applyNumberFormat="1" applyFont="1" applyFill="1" applyBorder="1" applyAlignment="1" applyProtection="1">
      <alignment horizontal="left" vertical="center"/>
      <protection hidden="1"/>
    </xf>
    <xf numFmtId="164" fontId="6" fillId="2" borderId="46" xfId="2" applyNumberFormat="1" applyFont="1" applyFill="1" applyBorder="1" applyAlignment="1" applyProtection="1">
      <alignment horizontal="center" vertical="center"/>
      <protection hidden="1"/>
    </xf>
    <xf numFmtId="0" fontId="7" fillId="30" borderId="33" xfId="0" applyFont="1" applyFill="1" applyBorder="1" applyProtection="1">
      <protection hidden="1"/>
    </xf>
    <xf numFmtId="0" fontId="7" fillId="30" borderId="36" xfId="0" applyFont="1" applyFill="1" applyBorder="1" applyProtection="1">
      <protection hidden="1"/>
    </xf>
    <xf numFmtId="0" fontId="40" fillId="13" borderId="47" xfId="0" applyFont="1" applyFill="1" applyBorder="1" applyAlignment="1" applyProtection="1">
      <alignment horizontal="center" vertical="center" wrapText="1"/>
      <protection hidden="1"/>
    </xf>
    <xf numFmtId="0" fontId="40" fillId="13" borderId="48" xfId="0" applyFont="1" applyFill="1" applyBorder="1" applyAlignment="1" applyProtection="1">
      <alignment horizontal="center" vertical="center" wrapText="1"/>
      <protection hidden="1"/>
    </xf>
    <xf numFmtId="0" fontId="6" fillId="2" borderId="48" xfId="0" applyFont="1" applyFill="1" applyBorder="1" applyAlignment="1" applyProtection="1">
      <alignment horizontal="center" vertical="center" wrapText="1"/>
      <protection hidden="1"/>
    </xf>
    <xf numFmtId="0" fontId="40" fillId="6" borderId="50" xfId="0" applyFont="1" applyFill="1" applyBorder="1" applyAlignment="1" applyProtection="1">
      <alignment horizontal="left" vertical="center" wrapText="1"/>
      <protection hidden="1"/>
    </xf>
    <xf numFmtId="0" fontId="40" fillId="6" borderId="51" xfId="0" applyFont="1" applyFill="1" applyBorder="1" applyAlignment="1" applyProtection="1">
      <alignment horizontal="left" vertical="center" wrapText="1"/>
      <protection hidden="1"/>
    </xf>
    <xf numFmtId="0" fontId="40" fillId="13" borderId="52" xfId="0" applyFont="1" applyFill="1" applyBorder="1" applyAlignment="1" applyProtection="1">
      <alignment horizontal="center" vertical="center" wrapText="1"/>
      <protection hidden="1"/>
    </xf>
    <xf numFmtId="164" fontId="6" fillId="2" borderId="54" xfId="2" applyNumberFormat="1" applyFont="1" applyFill="1" applyBorder="1" applyAlignment="1" applyProtection="1">
      <alignment horizontal="center" vertical="center"/>
      <protection hidden="1"/>
    </xf>
    <xf numFmtId="0" fontId="40" fillId="6" borderId="55" xfId="0" applyFont="1" applyFill="1" applyBorder="1" applyAlignment="1" applyProtection="1">
      <alignment horizontal="left" vertical="center" wrapText="1"/>
      <protection hidden="1"/>
    </xf>
    <xf numFmtId="41" fontId="40" fillId="6" borderId="36" xfId="0" applyNumberFormat="1" applyFont="1" applyFill="1" applyBorder="1" applyAlignment="1" applyProtection="1">
      <alignment horizontal="left" vertical="center"/>
      <protection hidden="1"/>
    </xf>
    <xf numFmtId="164" fontId="6" fillId="2" borderId="56" xfId="2" applyNumberFormat="1" applyFont="1" applyFill="1" applyBorder="1" applyAlignment="1" applyProtection="1">
      <alignment horizontal="center" vertical="center"/>
      <protection hidden="1"/>
    </xf>
    <xf numFmtId="0" fontId="40" fillId="6" borderId="57" xfId="0" applyFont="1" applyFill="1" applyBorder="1" applyAlignment="1" applyProtection="1">
      <alignment horizontal="left" vertical="center" wrapText="1"/>
      <protection hidden="1"/>
    </xf>
    <xf numFmtId="0" fontId="40" fillId="6" borderId="58" xfId="0" applyFont="1" applyFill="1" applyBorder="1" applyAlignment="1" applyProtection="1">
      <alignment horizontal="left" vertical="center" wrapText="1"/>
      <protection hidden="1"/>
    </xf>
    <xf numFmtId="41" fontId="23" fillId="0" borderId="45" xfId="0" applyNumberFormat="1" applyFont="1" applyBorder="1" applyAlignment="1" applyProtection="1">
      <alignment horizontal="left" vertical="center"/>
      <protection hidden="1"/>
    </xf>
    <xf numFmtId="0" fontId="40" fillId="13" borderId="60" xfId="0" applyFont="1" applyFill="1" applyBorder="1" applyAlignment="1" applyProtection="1">
      <alignment horizontal="center" vertical="center" wrapText="1"/>
      <protection hidden="1"/>
    </xf>
    <xf numFmtId="0" fontId="40" fillId="13" borderId="61" xfId="0" applyFont="1" applyFill="1" applyBorder="1" applyAlignment="1" applyProtection="1">
      <alignment horizontal="center" vertical="center" wrapText="1"/>
      <protection hidden="1"/>
    </xf>
    <xf numFmtId="0" fontId="6" fillId="2" borderId="61" xfId="0" applyFont="1" applyFill="1" applyBorder="1" applyAlignment="1" applyProtection="1">
      <alignment horizontal="center" vertical="center" wrapText="1"/>
      <protection hidden="1"/>
    </xf>
    <xf numFmtId="0" fontId="9" fillId="6" borderId="63" xfId="0" applyFont="1" applyFill="1" applyBorder="1" applyAlignment="1" applyProtection="1">
      <alignment horizontal="center" vertical="center" wrapText="1"/>
      <protection hidden="1"/>
    </xf>
    <xf numFmtId="41" fontId="23" fillId="0" borderId="64" xfId="0" applyNumberFormat="1" applyFont="1" applyBorder="1" applyAlignment="1" applyProtection="1">
      <alignment horizontal="center" vertical="center"/>
      <protection hidden="1"/>
    </xf>
    <xf numFmtId="41" fontId="40" fillId="6" borderId="64" xfId="0" applyNumberFormat="1" applyFont="1" applyFill="1" applyBorder="1" applyAlignment="1" applyProtection="1">
      <alignment horizontal="center" vertical="center"/>
      <protection hidden="1"/>
    </xf>
    <xf numFmtId="164" fontId="6" fillId="2" borderId="65" xfId="2" applyNumberFormat="1" applyFont="1" applyFill="1" applyBorder="1" applyAlignment="1" applyProtection="1">
      <alignment horizontal="center" vertical="center"/>
      <protection hidden="1"/>
    </xf>
    <xf numFmtId="0" fontId="40" fillId="13" borderId="67" xfId="0" applyFont="1" applyFill="1" applyBorder="1" applyAlignment="1" applyProtection="1">
      <alignment horizontal="center" vertical="center" wrapText="1"/>
      <protection hidden="1"/>
    </xf>
    <xf numFmtId="0" fontId="6" fillId="2" borderId="67" xfId="0" applyFont="1" applyFill="1" applyBorder="1" applyAlignment="1" applyProtection="1">
      <alignment horizontal="center" vertical="center" wrapText="1"/>
      <protection hidden="1"/>
    </xf>
    <xf numFmtId="0" fontId="40" fillId="6" borderId="68" xfId="0" applyFont="1" applyFill="1" applyBorder="1" applyAlignment="1" applyProtection="1">
      <alignment horizontal="left" vertical="center" wrapText="1"/>
      <protection hidden="1"/>
    </xf>
    <xf numFmtId="164" fontId="6" fillId="2" borderId="69" xfId="2" applyNumberFormat="1" applyFont="1" applyFill="1" applyBorder="1" applyAlignment="1" applyProtection="1">
      <alignment horizontal="center" vertical="center"/>
      <protection hidden="1"/>
    </xf>
    <xf numFmtId="41" fontId="22" fillId="0" borderId="33" xfId="0" applyNumberFormat="1" applyFont="1" applyBorder="1" applyAlignment="1" applyProtection="1">
      <alignment horizontal="left" vertical="center"/>
      <protection hidden="1"/>
    </xf>
    <xf numFmtId="0" fontId="6" fillId="29" borderId="32" xfId="0" applyFont="1" applyFill="1" applyBorder="1" applyAlignment="1" applyProtection="1">
      <alignment horizontal="left" vertical="center" wrapText="1"/>
      <protection hidden="1"/>
    </xf>
    <xf numFmtId="41" fontId="6" fillId="29" borderId="33" xfId="0" applyNumberFormat="1" applyFont="1" applyFill="1" applyBorder="1" applyAlignment="1" applyProtection="1">
      <alignment horizontal="left" vertical="center"/>
      <protection hidden="1"/>
    </xf>
    <xf numFmtId="0" fontId="6" fillId="29" borderId="33" xfId="0" applyFont="1" applyFill="1" applyBorder="1" applyProtection="1">
      <protection hidden="1"/>
    </xf>
    <xf numFmtId="0" fontId="6" fillId="31" borderId="28" xfId="0" applyFont="1" applyFill="1" applyBorder="1" applyAlignment="1" applyProtection="1">
      <alignment horizontal="center" vertical="center" wrapText="1"/>
      <protection hidden="1"/>
    </xf>
    <xf numFmtId="0" fontId="6" fillId="31" borderId="39" xfId="0" applyFont="1" applyFill="1" applyBorder="1" applyAlignment="1" applyProtection="1">
      <alignment horizontal="center" vertical="center"/>
      <protection hidden="1"/>
    </xf>
    <xf numFmtId="0" fontId="6" fillId="31" borderId="42" xfId="0" applyFont="1" applyFill="1" applyBorder="1" applyAlignment="1" applyProtection="1">
      <alignment horizontal="center" vertical="center" wrapText="1"/>
      <protection hidden="1"/>
    </xf>
    <xf numFmtId="0" fontId="6" fillId="31" borderId="48" xfId="0" applyFont="1" applyFill="1" applyBorder="1" applyAlignment="1" applyProtection="1">
      <alignment horizontal="center" vertical="center" wrapText="1"/>
      <protection hidden="1"/>
    </xf>
    <xf numFmtId="0" fontId="46" fillId="32" borderId="29" xfId="0" applyFont="1" applyFill="1" applyBorder="1" applyAlignment="1" applyProtection="1">
      <alignment horizontal="center" vertical="center"/>
      <protection hidden="1"/>
    </xf>
    <xf numFmtId="0" fontId="46" fillId="32" borderId="39" xfId="0" applyFont="1" applyFill="1" applyBorder="1" applyAlignment="1" applyProtection="1">
      <alignment horizontal="center" vertical="center" wrapText="1"/>
      <protection hidden="1"/>
    </xf>
    <xf numFmtId="0" fontId="46" fillId="32" borderId="40" xfId="0" applyFont="1" applyFill="1" applyBorder="1" applyAlignment="1" applyProtection="1">
      <alignment horizontal="center" vertical="center" wrapText="1"/>
      <protection hidden="1"/>
    </xf>
    <xf numFmtId="0" fontId="46" fillId="32" borderId="43" xfId="0" applyFont="1" applyFill="1" applyBorder="1" applyAlignment="1" applyProtection="1">
      <alignment horizontal="center" vertical="center" wrapText="1"/>
      <protection hidden="1"/>
    </xf>
    <xf numFmtId="0" fontId="46" fillId="32" borderId="43" xfId="0" applyFont="1" applyFill="1" applyBorder="1" applyAlignment="1" applyProtection="1">
      <alignment horizontal="center" vertical="center"/>
      <protection hidden="1"/>
    </xf>
    <xf numFmtId="0" fontId="46" fillId="32" borderId="49" xfId="0" applyFont="1" applyFill="1" applyBorder="1" applyAlignment="1" applyProtection="1">
      <alignment horizontal="center" vertical="center"/>
      <protection hidden="1"/>
    </xf>
    <xf numFmtId="0" fontId="46" fillId="32" borderId="53" xfId="0" applyFont="1" applyFill="1" applyBorder="1" applyAlignment="1" applyProtection="1">
      <alignment horizontal="center" vertical="center"/>
      <protection hidden="1"/>
    </xf>
    <xf numFmtId="0" fontId="46" fillId="32" borderId="62" xfId="0" applyFont="1" applyFill="1" applyBorder="1" applyAlignment="1" applyProtection="1">
      <alignment horizontal="center" vertical="center"/>
      <protection hidden="1"/>
    </xf>
    <xf numFmtId="0" fontId="46" fillId="32" borderId="66" xfId="0" applyFont="1" applyFill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right" vertical="center"/>
      <protection hidden="1"/>
    </xf>
    <xf numFmtId="0" fontId="40" fillId="13" borderId="27" xfId="0" applyFont="1" applyFill="1" applyBorder="1" applyAlignment="1" applyProtection="1">
      <alignment vertical="center" wrapText="1"/>
      <protection hidden="1"/>
    </xf>
    <xf numFmtId="164" fontId="0" fillId="0" borderId="0" xfId="0" applyNumberFormat="1" applyProtection="1">
      <protection hidden="1"/>
    </xf>
    <xf numFmtId="41" fontId="0" fillId="0" borderId="0" xfId="0" applyNumberFormat="1" applyProtection="1">
      <protection hidden="1"/>
    </xf>
    <xf numFmtId="0" fontId="37" fillId="0" borderId="0" xfId="0" applyFont="1" applyAlignment="1">
      <alignment horizontal="center" vertical="center" wrapText="1"/>
    </xf>
    <xf numFmtId="0" fontId="37" fillId="0" borderId="0" xfId="0" pivotButton="1" applyFont="1" applyAlignment="1">
      <alignment horizontal="center" vertical="center" wrapText="1"/>
    </xf>
    <xf numFmtId="0" fontId="14" fillId="0" borderId="0" xfId="0" pivotButton="1" applyFont="1" applyAlignment="1">
      <alignment horizontal="center" vertical="center" wrapText="1"/>
    </xf>
    <xf numFmtId="0" fontId="4" fillId="34" borderId="19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3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41" fontId="40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2" borderId="69" xfId="2" applyNumberFormat="1" applyFont="1" applyFill="1" applyBorder="1" applyAlignment="1" applyProtection="1">
      <alignment horizontal="center" vertical="center"/>
      <protection hidden="1"/>
    </xf>
    <xf numFmtId="0" fontId="1" fillId="35" borderId="0" xfId="0" applyFont="1" applyFill="1" applyAlignment="1" applyProtection="1">
      <alignment horizontal="center" vertical="center"/>
      <protection locked="0"/>
    </xf>
    <xf numFmtId="0" fontId="25" fillId="33" borderId="70" xfId="0" applyFont="1" applyFill="1" applyBorder="1" applyAlignment="1" applyProtection="1">
      <alignment horizontal="center" vertical="center" wrapText="1"/>
      <protection locked="0"/>
    </xf>
    <xf numFmtId="0" fontId="25" fillId="33" borderId="71" xfId="0" applyFont="1" applyFill="1" applyBorder="1" applyAlignment="1" applyProtection="1">
      <alignment horizontal="center" vertical="center" wrapText="1"/>
      <protection locked="0"/>
    </xf>
    <xf numFmtId="164" fontId="6" fillId="2" borderId="54" xfId="2" applyNumberFormat="1" applyFont="1" applyFill="1" applyBorder="1" applyAlignment="1" applyProtection="1">
      <alignment horizontal="center" vertical="center"/>
      <protection hidden="1"/>
    </xf>
    <xf numFmtId="164" fontId="6" fillId="2" borderId="59" xfId="2" applyNumberFormat="1" applyFont="1" applyFill="1" applyBorder="1" applyAlignment="1" applyProtection="1">
      <alignment horizontal="center" vertical="center"/>
      <protection hidden="1"/>
    </xf>
    <xf numFmtId="41" fontId="23" fillId="4" borderId="33" xfId="0" applyNumberFormat="1" applyFont="1" applyFill="1" applyBorder="1" applyAlignment="1" applyProtection="1">
      <alignment horizontal="center" vertical="center"/>
      <protection hidden="1"/>
    </xf>
    <xf numFmtId="164" fontId="6" fillId="2" borderId="33" xfId="2" applyNumberFormat="1" applyFont="1" applyFill="1" applyBorder="1" applyAlignment="1" applyProtection="1">
      <alignment horizontal="center" vertical="center"/>
      <protection hidden="1"/>
    </xf>
    <xf numFmtId="164" fontId="6" fillId="2" borderId="34" xfId="2" applyNumberFormat="1" applyFont="1" applyFill="1" applyBorder="1" applyAlignment="1" applyProtection="1">
      <alignment horizontal="center" vertical="center"/>
      <protection hidden="1"/>
    </xf>
    <xf numFmtId="41" fontId="40" fillId="6" borderId="45" xfId="0" applyNumberFormat="1" applyFont="1" applyFill="1" applyBorder="1" applyAlignment="1" applyProtection="1">
      <alignment horizontal="center" vertical="center"/>
      <protection hidden="1"/>
    </xf>
    <xf numFmtId="0" fontId="24" fillId="6" borderId="0" xfId="0" applyFont="1" applyFill="1" applyAlignment="1" applyProtection="1">
      <alignment horizontal="center" vertical="center"/>
      <protection hidden="1"/>
    </xf>
    <xf numFmtId="0" fontId="24" fillId="8" borderId="0" xfId="0" applyFont="1" applyFill="1" applyAlignment="1" applyProtection="1">
      <alignment horizontal="center" vertical="center"/>
      <protection hidden="1"/>
    </xf>
    <xf numFmtId="0" fontId="19" fillId="2" borderId="16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horizontal="center" vertical="center"/>
    </xf>
  </cellXfs>
  <cellStyles count="8">
    <cellStyle name="Millares" xfId="7" builtinId="3"/>
    <cellStyle name="Normal" xfId="0" builtinId="0"/>
    <cellStyle name="Normal 15" xfId="3" xr:uid="{7DACED15-C878-4DD4-9C41-EDA1233431D0}"/>
    <cellStyle name="Normal 2" xfId="1" xr:uid="{9770FA4A-8236-4D2F-9348-C8C936182623}"/>
    <cellStyle name="Normal 4" xfId="6" xr:uid="{5A69DC18-2555-4C20-9EC3-0DB6E0D7BCCF}"/>
    <cellStyle name="Normal 6" xfId="4" xr:uid="{8067F0E4-2ACF-4067-83B2-2285A8ADB568}"/>
    <cellStyle name="Normal 6 2" xfId="5" xr:uid="{8507B94A-1E77-4FE0-AF9B-6F797FAA61D6}"/>
    <cellStyle name="Porcentaje" xfId="2" builtinId="5"/>
  </cellStyles>
  <dxfs count="200"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fill>
        <patternFill>
          <bgColor rgb="FF0070C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alignment vertical="center"/>
    </dxf>
    <dxf>
      <alignment horizontal="center"/>
    </dxf>
    <dxf>
      <font>
        <sz val="8"/>
      </font>
      <alignment horizontal="center" vertical="center" wrapText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protection hidden="1"/>
    </dxf>
    <dxf>
      <font>
        <sz val="8"/>
      </font>
      <alignment horizontal="center" vertical="center" wrapText="1"/>
    </dxf>
    <dxf>
      <border>
        <vertical style="thin">
          <color theme="8" tint="0.39994506668294322"/>
        </vertical>
        <horizontal style="thin">
          <color theme="8" tint="0.39994506668294322"/>
        </horizontal>
      </border>
    </dxf>
    <dxf>
      <border>
        <vertical style="thin">
          <color theme="8" tint="0.39994506668294322"/>
        </vertical>
        <horizontal style="thin">
          <color theme="8" tint="0.39994506668294322"/>
        </horizontal>
      </border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horizontal="left"/>
    </dxf>
    <dxf>
      <alignment horizontal="left"/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alignment horizontal="center"/>
    </dxf>
    <dxf>
      <font>
        <sz val="8"/>
      </font>
    </dxf>
    <dxf>
      <font>
        <sz val="8"/>
      </font>
    </dxf>
    <dxf>
      <fill>
        <patternFill patternType="solid">
          <bgColor rgb="FF00B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ont>
        <sz val="8"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horizontal="center"/>
    </dxf>
    <dxf>
      <font>
        <sz val="8"/>
      </font>
    </dxf>
    <dxf>
      <font>
        <sz val="8"/>
      </font>
    </dxf>
    <dxf>
      <font>
        <b/>
      </font>
    </dxf>
    <dxf>
      <alignment vertical="center"/>
    </dxf>
    <dxf>
      <alignment horizontal="center"/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8"/>
      </font>
    </dxf>
    <dxf>
      <alignment vertical="center"/>
    </dxf>
    <dxf>
      <font>
        <b/>
      </font>
    </dxf>
    <dxf>
      <fill>
        <patternFill patternType="solid">
          <bgColor rgb="FFFF0000"/>
        </patternFill>
      </fill>
    </dxf>
    <dxf>
      <font>
        <b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ill>
        <patternFill>
          <bgColor theme="4" tint="-0.249977111117893"/>
        </patternFill>
      </fill>
    </dxf>
    <dxf>
      <fill>
        <patternFill patternType="solid">
          <bgColor rgb="FF002060"/>
        </patternFill>
      </fill>
    </dxf>
  </dxfs>
  <tableStyles count="0" defaultTableStyle="TableStyleMedium2" defaultPivotStyle="PivotStyleLight16"/>
  <colors>
    <mruColors>
      <color rgb="FFCC0000"/>
      <color rgb="FFF9B1E8"/>
      <color rgb="FF009AD0"/>
      <color rgb="FF00AC4E"/>
      <color rgb="FF05FF76"/>
      <color rgb="FFFAD0B8"/>
      <color rgb="FFFDE7F8"/>
      <color rgb="FFFCD0F3"/>
      <color rgb="FFD5F1FF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s-PE" sz="1100" b="1">
                <a:solidFill>
                  <a:schemeClr val="accent1"/>
                </a:solidFill>
              </a:rPr>
              <a:t>COBERTURA DE CRECIMIENTO Y DESARROLLO EN NIÑOS</a:t>
            </a:r>
            <a:r>
              <a:rPr lang="es-PE" sz="1100" b="1" baseline="0">
                <a:solidFill>
                  <a:schemeClr val="accent1"/>
                </a:solidFill>
              </a:rPr>
              <a:t> MENORES DE 5 AÑOS</a:t>
            </a:r>
            <a:endParaRPr lang="es-PE" sz="1100" b="1">
              <a:solidFill>
                <a:schemeClr val="accent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circle"/>
            <c:size val="17"/>
            <c:spPr>
              <a:solidFill>
                <a:srgbClr val="FF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FORMATO!$B$71:$B$76</c:f>
              <c:strCache>
                <c:ptCount val="6"/>
                <c:pt idx="0">
                  <c:v>Total RN</c:v>
                </c:pt>
                <c:pt idx="1">
                  <c:v>CRED Menor 1 Año</c:v>
                </c:pt>
                <c:pt idx="2">
                  <c:v>CRED  1 Año</c:v>
                </c:pt>
                <c:pt idx="3">
                  <c:v>CRED  2 Años</c:v>
                </c:pt>
                <c:pt idx="4">
                  <c:v>CRED  3 Años</c:v>
                </c:pt>
                <c:pt idx="5">
                  <c:v>CRED  4 Años</c:v>
                </c:pt>
              </c:strCache>
            </c:strRef>
          </c:cat>
          <c:val>
            <c:numRef>
              <c:f>FORMATO!$C$71:$C$76</c:f>
              <c:numCache>
                <c:formatCode>0.0%</c:formatCode>
                <c:ptCount val="6"/>
                <c:pt idx="0">
                  <c:v>0.42428183668853203</c:v>
                </c:pt>
                <c:pt idx="1">
                  <c:v>0.41798726114649681</c:v>
                </c:pt>
                <c:pt idx="2">
                  <c:v>0.26843737360118647</c:v>
                </c:pt>
                <c:pt idx="3">
                  <c:v>0.2449658230186588</c:v>
                </c:pt>
                <c:pt idx="4">
                  <c:v>0.17231664091611379</c:v>
                </c:pt>
                <c:pt idx="5">
                  <c:v>9.2626018049746864E-2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6-4F3D-AD7E-B8DE28F5388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9546560"/>
        <c:axId val="446178416"/>
      </c:lineChart>
      <c:catAx>
        <c:axId val="2095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46178416"/>
        <c:crosses val="autoZero"/>
        <c:auto val="1"/>
        <c:lblAlgn val="ctr"/>
        <c:lblOffset val="100"/>
        <c:noMultiLvlLbl val="0"/>
      </c:catAx>
      <c:valAx>
        <c:axId val="4461784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954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PE" sz="900"/>
              <a:t>GRAFICO DE COBERTURA DE RESULTADO DE DOSAJE DE HEMOGLOBINA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FORMATO!$B$83:$B$84</c:f>
              <c:strCache>
                <c:ptCount val="2"/>
                <c:pt idx="0">
                  <c:v> De 6 Meses</c:v>
                </c:pt>
                <c:pt idx="1">
                  <c:v> De 1 Año</c:v>
                </c:pt>
              </c:strCache>
            </c:strRef>
          </c:cat>
          <c:val>
            <c:numRef>
              <c:f>FORMATO!$C$83:$C$84</c:f>
              <c:numCache>
                <c:formatCode>0.0%</c:formatCode>
                <c:ptCount val="2"/>
                <c:pt idx="0">
                  <c:v>0.39745222929936308</c:v>
                </c:pt>
                <c:pt idx="1">
                  <c:v>1.1043548604557099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6-401A-8E68-BB4D603C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48219776"/>
        <c:axId val="948220736"/>
      </c:barChart>
      <c:catAx>
        <c:axId val="948219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48220736"/>
        <c:crosses val="autoZero"/>
        <c:auto val="1"/>
        <c:lblAlgn val="ctr"/>
        <c:lblOffset val="100"/>
        <c:noMultiLvlLbl val="0"/>
      </c:catAx>
      <c:valAx>
        <c:axId val="948220736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94821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900" b="1" i="0" u="none" strike="noStrike" kern="1200" baseline="0">
                <a:solidFill>
                  <a:srgbClr val="44546A"/>
                </a:solidFill>
              </a:rPr>
              <a:t>GRAFICO DE COBERTURA DE SULFATO FERROSO Y MULTIMICRONUTRIENTE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FORMATO!$G$81:$G$84</c:f>
              <c:strCache>
                <c:ptCount val="4"/>
                <c:pt idx="0">
                  <c:v>&lt; 4 Meses</c:v>
                </c:pt>
                <c:pt idx="1">
                  <c:v>De 4-6 Meses</c:v>
                </c:pt>
                <c:pt idx="2">
                  <c:v>De 6-11 Meses</c:v>
                </c:pt>
                <c:pt idx="3">
                  <c:v>De 1 Año</c:v>
                </c:pt>
              </c:strCache>
            </c:strRef>
          </c:cat>
          <c:val>
            <c:numRef>
              <c:f>FORMATO!$H$81:$H$84</c:f>
              <c:numCache>
                <c:formatCode>0.0%</c:formatCode>
                <c:ptCount val="4"/>
                <c:pt idx="0">
                  <c:v>5.7579617834394902E-3</c:v>
                </c:pt>
                <c:pt idx="1">
                  <c:v>0.25187261146496814</c:v>
                </c:pt>
                <c:pt idx="2">
                  <c:v>0.30262420382165606</c:v>
                </c:pt>
                <c:pt idx="3">
                  <c:v>0.15522897847287762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F-4723-BFCE-C24CFCE25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1541888"/>
        <c:axId val="951542368"/>
      </c:barChart>
      <c:catAx>
        <c:axId val="9515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51542368"/>
        <c:crosses val="autoZero"/>
        <c:auto val="1"/>
        <c:lblAlgn val="ctr"/>
        <c:lblOffset val="100"/>
        <c:noMultiLvlLbl val="0"/>
      </c:catAx>
      <c:valAx>
        <c:axId val="9515423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9515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900" b="1" i="0" u="none" strike="noStrike" kern="1200" spc="0" baseline="0">
                <a:solidFill>
                  <a:srgbClr val="44546A"/>
                </a:solidFill>
              </a:rPr>
              <a:t>GRAFICO DE COBERTURA DE ANEMIA POR DEFICIENCIA DE HIERRO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shade val="76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32-45D6-AD11-4ABB53DB14D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C3-44F2-92E5-6395A5FC4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FORMATO!$B$97:$B$98</c:f>
              <c:strCache>
                <c:ptCount val="2"/>
                <c:pt idx="0">
                  <c:v>  Anemia por Deficiencia de Hierro &lt;1 Año</c:v>
                </c:pt>
                <c:pt idx="1">
                  <c:v>  Anemia por Deficiencia de Hierro &lt;5 años</c:v>
                </c:pt>
              </c:strCache>
            </c:strRef>
          </c:cat>
          <c:val>
            <c:numRef>
              <c:f>FORMATO!$C$97:$C$98</c:f>
              <c:numCache>
                <c:formatCode>0.0%</c:formatCode>
                <c:ptCount val="2"/>
                <c:pt idx="0">
                  <c:v>0.12050955414012739</c:v>
                </c:pt>
                <c:pt idx="1">
                  <c:v>7.6943040259974727E-2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3-44F2-92E5-6395A5FC4A29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050" b="1">
                <a:solidFill>
                  <a:srgbClr val="0070C0"/>
                </a:solidFill>
              </a:rPr>
              <a:t>GRAFICO DE CASOS DE IRA - NEUMONIA</a:t>
            </a:r>
            <a:r>
              <a:rPr lang="es-PE" sz="1050" b="1" baseline="0">
                <a:solidFill>
                  <a:srgbClr val="0070C0"/>
                </a:solidFill>
              </a:rPr>
              <a:t> Y EDAS </a:t>
            </a:r>
            <a:endParaRPr lang="es-PE" sz="1050" b="1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FORMATO!$F$97:$F$99</c:f>
              <c:strCache>
                <c:ptCount val="3"/>
                <c:pt idx="0">
                  <c:v>IRA en Niños de 1-12Meses</c:v>
                </c:pt>
                <c:pt idx="1">
                  <c:v>Neumonias en Niños de 1-4Años</c:v>
                </c:pt>
                <c:pt idx="2">
                  <c:v>EDAS en Niños &lt; 5 años</c:v>
                </c:pt>
              </c:strCache>
            </c:strRef>
          </c:cat>
          <c:val>
            <c:numRef>
              <c:f>FORMATO!$G$97:$G$99</c:f>
              <c:numCache>
                <c:formatCode>_(* #,##0_);_(* \(#,##0\);_(* "-"_);_(@_)</c:formatCode>
                <c:ptCount val="3"/>
                <c:pt idx="0">
                  <c:v>9597</c:v>
                </c:pt>
                <c:pt idx="1">
                  <c:v>20151</c:v>
                </c:pt>
                <c:pt idx="2">
                  <c:v>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4-4DC1-B12C-E293650B0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1071456"/>
        <c:axId val="951070016"/>
      </c:barChart>
      <c:catAx>
        <c:axId val="95107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51070016"/>
        <c:crosses val="autoZero"/>
        <c:auto val="1"/>
        <c:lblAlgn val="ctr"/>
        <c:lblOffset val="100"/>
        <c:noMultiLvlLbl val="0"/>
      </c:catAx>
      <c:valAx>
        <c:axId val="951070016"/>
        <c:scaling>
          <c:orientation val="minMax"/>
        </c:scaling>
        <c:delete val="1"/>
        <c:axPos val="l"/>
        <c:numFmt formatCode="_(* #,##0_);_(* \(#,##0\);_(* &quot;-&quot;_);_(@_)" sourceLinked="1"/>
        <c:majorTickMark val="none"/>
        <c:minorTickMark val="none"/>
        <c:tickLblPos val="nextTo"/>
        <c:crossAx val="95107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chart" Target="../charts/chart4.xml"/><Relationship Id="rId5" Type="http://schemas.microsoft.com/office/2007/relationships/hdphoto" Target="../media/hdphoto2.wdp"/><Relationship Id="rId10" Type="http://schemas.openxmlformats.org/officeDocument/2006/relationships/chart" Target="../charts/chart3.xml"/><Relationship Id="rId4" Type="http://schemas.openxmlformats.org/officeDocument/2006/relationships/image" Target="../media/image2.png"/><Relationship Id="rId9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262786</xdr:colOff>
      <xdr:row>63</xdr:row>
      <xdr:rowOff>67318</xdr:rowOff>
    </xdr:from>
    <xdr:to>
      <xdr:col>10</xdr:col>
      <xdr:colOff>669235</xdr:colOff>
      <xdr:row>78</xdr:row>
      <xdr:rowOff>81172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5FD024-92F3-5EF2-556A-BADAEA5637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675860</xdr:colOff>
      <xdr:row>4</xdr:row>
      <xdr:rowOff>97406</xdr:rowOff>
    </xdr:from>
    <xdr:to>
      <xdr:col>10</xdr:col>
      <xdr:colOff>543338</xdr:colOff>
      <xdr:row>10</xdr:row>
      <xdr:rowOff>83715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A4A24B-A9DC-4105-8C0B-5C176BEF2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4883" b="96094" l="10000" r="90000">
                      <a14:foregroundMark x1="45435" y1="5078" x2="45435" y2="5078"/>
                      <a14:foregroundMark x1="49891" y1="26758" x2="49891" y2="26758"/>
                      <a14:foregroundMark x1="46304" y1="20508" x2="46304" y2="20508"/>
                      <a14:foregroundMark x1="40217" y1="20898" x2="40217" y2="20898"/>
                      <a14:foregroundMark x1="41739" y1="26367" x2="41739" y2="26367"/>
                      <a14:foregroundMark x1="43370" y1="33594" x2="43370" y2="33594"/>
                      <a14:foregroundMark x1="68478" y1="87109" x2="68478" y2="87109"/>
                      <a14:foregroundMark x1="72065" y1="96094" x2="72065" y2="96094"/>
                      <a14:foregroundMark x1="58370" y1="17578" x2="58370" y2="17578"/>
                      <a14:foregroundMark x1="60326" y1="26758" x2="60326" y2="26758"/>
                      <a14:foregroundMark x1="60217" y1="36914" x2="60217" y2="36914"/>
                      <a14:foregroundMark x1="64674" y1="36914" x2="64674" y2="36914"/>
                      <a14:foregroundMark x1="64457" y1="33203" x2="64457" y2="33203"/>
                      <a14:foregroundMark x1="61196" y1="24219" x2="61196" y2="24219"/>
                      <a14:foregroundMark x1="60978" y1="22070" x2="60978" y2="22070"/>
                      <a14:foregroundMark x1="50326" y1="11719" x2="50326" y2="11719"/>
                      <a14:foregroundMark x1="44130" y1="25781" x2="44130" y2="25781"/>
                      <a14:foregroundMark x1="47500" y1="29688" x2="47500" y2="29688"/>
                      <a14:foregroundMark x1="50109" y1="43750" x2="50109" y2="43750"/>
                      <a14:foregroundMark x1="57391" y1="45313" x2="57391" y2="453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772" r="16908"/>
        <a:stretch/>
      </xdr:blipFill>
      <xdr:spPr>
        <a:xfrm>
          <a:off x="7434469" y="965423"/>
          <a:ext cx="1232452" cy="1066362"/>
        </a:xfrm>
        <a:prstGeom prst="rect">
          <a:avLst/>
        </a:prstGeom>
      </xdr:spPr>
    </xdr:pic>
    <xdr:clientData/>
  </xdr:twoCellAnchor>
  <xdr:twoCellAnchor editAs="oneCell">
    <xdr:from>
      <xdr:col>5</xdr:col>
      <xdr:colOff>608275</xdr:colOff>
      <xdr:row>4</xdr:row>
      <xdr:rowOff>79514</xdr:rowOff>
    </xdr:from>
    <xdr:to>
      <xdr:col>8</xdr:col>
      <xdr:colOff>522106</xdr:colOff>
      <xdr:row>10</xdr:row>
      <xdr:rowOff>99391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44E1EE-DA0B-46A8-B83D-11DA40730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935" b="89902" l="7826" r="90000">
                      <a14:foregroundMark x1="21630" y1="31107" x2="21630" y2="31107"/>
                      <a14:foregroundMark x1="21413" y1="54072" x2="21413" y2="54072"/>
                      <a14:foregroundMark x1="22065" y1="52769" x2="22065" y2="52769"/>
                      <a14:foregroundMark x1="22065" y1="52117" x2="22065" y2="52117"/>
                      <a14:foregroundMark x1="19783" y1="51954" x2="19783" y2="51954"/>
                      <a14:foregroundMark x1="24130" y1="32085" x2="24130" y2="32085"/>
                      <a14:foregroundMark x1="25326" y1="22313" x2="25326" y2="22313"/>
                      <a14:foregroundMark x1="7826" y1="43974" x2="7826" y2="43974"/>
                      <a14:foregroundMark x1="11522" y1="63844" x2="11522" y2="63844"/>
                      <a14:foregroundMark x1="20761" y1="77199" x2="20761" y2="77199"/>
                      <a14:foregroundMark x1="29891" y1="77687" x2="29891" y2="77687"/>
                      <a14:foregroundMark x1="12391" y1="73453" x2="12391" y2="73453"/>
                      <a14:foregroundMark x1="18261" y1="51954" x2="18261" y2="51954"/>
                      <a14:foregroundMark x1="25000" y1="51303" x2="25000" y2="51303"/>
                      <a14:foregroundMark x1="47826" y1="21173" x2="47826" y2="21173"/>
                      <a14:foregroundMark x1="55000" y1="23290" x2="55000" y2="23290"/>
                      <a14:foregroundMark x1="45543" y1="26873" x2="45543" y2="26873"/>
                      <a14:foregroundMark x1="51848" y1="77687" x2="51848" y2="77687"/>
                      <a14:foregroundMark x1="77717" y1="34202" x2="77717" y2="342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641" b="14395"/>
        <a:stretch/>
      </xdr:blipFill>
      <xdr:spPr>
        <a:xfrm>
          <a:off x="5193527" y="947531"/>
          <a:ext cx="2087188" cy="1099930"/>
        </a:xfrm>
        <a:prstGeom prst="rect">
          <a:avLst/>
        </a:prstGeom>
      </xdr:spPr>
    </xdr:pic>
    <xdr:clientData/>
  </xdr:twoCellAnchor>
  <xdr:twoCellAnchor editAs="oneCell">
    <xdr:from>
      <xdr:col>7</xdr:col>
      <xdr:colOff>689112</xdr:colOff>
      <xdr:row>24</xdr:row>
      <xdr:rowOff>78521</xdr:rowOff>
    </xdr:from>
    <xdr:to>
      <xdr:col>10</xdr:col>
      <xdr:colOff>476745</xdr:colOff>
      <xdr:row>28</xdr:row>
      <xdr:rowOff>45388</xdr:rowOff>
    </xdr:to>
    <xdr:pic>
      <xdr:nvPicPr>
        <xdr:cNvPr id="5" name="Imagen 4" descr="Changing the way you learn | Mind Map">
          <a:extLst>
            <a:ext uri="{FF2B5EF4-FFF2-40B4-BE49-F238E27FC236}">
              <a16:creationId xmlns:a16="http://schemas.microsoft.com/office/drawing/2014/main" id="{A24D5D9B-C985-5A52-1133-FC0DA7DE7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8824" b="89706" l="4989" r="95465">
                      <a14:foregroundMark x1="91610" y1="38235" x2="91610" y2="38235"/>
                      <a14:foregroundMark x1="83900" y1="8824" x2="83900" y2="8824"/>
                      <a14:foregroundMark x1="95465" y1="34314" x2="95465" y2="34314"/>
                      <a14:foregroundMark x1="66213" y1="50000" x2="66213" y2="50000"/>
                      <a14:foregroundMark x1="73469" y1="41176" x2="73469" y2="41176"/>
                      <a14:foregroundMark x1="47846" y1="66667" x2="47846" y2="66667"/>
                      <a14:foregroundMark x1="22902" y1="61765" x2="22902" y2="61765"/>
                      <a14:foregroundMark x1="7710" y1="84314" x2="7710" y2="84314"/>
                      <a14:foregroundMark x1="4989" y1="87745" x2="4989" y2="87745"/>
                      <a14:foregroundMark x1="39909" y1="78922" x2="39909" y2="789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0886" y="4948695"/>
          <a:ext cx="1854973" cy="861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119269</xdr:colOff>
      <xdr:row>33</xdr:row>
      <xdr:rowOff>161570</xdr:rowOff>
    </xdr:from>
    <xdr:to>
      <xdr:col>10</xdr:col>
      <xdr:colOff>581107</xdr:colOff>
      <xdr:row>40</xdr:row>
      <xdr:rowOff>8282</xdr:rowOff>
    </xdr:to>
    <xdr:pic>
      <xdr:nvPicPr>
        <xdr:cNvPr id="7" name="Imagen 6" descr="Pin en cosas">
          <a:extLst>
            <a:ext uri="{FF2B5EF4-FFF2-40B4-BE49-F238E27FC236}">
              <a16:creationId xmlns:a16="http://schemas.microsoft.com/office/drawing/2014/main" id="{501F3878-0C2E-C42A-9C68-B0B46185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1043" y="6933431"/>
          <a:ext cx="2529178" cy="1271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251792</xdr:colOff>
      <xdr:row>79</xdr:row>
      <xdr:rowOff>33129</xdr:rowOff>
    </xdr:from>
    <xdr:to>
      <xdr:col>4</xdr:col>
      <xdr:colOff>583096</xdr:colOff>
      <xdr:row>93</xdr:row>
      <xdr:rowOff>165653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96BDEF2-1E6C-CFC7-9CA9-EC74608825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682485</xdr:colOff>
      <xdr:row>79</xdr:row>
      <xdr:rowOff>49697</xdr:rowOff>
    </xdr:from>
    <xdr:to>
      <xdr:col>11</xdr:col>
      <xdr:colOff>0</xdr:colOff>
      <xdr:row>94</xdr:row>
      <xdr:rowOff>9940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821E83E-4385-FCA3-6ED3-D0F5AA00F8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238538</xdr:colOff>
      <xdr:row>94</xdr:row>
      <xdr:rowOff>175592</xdr:rowOff>
    </xdr:from>
    <xdr:to>
      <xdr:col>4</xdr:col>
      <xdr:colOff>589722</xdr:colOff>
      <xdr:row>108</xdr:row>
      <xdr:rowOff>59635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44A12B1-9F49-BCA5-858A-8A8161F80D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642731</xdr:colOff>
      <xdr:row>94</xdr:row>
      <xdr:rowOff>175592</xdr:rowOff>
    </xdr:from>
    <xdr:to>
      <xdr:col>11</xdr:col>
      <xdr:colOff>26504</xdr:colOff>
      <xdr:row>108</xdr:row>
      <xdr:rowOff>43070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34460B6-9B8A-686F-F2AD-EDAAEA27EB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662609</xdr:colOff>
      <xdr:row>2</xdr:row>
      <xdr:rowOff>66262</xdr:rowOff>
    </xdr:from>
    <xdr:to>
      <xdr:col>8</xdr:col>
      <xdr:colOff>59634</xdr:colOff>
      <xdr:row>3</xdr:row>
      <xdr:rowOff>99392</xdr:rowOff>
    </xdr:to>
    <xdr:sp macro="" textlink="">
      <xdr:nvSpPr>
        <xdr:cNvPr id="6" name="Globo: línea 5">
          <a:extLst>
            <a:ext uri="{FF2B5EF4-FFF2-40B4-BE49-F238E27FC236}">
              <a16:creationId xmlns:a16="http://schemas.microsoft.com/office/drawing/2014/main" id="{2F4BFB0D-C65C-90B4-BCDA-4961788190B7}"/>
            </a:ext>
          </a:extLst>
        </xdr:cNvPr>
        <xdr:cNvSpPr/>
      </xdr:nvSpPr>
      <xdr:spPr>
        <a:xfrm>
          <a:off x="5247861" y="543340"/>
          <a:ext cx="1570382" cy="225287"/>
        </a:xfrm>
        <a:prstGeom prst="borderCallout1">
          <a:avLst>
            <a:gd name="adj1" fmla="val 18750"/>
            <a:gd name="adj2" fmla="val -8333"/>
            <a:gd name="adj3" fmla="val 80147"/>
            <a:gd name="adj4" fmla="val -52460"/>
          </a:avLst>
        </a:prstGeom>
        <a:solidFill>
          <a:srgbClr val="CC00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050" b="1"/>
            <a:t>ELEGIR IPRESS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142987</xdr:colOff>
      <xdr:row>3</xdr:row>
      <xdr:rowOff>51100</xdr:rowOff>
    </xdr:from>
    <xdr:to>
      <xdr:col>1</xdr:col>
      <xdr:colOff>3576918</xdr:colOff>
      <xdr:row>8</xdr:row>
      <xdr:rowOff>134471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Red">
              <a:extLst>
                <a:ext uri="{FF2B5EF4-FFF2-40B4-BE49-F238E27FC236}">
                  <a16:creationId xmlns:a16="http://schemas.microsoft.com/office/drawing/2014/main" id="{B0264536-F3A2-DE37-5F88-7186619C37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987" y="606912"/>
              <a:ext cx="4339366" cy="979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294940</xdr:colOff>
      <xdr:row>2</xdr:row>
      <xdr:rowOff>14791</xdr:rowOff>
    </xdr:from>
    <xdr:to>
      <xdr:col>21</xdr:col>
      <xdr:colOff>142092</xdr:colOff>
      <xdr:row>9</xdr:row>
      <xdr:rowOff>170329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MicroRed">
              <a:extLst>
                <a:ext uri="{FF2B5EF4-FFF2-40B4-BE49-F238E27FC236}">
                  <a16:creationId xmlns:a16="http://schemas.microsoft.com/office/drawing/2014/main" id="{A402AB62-301D-D4C7-E0C0-3FB30500F9A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icro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31716" y="391309"/>
              <a:ext cx="9286987" cy="1410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922.458598379628" createdVersion="8" refreshedVersion="8" minRefreshableVersion="3" recordCount="1677" xr:uid="{367EA912-4788-4232-9ED0-3F9F480D667D}">
  <cacheSource type="worksheet">
    <worksheetSource ref="A1:BD1048576" sheet="DATOS"/>
  </cacheSource>
  <cacheFields count="57">
    <cacheField name="Anio" numFmtId="0">
      <sharedItems containsString="0" containsBlank="1" containsNumber="1" containsInteger="1" minValue="2025" maxValue="2025"/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m/>
        <n v="10" u="1"/>
        <n v="11" u="1"/>
        <n v="12" u="1"/>
      </sharedItems>
    </cacheField>
    <cacheField name="Id_Establecimiento" numFmtId="0">
      <sharedItems containsString="0" containsBlank="1" containsNumber="1" containsInteger="1" minValue="4314" maxValue="40948"/>
    </cacheField>
    <cacheField name="Codigo_Unico" numFmtId="0">
      <sharedItems containsString="0" containsBlank="1" containsNumber="1" containsInteger="1" minValue="4317" maxValue="34132" count="191"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6681"/>
        <n v="6682"/>
        <n v="6683"/>
        <n v="6722"/>
        <n v="6723"/>
        <n v="6953"/>
        <n v="6954"/>
        <n v="6997"/>
        <n v="7020"/>
        <n v="7021"/>
        <n v="7022"/>
        <n v="7023"/>
        <n v="7107"/>
        <n v="7183"/>
        <n v="7222"/>
        <n v="7223"/>
        <n v="7306"/>
        <n v="7315"/>
        <n v="7316"/>
        <n v="7317"/>
        <n v="7318"/>
        <n v="7410"/>
        <n v="9468"/>
        <n v="10096"/>
        <n v="10095"/>
        <n v="11688"/>
        <n v="11452"/>
        <n v="11470"/>
        <n v="17605"/>
        <n v="17874"/>
        <n v="17875"/>
        <n v="18916"/>
        <n v="18872"/>
        <n v="26094"/>
        <n v="26269"/>
        <n v="31139"/>
        <n v="31449"/>
        <n v="32743"/>
        <n v="34132"/>
        <n v="27737"/>
        <m/>
        <n v="11129" u="1"/>
        <n v="4336" u="1"/>
      </sharedItems>
    </cacheField>
    <cacheField name="Nombre_Establecimiento" numFmtId="0">
      <sharedItems containsBlank="1" count="188">
        <s v="HOSPITAL REGIONAL DOCENTE LAS MERCEDES"/>
        <s v="JOSE OLAYA"/>
        <s v="SAN ANTONIO"/>
        <s v="JORGE CHAVEZ"/>
        <s v="TUPAC AMARU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HOSPITAL REFERENCIAL FERREÑAFE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LA TRANC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EL PUEBLITO"/>
        <s v="ANCOL CHICO"/>
        <s v="LAS NORIAS"/>
        <s v="LAGUNA HUANAMA"/>
        <s v="HOSPITAL REGIONAL LAMBAYEQUE"/>
        <s v="CORRAL DE ARENA"/>
        <s v="SALTUR"/>
        <s v="LA COMPUERTA"/>
        <s v="MOCAPE"/>
        <s v="PASABAR ASERRADERO"/>
        <s v="CAPILLA SANTA ROSA LAMBAYEQUE"/>
        <s v="HUACA BLANCA"/>
        <s v="JANQUE"/>
        <s v="POSOPE ALTO"/>
        <s v="TOTORAS PAMPAVERDE"/>
        <s v="CENTRO ESPECIALIZADO DE SALUD MENTAL COMUNITARIA FRANCO BASAGLIA - REQUE"/>
        <m/>
        <s v="MAX SALUD AVISAL S.A." u="1"/>
      </sharedItems>
    </cacheField>
    <cacheField name="Red" numFmtId="0">
      <sharedItems containsBlank="1" count="5">
        <s v="CHICLAYO"/>
        <s v="NO PERTENECE A NINGUNA RED"/>
        <s v="LAMBAYEQUE"/>
        <s v="FERREÐAFE"/>
        <m/>
      </sharedItems>
    </cacheField>
    <cacheField name="MicroRed" numFmtId="0">
      <sharedItems containsBlank="1" count="28">
        <s v="NO PERTENECE A NINGUNA MICRORED"/>
        <s v="CHICLAYO"/>
        <s v="CHONGOYAPE"/>
        <s v="LA VICTORIA"/>
        <s v="JOSE LEONARDO ORTIZ"/>
        <s v="POSOPE ALTO"/>
        <s v="PIMENTEL"/>
        <s v="POMALCA"/>
        <s v="CAYALTI-ZAÑA"/>
        <s v="REQUE-LAGUNAS"/>
        <s v="SAN JOSE"/>
        <s v="CIRCUITO DE PLAYA"/>
        <s v="OYOTUN"/>
        <s v="JAYANCA"/>
        <s v="LAMBAYEQUE"/>
        <s v="ILLIMO"/>
        <s v="MOCHUMI"/>
        <s v="SALAS"/>
        <s v="TUCUME"/>
        <s v="MOTUPE"/>
        <s v="KAÑARIS"/>
        <s v="OLMOS"/>
        <s v="MORROPE"/>
        <s v="PICSI"/>
        <s v="FERREÑAFE"/>
        <s v="INKAWASI"/>
        <s v="PITIPO"/>
        <m/>
      </sharedItems>
    </cacheField>
    <cacheField name="ATC INM" numFmtId="0">
      <sharedItems containsString="0" containsBlank="1" containsNumber="1" containsInteger="1" minValue="0" maxValue="240"/>
    </cacheField>
    <cacheField name="RN PREMA" numFmtId="0">
      <sharedItems containsString="0" containsBlank="1" containsNumber="1" containsInteger="1" minValue="0" maxValue="64"/>
    </cacheField>
    <cacheField name="Tamiz Neonatal" numFmtId="0">
      <sharedItems containsString="0" containsBlank="1" containsNumber="1" containsInteger="1" minValue="0" maxValue="250"/>
    </cacheField>
    <cacheField name="1° CRED De 1d a 7d" numFmtId="0">
      <sharedItems containsString="0" containsBlank="1" containsNumber="1" containsInteger="1" minValue="0" maxValue="42"/>
    </cacheField>
    <cacheField name="2° CRED De 1d a 7d" numFmtId="0">
      <sharedItems containsString="0" containsBlank="1" containsNumber="1" containsInteger="1" minValue="0" maxValue="38"/>
    </cacheField>
    <cacheField name="1° CRED De 8d a 14d" numFmtId="0">
      <sharedItems containsString="0" containsBlank="1" containsNumber="1" containsInteger="1" minValue="0" maxValue="13"/>
    </cacheField>
    <cacheField name="3° CRED De 8d a 14d" numFmtId="0">
      <sharedItems containsString="0" containsBlank="1" containsNumber="1" containsInteger="1" minValue="0" maxValue="37"/>
    </cacheField>
    <cacheField name="1° CRED De 15d a 21d" numFmtId="0">
      <sharedItems containsString="0" containsBlank="1" containsNumber="1" containsInteger="1" minValue="0" maxValue="6"/>
    </cacheField>
    <cacheField name="4° CRED De 15d a 21d" numFmtId="0">
      <sharedItems containsString="0" containsBlank="1" containsNumber="1" containsInteger="1" minValue="0" maxValue="35"/>
    </cacheField>
    <cacheField name="1° CRED De 22d a 31d" numFmtId="0">
      <sharedItems containsString="0" containsBlank="1" containsNumber="1" containsInteger="1" minValue="0" maxValue="3"/>
    </cacheField>
    <cacheField name="4° CRED De 22d a 31d" numFmtId="0">
      <sharedItems containsString="0" containsBlank="1" containsNumber="1" containsInteger="1" minValue="0" maxValue="23"/>
    </cacheField>
    <cacheField name="1° CRED Menor 1 Año" numFmtId="0">
      <sharedItems containsString="0" containsBlank="1" containsNumber="1" containsInteger="1" minValue="0" maxValue="58"/>
    </cacheField>
    <cacheField name="11° CRED Menor 1 Año" numFmtId="0">
      <sharedItems containsString="0" containsBlank="1" containsNumber="1" containsInteger="1" minValue="0" maxValue="47"/>
    </cacheField>
    <cacheField name="1° CRED  1 Año" numFmtId="0">
      <sharedItems containsString="0" containsBlank="1" containsNumber="1" containsInteger="1" minValue="0" maxValue="49"/>
    </cacheField>
    <cacheField name="6° CRED  1 Año" numFmtId="0">
      <sharedItems containsString="0" containsBlank="1" containsNumber="1" containsInteger="1" minValue="0" maxValue="34"/>
    </cacheField>
    <cacheField name="1° CRED  2 Año" numFmtId="0">
      <sharedItems containsString="0" containsBlank="1" containsNumber="1" containsInteger="1" minValue="0" maxValue="34"/>
    </cacheField>
    <cacheField name="4° CRED  2 Año" numFmtId="0">
      <sharedItems containsString="0" containsBlank="1" containsNumber="1" containsInteger="1" minValue="0" maxValue="32"/>
    </cacheField>
    <cacheField name="1° CRED  3 Año" numFmtId="0">
      <sharedItems containsString="0" containsBlank="1" containsNumber="1" containsInteger="1" minValue="0" maxValue="79"/>
    </cacheField>
    <cacheField name="4° CRED  3 Año" numFmtId="0">
      <sharedItems containsString="0" containsBlank="1" containsNumber="1" containsInteger="1" minValue="0" maxValue="26"/>
    </cacheField>
    <cacheField name="1° CRED  4 Año" numFmtId="0">
      <sharedItems containsString="0" containsBlank="1" containsNumber="1" containsInteger="1" minValue="0" maxValue="68"/>
    </cacheField>
    <cacheField name="4° CRED  4 Año" numFmtId="0">
      <sharedItems containsString="0" containsBlank="1" containsNumber="1" containsInteger="1" minValue="0" maxValue="19"/>
    </cacheField>
    <cacheField name="SOLIC DOSAJE 6M" numFmtId="0">
      <sharedItems containsString="0" containsBlank="1" containsNumber="1" containsInteger="1" minValue="0" maxValue="15"/>
    </cacheField>
    <cacheField name="RESUL DOSAJE 6M" numFmtId="0">
      <sharedItems containsString="0" containsBlank="1" containsNumber="1" containsInteger="1" minValue="0" maxValue="69"/>
    </cacheField>
    <cacheField name="SOLIC DOSAJE 1A" numFmtId="0">
      <sharedItems containsString="0" containsBlank="1" containsNumber="1" containsInteger="1" minValue="0" maxValue="24"/>
    </cacheField>
    <cacheField name="RESUL DOSAJE 1A" numFmtId="0">
      <sharedItems containsString="0" containsBlank="1" containsNumber="1" containsInteger="1" minValue="0" maxValue="140"/>
    </cacheField>
    <cacheField name="1° Sulfato &lt;4M" numFmtId="0">
      <sharedItems containsString="0" containsBlank="1" containsNumber="1" containsInteger="1" minValue="0" maxValue="5"/>
    </cacheField>
    <cacheField name="1° Sulfato 4-6M" numFmtId="0">
      <sharedItems containsString="0" containsBlank="1" containsNumber="1" containsInteger="1" minValue="0" maxValue="81"/>
    </cacheField>
    <cacheField name="1° Sulfato Ferroso 6-11M" numFmtId="0">
      <sharedItems containsString="0" containsBlank="1" containsNumber="1" containsInteger="1" minValue="0" maxValue="50"/>
    </cacheField>
    <cacheField name="6° Sulfato Ferroso 6-11M" numFmtId="0">
      <sharedItems containsString="0" containsBlank="1" containsNumber="1" containsInteger="1" minValue="0" maxValue="0"/>
    </cacheField>
    <cacheField name="1° Sulfato Ferroso 1A" numFmtId="0">
      <sharedItems containsString="0" containsBlank="1" containsNumber="1" containsInteger="1" minValue="0" maxValue="34"/>
    </cacheField>
    <cacheField name="TA Sulfato Ferroso 1A" numFmtId="0">
      <sharedItems containsString="0" containsBlank="1" containsNumber="1" containsInteger="1" minValue="0" maxValue="0"/>
    </cacheField>
    <cacheField name="1° Poli &lt;4M" numFmtId="0">
      <sharedItems containsString="0" containsBlank="1" containsNumber="1" containsInteger="1" minValue="0" maxValue="28"/>
    </cacheField>
    <cacheField name="1° Poli 4-6M" numFmtId="0">
      <sharedItems containsString="0" containsBlank="1" containsNumber="1" containsInteger="1" minValue="0" maxValue="12"/>
    </cacheField>
    <cacheField name="1° Poli 6-11M" numFmtId="0">
      <sharedItems containsString="0" containsBlank="1" containsNumber="1" containsInteger="1" minValue="0" maxValue="6"/>
    </cacheField>
    <cacheField name="6° Poli 6-11M" numFmtId="0">
      <sharedItems containsString="0" containsBlank="1" containsNumber="1" containsInteger="1" minValue="0" maxValue="0"/>
    </cacheField>
    <cacheField name="1° Poli 1-4A" numFmtId="0">
      <sharedItems containsString="0" containsBlank="1" containsNumber="1" containsInteger="1" minValue="0" maxValue="2"/>
    </cacheField>
    <cacheField name="TA Poli 1-4A" numFmtId="0">
      <sharedItems containsString="0" containsBlank="1" containsNumber="1" containsInteger="1" minValue="0" maxValue="0"/>
    </cacheField>
    <cacheField name="1° Atc Temprana &lt;1A" numFmtId="0">
      <sharedItems containsString="0" containsBlank="1" containsNumber="1" containsInteger="1" minValue="0" maxValue="8"/>
    </cacheField>
    <cacheField name="1° Atc Temprana 1-3A" numFmtId="0">
      <sharedItems containsString="0" containsBlank="1" containsNumber="1" containsInteger="1" minValue="0" maxValue="15"/>
    </cacheField>
    <cacheField name="Anemia_Dx &lt;1A" numFmtId="0">
      <sharedItems containsString="0" containsBlank="1" containsNumber="1" containsInteger="1" minValue="0" maxValue="23"/>
    </cacheField>
    <cacheField name="Anemia_Recup &lt;1A" numFmtId="0">
      <sharedItems containsString="0" containsBlank="1" containsNumber="1" containsInteger="1" minValue="0" maxValue="2"/>
    </cacheField>
    <cacheField name="Anemia_Dx &lt;5A" numFmtId="0">
      <sharedItems containsString="0" containsBlank="1" containsNumber="1" containsInteger="1" minValue="0" maxValue="104"/>
    </cacheField>
    <cacheField name="Anemia_Recup &lt;5A" numFmtId="0">
      <sharedItems containsString="0" containsBlank="1" containsNumber="1" containsInteger="1" minValue="0" maxValue="26"/>
    </cacheField>
    <cacheField name="1-12M IRA NO COMPL" numFmtId="0">
      <sharedItems containsString="0" containsBlank="1" containsNumber="1" containsInteger="1" minValue="0" maxValue="44"/>
    </cacheField>
    <cacheField name="1-4A IRA NO COMPL" numFmtId="0">
      <sharedItems containsString="0" containsBlank="1" containsNumber="1" containsInteger="1" minValue="0" maxValue="162"/>
    </cacheField>
    <cacheField name="1-12M NEUMO" numFmtId="0">
      <sharedItems containsString="0" containsBlank="1" containsNumber="1" containsInteger="1" minValue="0" maxValue="2"/>
    </cacheField>
    <cacheField name="1-4A NEUMO" numFmtId="0">
      <sharedItems containsString="0" containsBlank="1" containsNumber="1" containsInteger="1" minValue="0" maxValue="5"/>
    </cacheField>
    <cacheField name="PARASITOSIS &lt;1AÑO" numFmtId="0">
      <sharedItems containsString="0" containsBlank="1" containsNumber="1" containsInteger="1" minValue="0" maxValue="27"/>
    </cacheField>
    <cacheField name="EDASSC" numFmtId="0">
      <sharedItems containsString="0" containsBlank="1" containsNumber="1" containsInteger="1" minValue="0" maxValue="41"/>
    </cacheField>
    <cacheField name="IRAS" numFmtId="0" formula="'1-12M IRA NO COMPL'+'1-4A IRA NO COMPL'" databaseField="0"/>
  </cacheFields>
  <extLst>
    <ext xmlns:x14="http://schemas.microsoft.com/office/spreadsheetml/2009/9/main" uri="{725AE2AE-9491-48be-B2B4-4EB974FC3084}">
      <x14:pivotCacheDefinition pivotCacheId="91730238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922.458600347221" createdVersion="8" refreshedVersion="8" minRefreshableVersion="3" recordCount="187" xr:uid="{67BFCB36-D355-4568-8278-4C77904496CC}">
  <cacheSource type="worksheet">
    <worksheetSource ref="A1:AZ188" sheet="INFO"/>
  </cacheSource>
  <cacheFields count="52">
    <cacheField name="Codigo_Unico" numFmtId="0">
      <sharedItems containsSemiMixedTypes="0" containsString="0" containsNumber="1" containsInteger="1" minValue="4317" maxValue="32743"/>
    </cacheField>
    <cacheField name="Nombre_Establecimiento" numFmtId="0">
      <sharedItems containsBlank="1" count="186">
        <s v="HOSPITAL REGIONAL DOCENTE LAS MERCEDES"/>
        <s v="JOSE OLAYA"/>
        <s v="SAN ANTONIO"/>
        <s v="JORGE CHAVEZ"/>
        <s v="TUPAC AMARU CHI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HOSPITAL REFERENCIAL FERREÑAFE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LA TRANC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ANCOL CHICO"/>
        <s v="EL PUEBLITO"/>
        <s v="LAGUNA HUANAMA"/>
        <s v="HOSPITAL REGIONAL LAMBAYEQUE"/>
        <s v="LAS NORIAS"/>
        <s v="CORRAL DE ARENA"/>
        <s v="SALTUR"/>
        <s v="LA COMPUERTA"/>
        <s v="PASABAR ASERRADERO"/>
        <s v="MOCAPE"/>
        <s v="CAPILLA SANTA ROSA LAMBAYEQUE"/>
        <s v="HUACA BLANCA"/>
        <s v="JANQUE"/>
        <s v="CENTRO ESPECIALIZADO DE SALUD MENTAL COMUNITARIA FRANCO BASAGLIA - REQUE"/>
        <s v="POSOPE ALTO"/>
        <m u="1"/>
      </sharedItems>
    </cacheField>
    <cacheField name=" ATC INM" numFmtId="0">
      <sharedItems containsSemiMixedTypes="0" containsString="0" containsNumber="1" containsInteger="1" minValue="0" maxValue="1504"/>
    </cacheField>
    <cacheField name=" RN PREMA" numFmtId="0">
      <sharedItems containsSemiMixedTypes="0" containsString="0" containsNumber="1" containsInteger="1" minValue="0" maxValue="442"/>
    </cacheField>
    <cacheField name=" Tamiz Neonatal" numFmtId="0">
      <sharedItems containsSemiMixedTypes="0" containsString="0" containsNumber="1" containsInteger="1" minValue="0" maxValue="1963"/>
    </cacheField>
    <cacheField name=" 1° CRED De 1d a 7d" numFmtId="0">
      <sharedItems containsSemiMixedTypes="0" containsString="0" containsNumber="1" containsInteger="1" minValue="0" maxValue="268"/>
    </cacheField>
    <cacheField name=" 2° CRED De 1d a 7d" numFmtId="0">
      <sharedItems containsSemiMixedTypes="0" containsString="0" containsNumber="1" containsInteger="1" minValue="0" maxValue="229"/>
    </cacheField>
    <cacheField name=" 1° CRED De 8d a 14d" numFmtId="0">
      <sharedItems containsSemiMixedTypes="0" containsString="0" containsNumber="1" containsInteger="1" minValue="0" maxValue="46"/>
    </cacheField>
    <cacheField name=" 3° CRED De 8d a 14d" numFmtId="0">
      <sharedItems containsSemiMixedTypes="0" containsString="0" containsNumber="1" containsInteger="1" minValue="0" maxValue="214"/>
    </cacheField>
    <cacheField name=" 1° CRED De 15d a 21d" numFmtId="0">
      <sharedItems containsSemiMixedTypes="0" containsString="0" containsNumber="1" containsInteger="1" minValue="0" maxValue="22"/>
    </cacheField>
    <cacheField name=" 4° CRED De 15d a 21d" numFmtId="0">
      <sharedItems containsSemiMixedTypes="0" containsString="0" containsNumber="1" containsInteger="1" minValue="0" maxValue="214"/>
    </cacheField>
    <cacheField name=" 1° CRED De 22d a 31d" numFmtId="0">
      <sharedItems containsSemiMixedTypes="0" containsString="0" containsNumber="1" containsInteger="1" minValue="0" maxValue="6"/>
    </cacheField>
    <cacheField name=" 4° CRED De 22d a 31d" numFmtId="0">
      <sharedItems containsSemiMixedTypes="0" containsString="0" containsNumber="1" containsInteger="1" minValue="0" maxValue="129"/>
    </cacheField>
    <cacheField name=" 1° CRED Menor 1 Año" numFmtId="0">
      <sharedItems containsSemiMixedTypes="0" containsString="0" containsNumber="1" containsInteger="1" minValue="0" maxValue="348"/>
    </cacheField>
    <cacheField name=" 11° CRED Menor 1 Año" numFmtId="0">
      <sharedItems containsSemiMixedTypes="0" containsString="0" containsNumber="1" containsInteger="1" minValue="0" maxValue="261"/>
    </cacheField>
    <cacheField name=" 1° CRED  1 Año" numFmtId="0">
      <sharedItems containsSemiMixedTypes="0" containsString="0" containsNumber="1" containsInteger="1" minValue="0" maxValue="274"/>
    </cacheField>
    <cacheField name=" 6° CRED  1 Año" numFmtId="0">
      <sharedItems containsSemiMixedTypes="0" containsString="0" containsNumber="1" containsInteger="1" minValue="0" maxValue="175"/>
    </cacheField>
    <cacheField name=" 1° CRED  2 Año" numFmtId="0">
      <sharedItems containsSemiMixedTypes="0" containsString="0" containsNumber="1" containsInteger="1" minValue="0" maxValue="234"/>
    </cacheField>
    <cacheField name=" 4° CRED  2 Año" numFmtId="0">
      <sharedItems containsSemiMixedTypes="0" containsString="0" containsNumber="1" containsInteger="1" minValue="0" maxValue="157"/>
    </cacheField>
    <cacheField name=" 1° CRED  3 Año" numFmtId="0">
      <sharedItems containsSemiMixedTypes="0" containsString="0" containsNumber="1" containsInteger="1" minValue="0" maxValue="285"/>
    </cacheField>
    <cacheField name=" 4° CRED  3 Año" numFmtId="0">
      <sharedItems containsSemiMixedTypes="0" containsString="0" containsNumber="1" containsInteger="1" minValue="0" maxValue="146"/>
    </cacheField>
    <cacheField name=" 1° CRED  4 Año" numFmtId="0">
      <sharedItems containsSemiMixedTypes="0" containsString="0" containsNumber="1" containsInteger="1" minValue="0" maxValue="289"/>
    </cacheField>
    <cacheField name=" 4° CRED  4 Año" numFmtId="0">
      <sharedItems containsSemiMixedTypes="0" containsString="0" containsNumber="1" containsInteger="1" minValue="0" maxValue="107"/>
    </cacheField>
    <cacheField name=" SOLIC DOSAJE 6M" numFmtId="0">
      <sharedItems containsSemiMixedTypes="0" containsString="0" containsNumber="1" containsInteger="1" minValue="0" maxValue="82"/>
    </cacheField>
    <cacheField name=" RESUL DOSAJE 6M" numFmtId="0">
      <sharedItems containsSemiMixedTypes="0" containsString="0" containsNumber="1" containsInteger="1" minValue="0" maxValue="314"/>
    </cacheField>
    <cacheField name=" SOLIC DOSAJE 1A" numFmtId="0">
      <sharedItems containsSemiMixedTypes="0" containsString="0" containsNumber="1" containsInteger="1" minValue="0" maxValue="186"/>
    </cacheField>
    <cacheField name=" RESUL DOSAJE 1A" numFmtId="0">
      <sharedItems containsSemiMixedTypes="0" containsString="0" containsNumber="1" containsInteger="1" minValue="0" maxValue="864"/>
    </cacheField>
    <cacheField name=" 1° Sulfato &lt;4M" numFmtId="0">
      <sharedItems containsSemiMixedTypes="0" containsString="0" containsNumber="1" containsInteger="1" minValue="0" maxValue="8"/>
    </cacheField>
    <cacheField name=" 1° Sulfato 4-6M" numFmtId="0">
      <sharedItems containsSemiMixedTypes="0" containsString="0" containsNumber="1" containsInteger="1" minValue="0" maxValue="472"/>
    </cacheField>
    <cacheField name=" 1° Sulfato Ferroso 6-11M" numFmtId="0">
      <sharedItems containsSemiMixedTypes="0" containsString="0" containsNumber="1" containsInteger="1" minValue="0" maxValue="314"/>
    </cacheField>
    <cacheField name=" 6° Sulfato Ferroso 6-11M" numFmtId="0">
      <sharedItems containsSemiMixedTypes="0" containsString="0" containsNumber="1" containsInteger="1" minValue="0" maxValue="0"/>
    </cacheField>
    <cacheField name=" 1° Sulfato Ferroso 1A" numFmtId="0">
      <sharedItems containsSemiMixedTypes="0" containsString="0" containsNumber="1" containsInteger="1" minValue="0" maxValue="166"/>
    </cacheField>
    <cacheField name=" TA Sulfato Ferroso 1A" numFmtId="0">
      <sharedItems containsSemiMixedTypes="0" containsString="0" containsNumber="1" containsInteger="1" minValue="0" maxValue="0"/>
    </cacheField>
    <cacheField name=" 1° Poli &lt;4M" numFmtId="0">
      <sharedItems containsSemiMixedTypes="0" containsString="0" containsNumber="1" containsInteger="1" minValue="0" maxValue="45"/>
    </cacheField>
    <cacheField name=" 1° Poli 4-6M" numFmtId="0">
      <sharedItems containsSemiMixedTypes="0" containsString="0" containsNumber="1" containsInteger="1" minValue="0" maxValue="32"/>
    </cacheField>
    <cacheField name=" 1° Poli 6-11M" numFmtId="0">
      <sharedItems containsSemiMixedTypes="0" containsString="0" containsNumber="1" containsInteger="1" minValue="0" maxValue="12"/>
    </cacheField>
    <cacheField name="  6° Poli 6-11M" numFmtId="0">
      <sharedItems containsSemiMixedTypes="0" containsString="0" containsNumber="1" containsInteger="1" minValue="0" maxValue="0"/>
    </cacheField>
    <cacheField name=" 1° Poli 1-4A" numFmtId="0">
      <sharedItems containsSemiMixedTypes="0" containsString="0" containsNumber="1" containsInteger="1" minValue="0" maxValue="7"/>
    </cacheField>
    <cacheField name=" TA Poli 1-4A" numFmtId="0">
      <sharedItems containsSemiMixedTypes="0" containsString="0" containsNumber="1" containsInteger="1" minValue="0" maxValue="0"/>
    </cacheField>
    <cacheField name=" 1° Atc Temprana &lt;1A" numFmtId="0">
      <sharedItems containsSemiMixedTypes="0" containsString="0" containsNumber="1" containsInteger="1" minValue="0" maxValue="29"/>
    </cacheField>
    <cacheField name=" 1° Atc Temprana 1-3A" numFmtId="0">
      <sharedItems containsSemiMixedTypes="0" containsString="0" containsNumber="1" containsInteger="1" minValue="0" maxValue="50"/>
    </cacheField>
    <cacheField name=" Anemia_Dx &lt;1A" numFmtId="0">
      <sharedItems containsSemiMixedTypes="0" containsString="0" containsNumber="1" containsInteger="1" minValue="0" maxValue="150"/>
    </cacheField>
    <cacheField name=" Anemia_Recup &lt;1A" numFmtId="0">
      <sharedItems containsSemiMixedTypes="0" containsString="0" containsNumber="1" containsInteger="1" minValue="0" maxValue="3"/>
    </cacheField>
    <cacheField name=" Anemia_Dx &lt;5A" numFmtId="0">
      <sharedItems containsSemiMixedTypes="0" containsString="0" containsNumber="1" containsInteger="1" minValue="0" maxValue="457"/>
    </cacheField>
    <cacheField name=" Anemia_Recup &lt;5A" numFmtId="0">
      <sharedItems containsSemiMixedTypes="0" containsString="0" containsNumber="1" containsInteger="1" minValue="0" maxValue="92"/>
    </cacheField>
    <cacheField name="  1-12M IRA NO COMPL" numFmtId="0">
      <sharedItems containsSemiMixedTypes="0" containsString="0" containsNumber="1" containsInteger="1" minValue="0" maxValue="346"/>
    </cacheField>
    <cacheField name="  1-4A IRA NO COMPL" numFmtId="0">
      <sharedItems containsSemiMixedTypes="0" containsString="0" containsNumber="1" containsInteger="1" minValue="0" maxValue="832"/>
    </cacheField>
    <cacheField name="  1-12M NEUMO" numFmtId="0">
      <sharedItems containsSemiMixedTypes="0" containsString="0" containsNumber="1" containsInteger="1" minValue="0" maxValue="4"/>
    </cacheField>
    <cacheField name="  1-4A NEUMO" numFmtId="0">
      <sharedItems containsSemiMixedTypes="0" containsString="0" containsNumber="1" containsInteger="1" minValue="0" maxValue="7"/>
    </cacheField>
    <cacheField name=" PARASITOSIS &lt;1AÑO" numFmtId="0">
      <sharedItems containsSemiMixedTypes="0" containsString="0" containsNumber="1" containsInteger="1" minValue="0" maxValue="148"/>
    </cacheField>
    <cacheField name=" EDASSC" numFmtId="0">
      <sharedItems containsSemiMixedTypes="0" containsString="0" containsNumber="1" containsInteger="1" minValue="0" maxValue="204"/>
    </cacheField>
    <cacheField name="DISTRITO" numFmtId="0">
      <sharedItems containsBlank="1" count="40">
        <s v="CHICLAYO"/>
        <s v="CHONGOYAPE"/>
        <s v="LA VICTORIA"/>
        <s v="JOSE LEONARDO ORTIZ"/>
        <s v="PATAPO"/>
        <s v="PIMENTEL"/>
        <s v="POMALCA"/>
        <s v="SAÑA"/>
        <s v="REQUE"/>
        <s v="SAN JOSE"/>
        <s v="MONSEFU"/>
        <s v="ETEN"/>
        <s v="ETEN PUERTO"/>
        <s v="SANTA ROSA"/>
        <s v="CAYALTI"/>
        <s v="LAGUNAS"/>
        <s v="NUEVA ARICA"/>
        <s v="OYOTUN"/>
        <s v="LAMBAYEQUE"/>
        <s v="JAYANCA"/>
        <s v="ILLIMO"/>
        <s v="MOCHUMI"/>
        <s v="PACORA"/>
        <s v="SALAS"/>
        <s v="TUCUME"/>
        <s v="MOTUPE"/>
        <s v="CHOCHOPE"/>
        <s v="CAÑARIS"/>
        <s v="OLMOS"/>
        <s v="MORROPE"/>
        <s v="PICSI"/>
        <s v="FERREÑAFE"/>
        <s v="INCAHUASI"/>
        <s v="MANUEL ANTONIO MESONES MURO"/>
        <s v="PITIPO"/>
        <s v="PUEBLO NUEVO"/>
        <s v="TUMAN"/>
        <s v="PUCALA"/>
        <e v="#N/A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7">
  <r>
    <n v="2025"/>
    <x v="0"/>
    <n v="4314"/>
    <x v="0"/>
    <x v="0"/>
    <x v="0"/>
    <x v="0"/>
    <n v="240"/>
    <n v="22"/>
    <n v="229"/>
    <n v="0"/>
    <n v="0"/>
    <n v="0"/>
    <n v="0"/>
    <n v="0"/>
    <n v="0"/>
    <n v="0"/>
    <n v="0"/>
    <n v="4"/>
    <n v="0"/>
    <n v="4"/>
    <n v="0"/>
    <n v="0"/>
    <n v="0"/>
    <n v="0"/>
    <n v="0"/>
    <n v="1"/>
    <n v="0"/>
    <n v="3"/>
    <n v="2"/>
    <n v="4"/>
    <n v="3"/>
    <n v="0"/>
    <n v="10"/>
    <n v="0"/>
    <n v="0"/>
    <n v="0"/>
    <n v="0"/>
    <n v="4"/>
    <n v="2"/>
    <n v="0"/>
    <n v="0"/>
    <n v="0"/>
    <n v="0"/>
    <n v="3"/>
    <n v="1"/>
    <n v="9"/>
    <n v="0"/>
    <n v="10"/>
    <n v="0"/>
    <n v="3"/>
    <n v="1"/>
    <n v="0"/>
    <n v="0"/>
    <n v="3"/>
    <n v="0"/>
  </r>
  <r>
    <n v="2025"/>
    <x v="0"/>
    <n v="4315"/>
    <x v="1"/>
    <x v="1"/>
    <x v="0"/>
    <x v="1"/>
    <n v="8"/>
    <n v="0"/>
    <n v="9"/>
    <n v="17"/>
    <n v="5"/>
    <n v="1"/>
    <n v="4"/>
    <n v="3"/>
    <n v="4"/>
    <n v="0"/>
    <n v="9"/>
    <n v="25"/>
    <n v="10"/>
    <n v="29"/>
    <n v="14"/>
    <n v="29"/>
    <n v="16"/>
    <n v="17"/>
    <n v="7"/>
    <n v="7"/>
    <n v="6"/>
    <n v="3"/>
    <n v="37"/>
    <n v="4"/>
    <n v="78"/>
    <n v="1"/>
    <n v="64"/>
    <n v="2"/>
    <n v="0"/>
    <n v="1"/>
    <n v="0"/>
    <n v="1"/>
    <n v="0"/>
    <n v="0"/>
    <n v="0"/>
    <n v="0"/>
    <n v="0"/>
    <n v="0"/>
    <n v="0"/>
    <n v="8"/>
    <n v="0"/>
    <n v="7"/>
    <n v="10"/>
    <n v="8"/>
    <n v="22"/>
    <n v="0"/>
    <n v="1"/>
    <n v="5"/>
    <n v="9"/>
  </r>
  <r>
    <n v="2025"/>
    <x v="0"/>
    <n v="4316"/>
    <x v="2"/>
    <x v="2"/>
    <x v="0"/>
    <x v="1"/>
    <n v="0"/>
    <n v="0"/>
    <n v="0"/>
    <n v="14"/>
    <n v="5"/>
    <n v="3"/>
    <n v="4"/>
    <n v="0"/>
    <n v="4"/>
    <n v="0"/>
    <n v="8"/>
    <n v="23"/>
    <n v="14"/>
    <n v="19"/>
    <n v="8"/>
    <n v="22"/>
    <n v="6"/>
    <n v="14"/>
    <n v="4"/>
    <n v="14"/>
    <n v="2"/>
    <n v="0"/>
    <n v="13"/>
    <n v="2"/>
    <n v="69"/>
    <n v="4"/>
    <n v="30"/>
    <n v="2"/>
    <n v="0"/>
    <n v="0"/>
    <n v="0"/>
    <n v="1"/>
    <n v="0"/>
    <n v="0"/>
    <n v="0"/>
    <n v="0"/>
    <n v="0"/>
    <n v="0"/>
    <n v="0"/>
    <n v="6"/>
    <n v="0"/>
    <n v="17"/>
    <n v="2"/>
    <n v="20"/>
    <n v="27"/>
    <n v="0"/>
    <n v="0"/>
    <n v="2"/>
    <n v="5"/>
  </r>
  <r>
    <n v="2025"/>
    <x v="0"/>
    <n v="4317"/>
    <x v="3"/>
    <x v="3"/>
    <x v="0"/>
    <x v="1"/>
    <n v="0"/>
    <n v="0"/>
    <n v="0"/>
    <n v="7"/>
    <n v="4"/>
    <n v="6"/>
    <n v="1"/>
    <n v="0"/>
    <n v="2"/>
    <n v="0"/>
    <n v="2"/>
    <n v="12"/>
    <n v="10"/>
    <n v="18"/>
    <n v="8"/>
    <n v="13"/>
    <n v="6"/>
    <n v="12"/>
    <n v="7"/>
    <n v="11"/>
    <n v="3"/>
    <n v="0"/>
    <n v="18"/>
    <n v="1"/>
    <n v="43"/>
    <n v="0"/>
    <n v="37"/>
    <n v="0"/>
    <n v="0"/>
    <n v="0"/>
    <n v="0"/>
    <n v="0"/>
    <n v="0"/>
    <n v="0"/>
    <n v="0"/>
    <n v="0"/>
    <n v="0"/>
    <n v="0"/>
    <n v="0"/>
    <n v="3"/>
    <n v="0"/>
    <n v="3"/>
    <n v="6"/>
    <n v="8"/>
    <n v="17"/>
    <n v="0"/>
    <n v="0"/>
    <n v="3"/>
    <n v="6"/>
  </r>
  <r>
    <n v="2025"/>
    <x v="0"/>
    <n v="4318"/>
    <x v="4"/>
    <x v="4"/>
    <x v="0"/>
    <x v="1"/>
    <n v="0"/>
    <n v="0"/>
    <n v="0"/>
    <n v="12"/>
    <n v="4"/>
    <n v="1"/>
    <n v="2"/>
    <n v="1"/>
    <n v="0"/>
    <n v="1"/>
    <n v="8"/>
    <n v="13"/>
    <n v="8"/>
    <n v="11"/>
    <n v="4"/>
    <n v="12"/>
    <n v="2"/>
    <n v="5"/>
    <n v="0"/>
    <n v="1"/>
    <n v="0"/>
    <n v="1"/>
    <n v="15"/>
    <n v="3"/>
    <n v="48"/>
    <n v="0"/>
    <n v="28"/>
    <n v="1"/>
    <n v="0"/>
    <n v="1"/>
    <n v="0"/>
    <n v="1"/>
    <n v="5"/>
    <n v="0"/>
    <n v="0"/>
    <n v="1"/>
    <n v="0"/>
    <n v="0"/>
    <n v="0"/>
    <n v="4"/>
    <n v="0"/>
    <n v="6"/>
    <n v="0"/>
    <n v="7"/>
    <n v="7"/>
    <n v="0"/>
    <n v="0"/>
    <n v="0"/>
    <n v="5"/>
  </r>
  <r>
    <n v="2025"/>
    <x v="0"/>
    <n v="4319"/>
    <x v="5"/>
    <x v="5"/>
    <x v="0"/>
    <x v="1"/>
    <n v="0"/>
    <n v="0"/>
    <n v="0"/>
    <n v="9"/>
    <n v="4"/>
    <n v="1"/>
    <n v="2"/>
    <n v="0"/>
    <n v="2"/>
    <n v="0"/>
    <n v="3"/>
    <n v="7"/>
    <n v="7"/>
    <n v="14"/>
    <n v="3"/>
    <n v="9"/>
    <n v="1"/>
    <n v="3"/>
    <n v="0"/>
    <n v="0"/>
    <n v="0"/>
    <n v="0"/>
    <n v="10"/>
    <n v="2"/>
    <n v="51"/>
    <n v="0"/>
    <n v="22"/>
    <n v="2"/>
    <n v="0"/>
    <n v="0"/>
    <n v="0"/>
    <n v="0"/>
    <n v="0"/>
    <n v="0"/>
    <n v="0"/>
    <n v="0"/>
    <n v="0"/>
    <n v="0"/>
    <n v="0"/>
    <n v="5"/>
    <n v="0"/>
    <n v="23"/>
    <n v="7"/>
    <n v="4"/>
    <n v="4"/>
    <n v="0"/>
    <n v="1"/>
    <n v="1"/>
    <n v="4"/>
  </r>
  <r>
    <n v="2025"/>
    <x v="0"/>
    <n v="4320"/>
    <x v="6"/>
    <x v="6"/>
    <x v="0"/>
    <x v="1"/>
    <n v="0"/>
    <n v="0"/>
    <n v="0"/>
    <n v="7"/>
    <n v="1"/>
    <n v="0"/>
    <n v="0"/>
    <n v="1"/>
    <n v="0"/>
    <n v="0"/>
    <n v="8"/>
    <n v="10"/>
    <n v="11"/>
    <n v="14"/>
    <n v="8"/>
    <n v="16"/>
    <n v="4"/>
    <n v="10"/>
    <n v="2"/>
    <n v="6"/>
    <n v="0"/>
    <n v="0"/>
    <n v="3"/>
    <n v="1"/>
    <n v="4"/>
    <n v="0"/>
    <n v="29"/>
    <n v="0"/>
    <n v="0"/>
    <n v="0"/>
    <n v="0"/>
    <n v="1"/>
    <n v="1"/>
    <n v="1"/>
    <n v="0"/>
    <n v="0"/>
    <n v="0"/>
    <n v="0"/>
    <n v="0"/>
    <n v="4"/>
    <n v="0"/>
    <n v="11"/>
    <n v="16"/>
    <n v="8"/>
    <n v="11"/>
    <n v="0"/>
    <n v="0"/>
    <n v="5"/>
    <n v="7"/>
  </r>
  <r>
    <n v="2025"/>
    <x v="0"/>
    <n v="4321"/>
    <x v="7"/>
    <x v="7"/>
    <x v="0"/>
    <x v="1"/>
    <n v="4"/>
    <n v="0"/>
    <n v="9"/>
    <n v="24"/>
    <n v="8"/>
    <n v="0"/>
    <n v="5"/>
    <n v="0"/>
    <n v="3"/>
    <n v="0"/>
    <n v="15"/>
    <n v="16"/>
    <n v="7"/>
    <n v="23"/>
    <n v="11"/>
    <n v="25"/>
    <n v="5"/>
    <n v="20"/>
    <n v="3"/>
    <n v="12"/>
    <n v="1"/>
    <n v="5"/>
    <n v="24"/>
    <n v="8"/>
    <n v="39"/>
    <n v="1"/>
    <n v="52"/>
    <n v="1"/>
    <n v="0"/>
    <n v="0"/>
    <n v="0"/>
    <n v="3"/>
    <n v="0"/>
    <n v="0"/>
    <n v="0"/>
    <n v="0"/>
    <n v="0"/>
    <n v="0"/>
    <n v="0"/>
    <n v="12"/>
    <n v="1"/>
    <n v="17"/>
    <n v="12"/>
    <n v="34"/>
    <n v="44"/>
    <n v="0"/>
    <n v="0"/>
    <n v="12"/>
    <n v="9"/>
  </r>
  <r>
    <n v="2025"/>
    <x v="0"/>
    <n v="4322"/>
    <x v="8"/>
    <x v="8"/>
    <x v="0"/>
    <x v="2"/>
    <n v="2"/>
    <n v="0"/>
    <n v="0"/>
    <n v="4"/>
    <n v="0"/>
    <n v="0"/>
    <n v="1"/>
    <n v="1"/>
    <n v="0"/>
    <n v="0"/>
    <n v="5"/>
    <n v="11"/>
    <n v="9"/>
    <n v="10"/>
    <n v="3"/>
    <n v="5"/>
    <n v="4"/>
    <n v="4"/>
    <n v="0"/>
    <n v="2"/>
    <n v="1"/>
    <n v="0"/>
    <n v="12"/>
    <n v="0"/>
    <n v="32"/>
    <n v="0"/>
    <n v="26"/>
    <n v="1"/>
    <n v="0"/>
    <n v="0"/>
    <n v="0"/>
    <n v="1"/>
    <n v="0"/>
    <n v="0"/>
    <n v="0"/>
    <n v="0"/>
    <n v="0"/>
    <n v="0"/>
    <n v="0"/>
    <n v="2"/>
    <n v="0"/>
    <n v="5"/>
    <n v="2"/>
    <n v="12"/>
    <n v="8"/>
    <n v="0"/>
    <n v="0"/>
    <n v="2"/>
    <n v="5"/>
  </r>
  <r>
    <n v="2025"/>
    <x v="0"/>
    <n v="4323"/>
    <x v="9"/>
    <x v="9"/>
    <x v="0"/>
    <x v="2"/>
    <n v="0"/>
    <n v="0"/>
    <n v="0"/>
    <n v="1"/>
    <n v="1"/>
    <n v="1"/>
    <n v="1"/>
    <n v="0"/>
    <n v="0"/>
    <n v="0"/>
    <n v="0"/>
    <n v="1"/>
    <n v="0"/>
    <n v="0"/>
    <n v="1"/>
    <n v="2"/>
    <n v="0"/>
    <n v="0"/>
    <n v="1"/>
    <n v="1"/>
    <n v="0"/>
    <n v="0"/>
    <n v="4"/>
    <n v="0"/>
    <n v="2"/>
    <n v="0"/>
    <n v="3"/>
    <n v="0"/>
    <n v="0"/>
    <n v="0"/>
    <n v="0"/>
    <n v="0"/>
    <n v="2"/>
    <n v="0"/>
    <n v="0"/>
    <n v="0"/>
    <n v="0"/>
    <n v="0"/>
    <n v="0"/>
    <n v="2"/>
    <n v="0"/>
    <n v="2"/>
    <n v="0"/>
    <n v="5"/>
    <n v="7"/>
    <n v="0"/>
    <n v="0"/>
    <n v="1"/>
    <n v="6"/>
  </r>
  <r>
    <n v="2025"/>
    <x v="0"/>
    <n v="4324"/>
    <x v="10"/>
    <x v="10"/>
    <x v="0"/>
    <x v="3"/>
    <n v="0"/>
    <n v="2"/>
    <n v="0"/>
    <n v="12"/>
    <n v="11"/>
    <n v="0"/>
    <n v="10"/>
    <n v="0"/>
    <n v="10"/>
    <n v="0"/>
    <n v="3"/>
    <n v="17"/>
    <n v="16"/>
    <n v="18"/>
    <n v="14"/>
    <n v="11"/>
    <n v="9"/>
    <n v="24"/>
    <n v="9"/>
    <n v="8"/>
    <n v="7"/>
    <n v="0"/>
    <n v="13"/>
    <n v="0"/>
    <n v="37"/>
    <n v="0"/>
    <n v="24"/>
    <n v="1"/>
    <n v="0"/>
    <n v="0"/>
    <n v="0"/>
    <n v="2"/>
    <n v="4"/>
    <n v="0"/>
    <n v="0"/>
    <n v="0"/>
    <n v="0"/>
    <n v="0"/>
    <n v="0"/>
    <n v="1"/>
    <n v="0"/>
    <n v="5"/>
    <n v="2"/>
    <n v="15"/>
    <n v="19"/>
    <n v="0"/>
    <n v="0"/>
    <n v="2"/>
    <n v="5"/>
  </r>
  <r>
    <n v="2025"/>
    <x v="0"/>
    <n v="4325"/>
    <x v="11"/>
    <x v="11"/>
    <x v="0"/>
    <x v="3"/>
    <n v="0"/>
    <n v="1"/>
    <n v="0"/>
    <n v="5"/>
    <n v="3"/>
    <n v="0"/>
    <n v="5"/>
    <n v="0"/>
    <n v="4"/>
    <n v="0"/>
    <n v="0"/>
    <n v="6"/>
    <n v="3"/>
    <n v="6"/>
    <n v="4"/>
    <n v="7"/>
    <n v="1"/>
    <n v="0"/>
    <n v="0"/>
    <n v="1"/>
    <n v="1"/>
    <n v="0"/>
    <n v="12"/>
    <n v="0"/>
    <n v="14"/>
    <n v="0"/>
    <n v="22"/>
    <n v="0"/>
    <n v="0"/>
    <n v="2"/>
    <n v="0"/>
    <n v="0"/>
    <n v="0"/>
    <n v="0"/>
    <n v="0"/>
    <n v="0"/>
    <n v="0"/>
    <n v="0"/>
    <n v="0"/>
    <n v="1"/>
    <n v="0"/>
    <n v="10"/>
    <n v="0"/>
    <n v="5"/>
    <n v="1"/>
    <n v="0"/>
    <n v="0"/>
    <n v="1"/>
    <n v="4"/>
  </r>
  <r>
    <n v="2025"/>
    <x v="0"/>
    <n v="4326"/>
    <x v="12"/>
    <x v="12"/>
    <x v="0"/>
    <x v="3"/>
    <n v="7"/>
    <n v="0"/>
    <n v="6"/>
    <n v="20"/>
    <n v="13"/>
    <n v="0"/>
    <n v="11"/>
    <n v="1"/>
    <n v="10"/>
    <n v="0"/>
    <n v="5"/>
    <n v="19"/>
    <n v="13"/>
    <n v="25"/>
    <n v="15"/>
    <n v="23"/>
    <n v="9"/>
    <n v="21"/>
    <n v="4"/>
    <n v="4"/>
    <n v="4"/>
    <n v="0"/>
    <n v="26"/>
    <n v="2"/>
    <n v="44"/>
    <n v="0"/>
    <n v="34"/>
    <n v="0"/>
    <n v="0"/>
    <n v="2"/>
    <n v="0"/>
    <n v="2"/>
    <n v="11"/>
    <n v="1"/>
    <n v="0"/>
    <n v="0"/>
    <n v="0"/>
    <n v="0"/>
    <n v="0"/>
    <n v="0"/>
    <n v="0"/>
    <n v="1"/>
    <n v="1"/>
    <n v="11"/>
    <n v="3"/>
    <n v="0"/>
    <n v="0"/>
    <n v="0"/>
    <n v="17"/>
  </r>
  <r>
    <n v="2025"/>
    <x v="0"/>
    <n v="4327"/>
    <x v="13"/>
    <x v="13"/>
    <x v="0"/>
    <x v="3"/>
    <n v="0"/>
    <n v="0"/>
    <n v="0"/>
    <n v="1"/>
    <n v="0"/>
    <n v="0"/>
    <n v="0"/>
    <n v="0"/>
    <n v="1"/>
    <n v="0"/>
    <n v="0"/>
    <n v="3"/>
    <n v="2"/>
    <n v="2"/>
    <n v="2"/>
    <n v="4"/>
    <n v="1"/>
    <n v="4"/>
    <n v="2"/>
    <n v="1"/>
    <n v="0"/>
    <n v="0"/>
    <n v="4"/>
    <n v="0"/>
    <n v="7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0"/>
    <n v="0"/>
    <n v="0"/>
    <n v="0"/>
  </r>
  <r>
    <n v="2025"/>
    <x v="0"/>
    <n v="4328"/>
    <x v="14"/>
    <x v="14"/>
    <x v="0"/>
    <x v="4"/>
    <n v="17"/>
    <n v="1"/>
    <n v="19"/>
    <n v="34"/>
    <n v="15"/>
    <n v="0"/>
    <n v="13"/>
    <n v="0"/>
    <n v="11"/>
    <n v="0"/>
    <n v="12"/>
    <n v="39"/>
    <n v="21"/>
    <n v="21"/>
    <n v="22"/>
    <n v="22"/>
    <n v="17"/>
    <n v="19"/>
    <n v="5"/>
    <n v="4"/>
    <n v="1"/>
    <n v="4"/>
    <n v="44"/>
    <n v="5"/>
    <n v="109"/>
    <n v="1"/>
    <n v="81"/>
    <n v="0"/>
    <n v="0"/>
    <n v="0"/>
    <n v="0"/>
    <n v="2"/>
    <n v="0"/>
    <n v="0"/>
    <n v="0"/>
    <n v="0"/>
    <n v="0"/>
    <n v="5"/>
    <n v="1"/>
    <n v="6"/>
    <n v="1"/>
    <n v="13"/>
    <n v="10"/>
    <n v="15"/>
    <n v="22"/>
    <n v="0"/>
    <n v="0"/>
    <n v="3"/>
    <n v="7"/>
  </r>
  <r>
    <n v="2025"/>
    <x v="0"/>
    <n v="4329"/>
    <x v="15"/>
    <x v="15"/>
    <x v="0"/>
    <x v="4"/>
    <n v="21"/>
    <n v="0"/>
    <n v="21"/>
    <n v="24"/>
    <n v="16"/>
    <n v="0"/>
    <n v="10"/>
    <n v="0"/>
    <n v="10"/>
    <n v="0"/>
    <n v="8"/>
    <n v="28"/>
    <n v="12"/>
    <n v="23"/>
    <n v="6"/>
    <n v="11"/>
    <n v="9"/>
    <n v="9"/>
    <n v="4"/>
    <n v="4"/>
    <n v="0"/>
    <n v="1"/>
    <n v="30"/>
    <n v="0"/>
    <n v="37"/>
    <n v="0"/>
    <n v="61"/>
    <n v="0"/>
    <n v="0"/>
    <n v="0"/>
    <n v="0"/>
    <n v="0"/>
    <n v="0"/>
    <n v="0"/>
    <n v="0"/>
    <n v="0"/>
    <n v="0"/>
    <n v="0"/>
    <n v="0"/>
    <n v="0"/>
    <n v="0"/>
    <n v="2"/>
    <n v="0"/>
    <n v="17"/>
    <n v="26"/>
    <n v="0"/>
    <n v="1"/>
    <n v="0"/>
    <n v="4"/>
  </r>
  <r>
    <n v="2025"/>
    <x v="0"/>
    <n v="4330"/>
    <x v="16"/>
    <x v="16"/>
    <x v="0"/>
    <x v="4"/>
    <n v="3"/>
    <n v="0"/>
    <n v="4"/>
    <n v="17"/>
    <n v="12"/>
    <n v="0"/>
    <n v="13"/>
    <n v="0"/>
    <n v="7"/>
    <n v="0"/>
    <n v="10"/>
    <n v="18"/>
    <n v="12"/>
    <n v="19"/>
    <n v="10"/>
    <n v="22"/>
    <n v="9"/>
    <n v="11"/>
    <n v="5"/>
    <n v="9"/>
    <n v="3"/>
    <n v="0"/>
    <n v="39"/>
    <n v="1"/>
    <n v="60"/>
    <n v="1"/>
    <n v="56"/>
    <n v="0"/>
    <n v="0"/>
    <n v="0"/>
    <n v="0"/>
    <n v="1"/>
    <n v="0"/>
    <n v="0"/>
    <n v="0"/>
    <n v="0"/>
    <n v="0"/>
    <n v="0"/>
    <n v="0"/>
    <n v="10"/>
    <n v="0"/>
    <n v="17"/>
    <n v="0"/>
    <n v="33"/>
    <n v="33"/>
    <n v="0"/>
    <n v="0"/>
    <n v="16"/>
    <n v="14"/>
  </r>
  <r>
    <n v="2025"/>
    <x v="0"/>
    <n v="4331"/>
    <x v="17"/>
    <x v="17"/>
    <x v="0"/>
    <x v="4"/>
    <n v="0"/>
    <n v="0"/>
    <n v="0"/>
    <n v="1"/>
    <n v="1"/>
    <n v="1"/>
    <n v="3"/>
    <n v="0"/>
    <n v="0"/>
    <n v="0"/>
    <n v="1"/>
    <n v="6"/>
    <n v="3"/>
    <n v="6"/>
    <n v="6"/>
    <n v="4"/>
    <n v="5"/>
    <n v="7"/>
    <n v="6"/>
    <n v="2"/>
    <n v="1"/>
    <n v="0"/>
    <n v="10"/>
    <n v="0"/>
    <n v="12"/>
    <n v="0"/>
    <n v="20"/>
    <n v="0"/>
    <n v="0"/>
    <n v="0"/>
    <n v="0"/>
    <n v="0"/>
    <n v="0"/>
    <n v="0"/>
    <n v="0"/>
    <n v="0"/>
    <n v="0"/>
    <n v="0"/>
    <n v="0"/>
    <n v="0"/>
    <n v="0"/>
    <n v="1"/>
    <n v="0"/>
    <n v="16"/>
    <n v="5"/>
    <n v="0"/>
    <n v="0"/>
    <n v="0"/>
    <n v="1"/>
  </r>
  <r>
    <n v="2025"/>
    <x v="0"/>
    <n v="4332"/>
    <x v="18"/>
    <x v="18"/>
    <x v="0"/>
    <x v="4"/>
    <n v="0"/>
    <n v="2"/>
    <n v="0"/>
    <n v="4"/>
    <n v="3"/>
    <n v="2"/>
    <n v="0"/>
    <n v="1"/>
    <n v="0"/>
    <n v="1"/>
    <n v="6"/>
    <n v="14"/>
    <n v="8"/>
    <n v="9"/>
    <n v="9"/>
    <n v="8"/>
    <n v="4"/>
    <n v="2"/>
    <n v="1"/>
    <n v="5"/>
    <n v="1"/>
    <n v="0"/>
    <n v="7"/>
    <n v="0"/>
    <n v="42"/>
    <n v="1"/>
    <n v="16"/>
    <n v="1"/>
    <n v="0"/>
    <n v="2"/>
    <n v="0"/>
    <n v="0"/>
    <n v="0"/>
    <n v="0"/>
    <n v="0"/>
    <n v="0"/>
    <n v="0"/>
    <n v="0"/>
    <n v="0"/>
    <n v="2"/>
    <n v="0"/>
    <n v="2"/>
    <n v="7"/>
    <n v="9"/>
    <n v="21"/>
    <n v="0"/>
    <n v="0"/>
    <n v="0"/>
    <n v="5"/>
  </r>
  <r>
    <n v="2025"/>
    <x v="0"/>
    <n v="4334"/>
    <x v="19"/>
    <x v="19"/>
    <x v="0"/>
    <x v="5"/>
    <n v="0"/>
    <n v="0"/>
    <n v="0"/>
    <n v="2"/>
    <n v="1"/>
    <n v="0"/>
    <n v="3"/>
    <n v="0"/>
    <n v="2"/>
    <n v="0"/>
    <n v="1"/>
    <n v="3"/>
    <n v="3"/>
    <n v="3"/>
    <n v="1"/>
    <n v="3"/>
    <n v="1"/>
    <n v="1"/>
    <n v="0"/>
    <n v="1"/>
    <n v="1"/>
    <n v="0"/>
    <n v="4"/>
    <n v="0"/>
    <n v="9"/>
    <n v="0"/>
    <n v="3"/>
    <n v="0"/>
    <n v="0"/>
    <n v="0"/>
    <n v="0"/>
    <n v="1"/>
    <n v="2"/>
    <n v="1"/>
    <n v="0"/>
    <n v="0"/>
    <n v="0"/>
    <n v="0"/>
    <n v="0"/>
    <n v="0"/>
    <n v="0"/>
    <n v="1"/>
    <n v="1"/>
    <n v="8"/>
    <n v="22"/>
    <n v="0"/>
    <n v="0"/>
    <n v="2"/>
    <n v="5"/>
  </r>
  <r>
    <n v="2025"/>
    <x v="0"/>
    <n v="4335"/>
    <x v="20"/>
    <x v="20"/>
    <x v="0"/>
    <x v="6"/>
    <n v="8"/>
    <n v="2"/>
    <n v="18"/>
    <n v="12"/>
    <n v="9"/>
    <n v="0"/>
    <n v="11"/>
    <n v="0"/>
    <n v="7"/>
    <n v="0"/>
    <n v="4"/>
    <n v="18"/>
    <n v="10"/>
    <n v="21"/>
    <n v="7"/>
    <n v="15"/>
    <n v="8"/>
    <n v="12"/>
    <n v="5"/>
    <n v="8"/>
    <n v="1"/>
    <n v="0"/>
    <n v="17"/>
    <n v="0"/>
    <n v="65"/>
    <n v="0"/>
    <n v="22"/>
    <n v="0"/>
    <n v="0"/>
    <n v="1"/>
    <n v="0"/>
    <n v="0"/>
    <n v="1"/>
    <n v="1"/>
    <n v="0"/>
    <n v="0"/>
    <n v="0"/>
    <n v="0"/>
    <n v="0"/>
    <n v="18"/>
    <n v="0"/>
    <n v="26"/>
    <n v="4"/>
    <n v="18"/>
    <n v="31"/>
    <n v="1"/>
    <n v="1"/>
    <n v="5"/>
    <n v="6"/>
  </r>
  <r>
    <n v="2025"/>
    <x v="0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3"/>
    <n v="0"/>
    <n v="1"/>
    <n v="0"/>
    <n v="0"/>
    <n v="1"/>
    <n v="0"/>
    <n v="0"/>
    <n v="0"/>
    <n v="0"/>
    <n v="0"/>
    <n v="0"/>
    <n v="0"/>
    <n v="0"/>
    <n v="1"/>
    <n v="0"/>
    <n v="0"/>
    <n v="4"/>
    <n v="1"/>
    <n v="1"/>
    <n v="1"/>
    <n v="0"/>
    <n v="0"/>
    <n v="0"/>
    <n v="0"/>
  </r>
  <r>
    <n v="2025"/>
    <x v="0"/>
    <n v="4337"/>
    <x v="22"/>
    <x v="22"/>
    <x v="0"/>
    <x v="7"/>
    <n v="0"/>
    <n v="0"/>
    <n v="0"/>
    <n v="2"/>
    <n v="2"/>
    <n v="0"/>
    <n v="0"/>
    <n v="0"/>
    <n v="0"/>
    <n v="0"/>
    <n v="0"/>
    <n v="1"/>
    <n v="4"/>
    <n v="1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2"/>
    <n v="0"/>
    <n v="0"/>
    <n v="0"/>
    <n v="0"/>
    <n v="1"/>
    <n v="1"/>
    <n v="0"/>
    <n v="0"/>
    <n v="0"/>
    <n v="0"/>
    <n v="1"/>
    <n v="0"/>
    <n v="0"/>
    <n v="0"/>
    <n v="0"/>
    <n v="0"/>
  </r>
  <r>
    <n v="2025"/>
    <x v="0"/>
    <n v="4338"/>
    <x v="23"/>
    <x v="23"/>
    <x v="0"/>
    <x v="8"/>
    <n v="0"/>
    <n v="0"/>
    <n v="0"/>
    <n v="0"/>
    <n v="0"/>
    <n v="0"/>
    <n v="0"/>
    <n v="0"/>
    <n v="0"/>
    <n v="0"/>
    <n v="0"/>
    <n v="2"/>
    <n v="1"/>
    <n v="3"/>
    <n v="1"/>
    <n v="1"/>
    <n v="0"/>
    <n v="0"/>
    <n v="0"/>
    <n v="0"/>
    <n v="0"/>
    <n v="0"/>
    <n v="3"/>
    <n v="0"/>
    <n v="12"/>
    <n v="0"/>
    <n v="2"/>
    <n v="3"/>
    <n v="0"/>
    <n v="0"/>
    <n v="0"/>
    <n v="0"/>
    <n v="0"/>
    <n v="0"/>
    <n v="0"/>
    <n v="0"/>
    <n v="0"/>
    <n v="0"/>
    <n v="0"/>
    <n v="0"/>
    <n v="0"/>
    <n v="1"/>
    <n v="0"/>
    <n v="3"/>
    <n v="2"/>
    <n v="0"/>
    <n v="0"/>
    <n v="1"/>
    <n v="0"/>
  </r>
  <r>
    <n v="2025"/>
    <x v="0"/>
    <n v="4339"/>
    <x v="24"/>
    <x v="24"/>
    <x v="0"/>
    <x v="9"/>
    <n v="8"/>
    <n v="1"/>
    <n v="12"/>
    <n v="17"/>
    <n v="16"/>
    <n v="0"/>
    <n v="13"/>
    <n v="1"/>
    <n v="14"/>
    <n v="0"/>
    <n v="0"/>
    <n v="11"/>
    <n v="13"/>
    <n v="5"/>
    <n v="11"/>
    <n v="13"/>
    <n v="6"/>
    <n v="13"/>
    <n v="4"/>
    <n v="12"/>
    <n v="1"/>
    <n v="0"/>
    <n v="11"/>
    <n v="0"/>
    <n v="41"/>
    <n v="0"/>
    <n v="21"/>
    <n v="0"/>
    <n v="0"/>
    <n v="0"/>
    <n v="0"/>
    <n v="0"/>
    <n v="0"/>
    <n v="0"/>
    <n v="0"/>
    <n v="0"/>
    <n v="0"/>
    <n v="0"/>
    <n v="0"/>
    <n v="1"/>
    <n v="0"/>
    <n v="5"/>
    <n v="6"/>
    <n v="17"/>
    <n v="24"/>
    <n v="0"/>
    <n v="1"/>
    <n v="11"/>
    <n v="7"/>
  </r>
  <r>
    <n v="2025"/>
    <x v="0"/>
    <n v="4340"/>
    <x v="25"/>
    <x v="25"/>
    <x v="0"/>
    <x v="9"/>
    <n v="0"/>
    <n v="0"/>
    <n v="0"/>
    <n v="0"/>
    <n v="0"/>
    <n v="0"/>
    <n v="0"/>
    <n v="0"/>
    <n v="0"/>
    <n v="0"/>
    <n v="0"/>
    <n v="0"/>
    <n v="0"/>
    <n v="1"/>
    <n v="1"/>
    <n v="0"/>
    <n v="1"/>
    <n v="2"/>
    <n v="0"/>
    <n v="1"/>
    <n v="0"/>
    <n v="0"/>
    <n v="1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</r>
  <r>
    <n v="2025"/>
    <x v="0"/>
    <n v="4341"/>
    <x v="26"/>
    <x v="26"/>
    <x v="0"/>
    <x v="9"/>
    <n v="0"/>
    <n v="0"/>
    <n v="0"/>
    <n v="2"/>
    <n v="1"/>
    <n v="0"/>
    <n v="0"/>
    <n v="0"/>
    <n v="0"/>
    <n v="0"/>
    <n v="0"/>
    <n v="0"/>
    <n v="0"/>
    <n v="1"/>
    <n v="1"/>
    <n v="0"/>
    <n v="2"/>
    <n v="1"/>
    <n v="0"/>
    <n v="0"/>
    <n v="0"/>
    <n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5"/>
    <x v="0"/>
    <n v="4342"/>
    <x v="27"/>
    <x v="27"/>
    <x v="0"/>
    <x v="10"/>
    <n v="0"/>
    <n v="5"/>
    <n v="0"/>
    <n v="17"/>
    <n v="16"/>
    <n v="1"/>
    <n v="12"/>
    <n v="0"/>
    <n v="10"/>
    <n v="0"/>
    <n v="0"/>
    <n v="12"/>
    <n v="17"/>
    <n v="16"/>
    <n v="9"/>
    <n v="16"/>
    <n v="1"/>
    <n v="17"/>
    <n v="4"/>
    <n v="28"/>
    <n v="3"/>
    <n v="0"/>
    <n v="26"/>
    <n v="4"/>
    <n v="60"/>
    <n v="1"/>
    <n v="25"/>
    <n v="15"/>
    <n v="0"/>
    <n v="5"/>
    <n v="0"/>
    <n v="1"/>
    <n v="0"/>
    <n v="0"/>
    <n v="0"/>
    <n v="0"/>
    <n v="0"/>
    <n v="0"/>
    <n v="0"/>
    <n v="7"/>
    <n v="0"/>
    <n v="13"/>
    <n v="1"/>
    <n v="26"/>
    <n v="44"/>
    <n v="0"/>
    <n v="1"/>
    <n v="2"/>
    <n v="13"/>
  </r>
  <r>
    <n v="2025"/>
    <x v="0"/>
    <n v="4343"/>
    <x v="28"/>
    <x v="28"/>
    <x v="0"/>
    <x v="10"/>
    <n v="0"/>
    <n v="0"/>
    <n v="0"/>
    <n v="2"/>
    <n v="2"/>
    <n v="0"/>
    <n v="3"/>
    <n v="0"/>
    <n v="4"/>
    <n v="0"/>
    <n v="0"/>
    <n v="4"/>
    <n v="2"/>
    <n v="4"/>
    <n v="0"/>
    <n v="5"/>
    <n v="3"/>
    <n v="3"/>
    <n v="0"/>
    <n v="2"/>
    <n v="1"/>
    <n v="0"/>
    <n v="2"/>
    <n v="0"/>
    <n v="13"/>
    <n v="0"/>
    <n v="4"/>
    <n v="0"/>
    <n v="0"/>
    <n v="0"/>
    <n v="0"/>
    <n v="0"/>
    <n v="1"/>
    <n v="1"/>
    <n v="0"/>
    <n v="0"/>
    <n v="0"/>
    <n v="0"/>
    <n v="0"/>
    <n v="0"/>
    <n v="0"/>
    <n v="6"/>
    <n v="1"/>
    <n v="0"/>
    <n v="9"/>
    <n v="0"/>
    <n v="0"/>
    <n v="0"/>
    <n v="7"/>
  </r>
  <r>
    <n v="2025"/>
    <x v="0"/>
    <n v="4344"/>
    <x v="29"/>
    <x v="29"/>
    <x v="0"/>
    <x v="10"/>
    <n v="0"/>
    <n v="0"/>
    <n v="0"/>
    <n v="6"/>
    <n v="5"/>
    <n v="0"/>
    <n v="4"/>
    <n v="0"/>
    <n v="3"/>
    <n v="0"/>
    <n v="0"/>
    <n v="2"/>
    <n v="4"/>
    <n v="2"/>
    <n v="2"/>
    <n v="0"/>
    <n v="2"/>
    <n v="2"/>
    <n v="0"/>
    <n v="4"/>
    <n v="0"/>
    <n v="0"/>
    <n v="1"/>
    <n v="0"/>
    <n v="13"/>
    <n v="0"/>
    <n v="4"/>
    <n v="0"/>
    <n v="0"/>
    <n v="0"/>
    <n v="0"/>
    <n v="0"/>
    <n v="0"/>
    <n v="0"/>
    <n v="0"/>
    <n v="0"/>
    <n v="0"/>
    <n v="0"/>
    <n v="0"/>
    <n v="0"/>
    <n v="0"/>
    <n v="9"/>
    <n v="0"/>
    <n v="3"/>
    <n v="8"/>
    <n v="0"/>
    <n v="0"/>
    <n v="0"/>
    <n v="2"/>
  </r>
  <r>
    <n v="2025"/>
    <x v="0"/>
    <n v="4345"/>
    <x v="30"/>
    <x v="30"/>
    <x v="0"/>
    <x v="10"/>
    <n v="0"/>
    <n v="0"/>
    <n v="0"/>
    <n v="3"/>
    <n v="2"/>
    <n v="0"/>
    <n v="2"/>
    <n v="0"/>
    <n v="0"/>
    <n v="0"/>
    <n v="0"/>
    <n v="1"/>
    <n v="9"/>
    <n v="5"/>
    <n v="0"/>
    <n v="7"/>
    <n v="1"/>
    <n v="1"/>
    <n v="0"/>
    <n v="4"/>
    <n v="0"/>
    <n v="0"/>
    <n v="5"/>
    <n v="0"/>
    <n v="12"/>
    <n v="0"/>
    <n v="9"/>
    <n v="0"/>
    <n v="0"/>
    <n v="1"/>
    <n v="0"/>
    <n v="0"/>
    <n v="0"/>
    <n v="0"/>
    <n v="0"/>
    <n v="0"/>
    <n v="0"/>
    <n v="0"/>
    <n v="0"/>
    <n v="0"/>
    <n v="0"/>
    <n v="0"/>
    <n v="0"/>
    <n v="6"/>
    <n v="11"/>
    <n v="0"/>
    <n v="0"/>
    <n v="0"/>
    <n v="1"/>
  </r>
  <r>
    <n v="2025"/>
    <x v="0"/>
    <n v="4346"/>
    <x v="31"/>
    <x v="31"/>
    <x v="0"/>
    <x v="11"/>
    <n v="22"/>
    <n v="0"/>
    <n v="19"/>
    <n v="34"/>
    <n v="31"/>
    <n v="4"/>
    <n v="26"/>
    <n v="0"/>
    <n v="24"/>
    <n v="0"/>
    <n v="1"/>
    <n v="27"/>
    <n v="25"/>
    <n v="24"/>
    <n v="17"/>
    <n v="14"/>
    <n v="10"/>
    <n v="16"/>
    <n v="6"/>
    <n v="9"/>
    <n v="3"/>
    <n v="0"/>
    <n v="30"/>
    <n v="0"/>
    <n v="81"/>
    <n v="0"/>
    <n v="46"/>
    <n v="6"/>
    <n v="0"/>
    <n v="1"/>
    <n v="0"/>
    <n v="1"/>
    <n v="0"/>
    <n v="0"/>
    <n v="0"/>
    <n v="0"/>
    <n v="0"/>
    <n v="0"/>
    <n v="0"/>
    <n v="3"/>
    <n v="0"/>
    <n v="5"/>
    <n v="10"/>
    <n v="11"/>
    <n v="15"/>
    <n v="0"/>
    <n v="0"/>
    <n v="4"/>
    <n v="15"/>
  </r>
  <r>
    <n v="2025"/>
    <x v="0"/>
    <n v="4347"/>
    <x v="32"/>
    <x v="32"/>
    <x v="0"/>
    <x v="11"/>
    <n v="0"/>
    <n v="0"/>
    <n v="0"/>
    <n v="2"/>
    <n v="1"/>
    <n v="1"/>
    <n v="3"/>
    <n v="0"/>
    <n v="3"/>
    <n v="0"/>
    <n v="2"/>
    <n v="2"/>
    <n v="2"/>
    <n v="0"/>
    <n v="3"/>
    <n v="3"/>
    <n v="4"/>
    <n v="5"/>
    <n v="5"/>
    <n v="4"/>
    <n v="4"/>
    <n v="0"/>
    <n v="6"/>
    <n v="0"/>
    <n v="13"/>
    <n v="0"/>
    <n v="12"/>
    <n v="1"/>
    <n v="0"/>
    <n v="0"/>
    <n v="0"/>
    <n v="0"/>
    <n v="0"/>
    <n v="0"/>
    <n v="0"/>
    <n v="0"/>
    <n v="0"/>
    <n v="0"/>
    <n v="0"/>
    <n v="2"/>
    <n v="0"/>
    <n v="7"/>
    <n v="2"/>
    <n v="5"/>
    <n v="2"/>
    <n v="0"/>
    <n v="0"/>
    <n v="1"/>
    <n v="0"/>
  </r>
  <r>
    <n v="2025"/>
    <x v="0"/>
    <n v="4348"/>
    <x v="33"/>
    <x v="33"/>
    <x v="0"/>
    <x v="11"/>
    <n v="0"/>
    <n v="0"/>
    <n v="0"/>
    <n v="3"/>
    <n v="5"/>
    <n v="0"/>
    <n v="5"/>
    <n v="0"/>
    <n v="5"/>
    <n v="0"/>
    <n v="1"/>
    <n v="4"/>
    <n v="5"/>
    <n v="2"/>
    <n v="6"/>
    <n v="1"/>
    <n v="0"/>
    <n v="0"/>
    <n v="0"/>
    <n v="0"/>
    <n v="0"/>
    <n v="0"/>
    <n v="6"/>
    <n v="0"/>
    <n v="8"/>
    <n v="0"/>
    <n v="4"/>
    <n v="0"/>
    <n v="0"/>
    <n v="0"/>
    <n v="0"/>
    <n v="0"/>
    <n v="1"/>
    <n v="0"/>
    <n v="0"/>
    <n v="0"/>
    <n v="0"/>
    <n v="0"/>
    <n v="0"/>
    <n v="2"/>
    <n v="0"/>
    <n v="4"/>
    <n v="0"/>
    <n v="2"/>
    <n v="10"/>
    <n v="0"/>
    <n v="0"/>
    <n v="0"/>
    <n v="1"/>
  </r>
  <r>
    <n v="2025"/>
    <x v="0"/>
    <n v="4349"/>
    <x v="34"/>
    <x v="34"/>
    <x v="0"/>
    <x v="11"/>
    <n v="0"/>
    <n v="0"/>
    <n v="0"/>
    <n v="0"/>
    <n v="0"/>
    <n v="0"/>
    <n v="0"/>
    <n v="0"/>
    <n v="1"/>
    <n v="0"/>
    <n v="0"/>
    <n v="1"/>
    <n v="2"/>
    <n v="1"/>
    <n v="0"/>
    <n v="2"/>
    <n v="1"/>
    <n v="2"/>
    <n v="1"/>
    <n v="2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1"/>
    <n v="5"/>
    <n v="2"/>
    <n v="14"/>
    <n v="0"/>
    <n v="0"/>
    <n v="2"/>
    <n v="2"/>
  </r>
  <r>
    <n v="2025"/>
    <x v="0"/>
    <n v="4350"/>
    <x v="35"/>
    <x v="35"/>
    <x v="0"/>
    <x v="11"/>
    <n v="0"/>
    <n v="0"/>
    <n v="0"/>
    <n v="6"/>
    <n v="4"/>
    <n v="0"/>
    <n v="3"/>
    <n v="1"/>
    <n v="3"/>
    <n v="0"/>
    <n v="0"/>
    <n v="8"/>
    <n v="14"/>
    <n v="10"/>
    <n v="3"/>
    <n v="12"/>
    <n v="6"/>
    <n v="9"/>
    <n v="4"/>
    <n v="3"/>
    <n v="3"/>
    <n v="0"/>
    <n v="24"/>
    <n v="0"/>
    <n v="34"/>
    <n v="0"/>
    <n v="24"/>
    <n v="6"/>
    <n v="0"/>
    <n v="1"/>
    <n v="0"/>
    <n v="0"/>
    <n v="1"/>
    <n v="0"/>
    <n v="0"/>
    <n v="0"/>
    <n v="0"/>
    <n v="0"/>
    <n v="0"/>
    <n v="3"/>
    <n v="0"/>
    <n v="1"/>
    <n v="0"/>
    <n v="10"/>
    <n v="10"/>
    <n v="0"/>
    <n v="0"/>
    <n v="6"/>
    <n v="4"/>
  </r>
  <r>
    <n v="2025"/>
    <x v="0"/>
    <n v="4351"/>
    <x v="36"/>
    <x v="36"/>
    <x v="0"/>
    <x v="11"/>
    <n v="0"/>
    <n v="4"/>
    <n v="0"/>
    <n v="1"/>
    <n v="1"/>
    <n v="0"/>
    <n v="1"/>
    <n v="0"/>
    <n v="1"/>
    <n v="0"/>
    <n v="0"/>
    <n v="1"/>
    <n v="0"/>
    <n v="1"/>
    <n v="1"/>
    <n v="1"/>
    <n v="1"/>
    <n v="1"/>
    <n v="0"/>
    <n v="0"/>
    <n v="0"/>
    <n v="0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0"/>
    <n v="0"/>
    <n v="2"/>
  </r>
  <r>
    <n v="2025"/>
    <x v="0"/>
    <n v="4352"/>
    <x v="37"/>
    <x v="37"/>
    <x v="0"/>
    <x v="11"/>
    <n v="0"/>
    <n v="2"/>
    <n v="0"/>
    <n v="7"/>
    <n v="4"/>
    <n v="3"/>
    <n v="5"/>
    <n v="1"/>
    <n v="3"/>
    <n v="0"/>
    <n v="2"/>
    <n v="14"/>
    <n v="6"/>
    <n v="9"/>
    <n v="8"/>
    <n v="18"/>
    <n v="10"/>
    <n v="13"/>
    <n v="4"/>
    <n v="5"/>
    <n v="5"/>
    <n v="0"/>
    <n v="12"/>
    <n v="0"/>
    <n v="32"/>
    <n v="0"/>
    <n v="32"/>
    <n v="0"/>
    <n v="0"/>
    <n v="0"/>
    <n v="0"/>
    <n v="0"/>
    <n v="0"/>
    <n v="0"/>
    <n v="0"/>
    <n v="0"/>
    <n v="0"/>
    <n v="0"/>
    <n v="0"/>
    <n v="1"/>
    <n v="0"/>
    <n v="12"/>
    <n v="0"/>
    <n v="14"/>
    <n v="30"/>
    <n v="0"/>
    <n v="0"/>
    <n v="3"/>
    <n v="6"/>
  </r>
  <r>
    <n v="2025"/>
    <x v="0"/>
    <n v="4353"/>
    <x v="38"/>
    <x v="38"/>
    <x v="0"/>
    <x v="8"/>
    <n v="0"/>
    <n v="0"/>
    <n v="0"/>
    <n v="5"/>
    <n v="2"/>
    <n v="0"/>
    <n v="1"/>
    <n v="0"/>
    <n v="0"/>
    <n v="0"/>
    <n v="5"/>
    <n v="6"/>
    <n v="3"/>
    <n v="4"/>
    <n v="7"/>
    <n v="6"/>
    <n v="5"/>
    <n v="2"/>
    <n v="3"/>
    <n v="4"/>
    <n v="4"/>
    <n v="0"/>
    <n v="3"/>
    <n v="0"/>
    <n v="12"/>
    <n v="1"/>
    <n v="7"/>
    <n v="0"/>
    <n v="0"/>
    <n v="0"/>
    <n v="0"/>
    <n v="1"/>
    <n v="0"/>
    <n v="0"/>
    <n v="0"/>
    <n v="2"/>
    <n v="0"/>
    <n v="0"/>
    <n v="0"/>
    <n v="4"/>
    <n v="0"/>
    <n v="8"/>
    <n v="1"/>
    <n v="5"/>
    <n v="8"/>
    <n v="0"/>
    <n v="0"/>
    <n v="1"/>
    <n v="8"/>
  </r>
  <r>
    <n v="2025"/>
    <x v="0"/>
    <n v="4354"/>
    <x v="39"/>
    <x v="39"/>
    <x v="0"/>
    <x v="8"/>
    <n v="0"/>
    <n v="0"/>
    <n v="0"/>
    <n v="0"/>
    <n v="0"/>
    <n v="0"/>
    <n v="0"/>
    <n v="0"/>
    <n v="0"/>
    <n v="0"/>
    <n v="0"/>
    <n v="0"/>
    <n v="1"/>
    <n v="3"/>
    <n v="1"/>
    <n v="1"/>
    <n v="0"/>
    <n v="0"/>
    <n v="2"/>
    <n v="0"/>
    <n v="1"/>
    <n v="0"/>
    <n v="0"/>
    <n v="0"/>
    <n v="5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1"/>
    <n v="2"/>
    <n v="0"/>
    <n v="0"/>
    <n v="0"/>
    <n v="1"/>
  </r>
  <r>
    <n v="2025"/>
    <x v="0"/>
    <n v="4355"/>
    <x v="40"/>
    <x v="40"/>
    <x v="0"/>
    <x v="8"/>
    <n v="0"/>
    <n v="0"/>
    <n v="0"/>
    <n v="0"/>
    <n v="0"/>
    <n v="0"/>
    <n v="0"/>
    <n v="0"/>
    <n v="0"/>
    <n v="0"/>
    <n v="0"/>
    <n v="1"/>
    <n v="0"/>
    <n v="0"/>
    <n v="0"/>
    <n v="2"/>
    <n v="1"/>
    <n v="2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5"/>
    <x v="0"/>
    <n v="4356"/>
    <x v="41"/>
    <x v="41"/>
    <x v="0"/>
    <x v="9"/>
    <n v="0"/>
    <n v="0"/>
    <n v="0"/>
    <n v="3"/>
    <n v="1"/>
    <n v="0"/>
    <n v="4"/>
    <n v="0"/>
    <n v="3"/>
    <n v="0"/>
    <n v="1"/>
    <n v="7"/>
    <n v="6"/>
    <n v="2"/>
    <n v="3"/>
    <n v="4"/>
    <n v="3"/>
    <n v="5"/>
    <n v="0"/>
    <n v="2"/>
    <n v="0"/>
    <n v="0"/>
    <n v="6"/>
    <n v="0"/>
    <n v="14"/>
    <n v="0"/>
    <n v="13"/>
    <n v="0"/>
    <n v="0"/>
    <n v="0"/>
    <n v="0"/>
    <n v="0"/>
    <n v="0"/>
    <n v="0"/>
    <n v="0"/>
    <n v="0"/>
    <n v="0"/>
    <n v="0"/>
    <n v="0"/>
    <n v="1"/>
    <n v="0"/>
    <n v="6"/>
    <n v="0"/>
    <n v="3"/>
    <n v="3"/>
    <n v="0"/>
    <n v="0"/>
    <n v="1"/>
    <n v="1"/>
  </r>
  <r>
    <n v="2025"/>
    <x v="0"/>
    <n v="4357"/>
    <x v="42"/>
    <x v="42"/>
    <x v="0"/>
    <x v="9"/>
    <n v="0"/>
    <n v="3"/>
    <n v="0"/>
    <n v="5"/>
    <n v="5"/>
    <n v="1"/>
    <n v="5"/>
    <n v="0"/>
    <n v="3"/>
    <n v="0"/>
    <n v="0"/>
    <n v="0"/>
    <n v="4"/>
    <n v="1"/>
    <n v="3"/>
    <n v="4"/>
    <n v="3"/>
    <n v="0"/>
    <n v="2"/>
    <n v="2"/>
    <n v="1"/>
    <n v="0"/>
    <n v="1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4358"/>
    <x v="43"/>
    <x v="43"/>
    <x v="0"/>
    <x v="9"/>
    <n v="0"/>
    <n v="0"/>
    <n v="0"/>
    <n v="0"/>
    <n v="0"/>
    <n v="0"/>
    <n v="1"/>
    <n v="0"/>
    <n v="1"/>
    <n v="0"/>
    <n v="0"/>
    <n v="2"/>
    <n v="0"/>
    <n v="2"/>
    <n v="1"/>
    <n v="0"/>
    <n v="1"/>
    <n v="1"/>
    <n v="0"/>
    <n v="1"/>
    <n v="0"/>
    <n v="0"/>
    <n v="1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0"/>
    <n v="0"/>
    <n v="3"/>
    <n v="1"/>
  </r>
  <r>
    <n v="2025"/>
    <x v="0"/>
    <n v="4359"/>
    <x v="44"/>
    <x v="4"/>
    <x v="0"/>
    <x v="9"/>
    <n v="0"/>
    <n v="0"/>
    <n v="0"/>
    <n v="1"/>
    <n v="3"/>
    <n v="0"/>
    <n v="2"/>
    <n v="0"/>
    <n v="2"/>
    <n v="0"/>
    <n v="1"/>
    <n v="3"/>
    <n v="1"/>
    <n v="1"/>
    <n v="2"/>
    <n v="3"/>
    <n v="2"/>
    <n v="6"/>
    <n v="5"/>
    <n v="0"/>
    <n v="0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2"/>
  </r>
  <r>
    <n v="2025"/>
    <x v="0"/>
    <n v="4360"/>
    <x v="45"/>
    <x v="44"/>
    <x v="0"/>
    <x v="9"/>
    <n v="0"/>
    <n v="0"/>
    <n v="0"/>
    <n v="2"/>
    <n v="2"/>
    <n v="0"/>
    <n v="2"/>
    <n v="0"/>
    <n v="1"/>
    <n v="0"/>
    <n v="0"/>
    <n v="1"/>
    <n v="1"/>
    <n v="0"/>
    <n v="0"/>
    <n v="1"/>
    <n v="1"/>
    <n v="0"/>
    <n v="0"/>
    <n v="0"/>
    <n v="1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7"/>
    <n v="0"/>
    <n v="0"/>
    <n v="0"/>
    <n v="1"/>
  </r>
  <r>
    <n v="2025"/>
    <x v="0"/>
    <n v="4361"/>
    <x v="46"/>
    <x v="45"/>
    <x v="0"/>
    <x v="12"/>
    <n v="0"/>
    <n v="0"/>
    <n v="0"/>
    <n v="3"/>
    <n v="2"/>
    <n v="0"/>
    <n v="1"/>
    <n v="0"/>
    <n v="3"/>
    <n v="0"/>
    <n v="1"/>
    <n v="2"/>
    <n v="1"/>
    <n v="0"/>
    <n v="0"/>
    <n v="2"/>
    <n v="1"/>
    <n v="1"/>
    <n v="1"/>
    <n v="1"/>
    <n v="0"/>
    <n v="0"/>
    <n v="1"/>
    <n v="0"/>
    <n v="4"/>
    <n v="0"/>
    <n v="4"/>
    <n v="0"/>
    <n v="0"/>
    <n v="0"/>
    <n v="0"/>
    <n v="1"/>
    <n v="0"/>
    <n v="0"/>
    <n v="0"/>
    <n v="0"/>
    <n v="0"/>
    <n v="0"/>
    <n v="0"/>
    <n v="0"/>
    <n v="0"/>
    <n v="1"/>
    <n v="0"/>
    <n v="6"/>
    <n v="23"/>
    <n v="0"/>
    <n v="0"/>
    <n v="1"/>
    <n v="2"/>
  </r>
  <r>
    <n v="2025"/>
    <x v="0"/>
    <n v="4362"/>
    <x v="47"/>
    <x v="46"/>
    <x v="0"/>
    <x v="12"/>
    <n v="0"/>
    <n v="0"/>
    <n v="0"/>
    <n v="0"/>
    <n v="0"/>
    <n v="0"/>
    <n v="0"/>
    <n v="0"/>
    <n v="0"/>
    <n v="0"/>
    <n v="0"/>
    <n v="0"/>
    <n v="2"/>
    <n v="0"/>
    <n v="0"/>
    <n v="1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</r>
  <r>
    <n v="2025"/>
    <x v="0"/>
    <n v="4363"/>
    <x v="48"/>
    <x v="47"/>
    <x v="0"/>
    <x v="12"/>
    <n v="4"/>
    <n v="0"/>
    <n v="0"/>
    <n v="4"/>
    <n v="4"/>
    <n v="0"/>
    <n v="3"/>
    <n v="0"/>
    <n v="3"/>
    <n v="0"/>
    <n v="1"/>
    <n v="7"/>
    <n v="3"/>
    <n v="10"/>
    <n v="5"/>
    <n v="5"/>
    <n v="2"/>
    <n v="6"/>
    <n v="1"/>
    <n v="4"/>
    <n v="2"/>
    <n v="0"/>
    <n v="10"/>
    <n v="0"/>
    <n v="32"/>
    <n v="0"/>
    <n v="10"/>
    <n v="0"/>
    <n v="0"/>
    <n v="0"/>
    <n v="0"/>
    <n v="1"/>
    <n v="1"/>
    <n v="1"/>
    <n v="0"/>
    <n v="0"/>
    <n v="0"/>
    <n v="0"/>
    <n v="0"/>
    <n v="1"/>
    <n v="0"/>
    <n v="4"/>
    <n v="4"/>
    <n v="6"/>
    <n v="12"/>
    <n v="0"/>
    <n v="0"/>
    <n v="0"/>
    <n v="4"/>
  </r>
  <r>
    <n v="2025"/>
    <x v="0"/>
    <n v="4364"/>
    <x v="49"/>
    <x v="48"/>
    <x v="0"/>
    <x v="12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1"/>
  </r>
  <r>
    <n v="2025"/>
    <x v="0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</r>
  <r>
    <n v="2025"/>
    <x v="0"/>
    <n v="4366"/>
    <x v="51"/>
    <x v="50"/>
    <x v="0"/>
    <x v="8"/>
    <n v="0"/>
    <n v="0"/>
    <n v="0"/>
    <n v="0"/>
    <n v="0"/>
    <n v="0"/>
    <n v="0"/>
    <n v="0"/>
    <n v="0"/>
    <n v="0"/>
    <n v="1"/>
    <n v="1"/>
    <n v="3"/>
    <n v="0"/>
    <n v="0"/>
    <n v="1"/>
    <n v="0"/>
    <n v="3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0"/>
    <n v="0"/>
    <n v="0"/>
    <n v="0"/>
  </r>
  <r>
    <n v="2025"/>
    <x v="0"/>
    <n v="4367"/>
    <x v="52"/>
    <x v="51"/>
    <x v="1"/>
    <x v="0"/>
    <n v="0"/>
    <n v="4"/>
    <n v="231"/>
    <n v="1"/>
    <n v="1"/>
    <n v="0"/>
    <n v="1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</r>
  <r>
    <n v="2025"/>
    <x v="0"/>
    <n v="4368"/>
    <x v="53"/>
    <x v="52"/>
    <x v="2"/>
    <x v="13"/>
    <n v="26"/>
    <n v="0"/>
    <n v="19"/>
    <n v="23"/>
    <n v="24"/>
    <n v="0"/>
    <n v="22"/>
    <n v="0"/>
    <n v="21"/>
    <n v="0"/>
    <n v="0"/>
    <n v="16"/>
    <n v="23"/>
    <n v="12"/>
    <n v="11"/>
    <n v="6"/>
    <n v="9"/>
    <n v="4"/>
    <n v="9"/>
    <n v="0"/>
    <n v="3"/>
    <n v="0"/>
    <n v="39"/>
    <n v="0"/>
    <n v="54"/>
    <n v="0"/>
    <n v="43"/>
    <n v="18"/>
    <n v="0"/>
    <n v="4"/>
    <n v="0"/>
    <n v="1"/>
    <n v="0"/>
    <n v="0"/>
    <n v="0"/>
    <n v="0"/>
    <n v="0"/>
    <n v="0"/>
    <n v="0"/>
    <n v="7"/>
    <n v="0"/>
    <n v="4"/>
    <n v="12"/>
    <n v="30"/>
    <n v="60"/>
    <n v="0"/>
    <n v="0"/>
    <n v="0"/>
    <n v="7"/>
  </r>
  <r>
    <n v="2025"/>
    <x v="0"/>
    <n v="4369"/>
    <x v="54"/>
    <x v="53"/>
    <x v="2"/>
    <x v="14"/>
    <n v="0"/>
    <n v="0"/>
    <n v="0"/>
    <n v="22"/>
    <n v="19"/>
    <n v="1"/>
    <n v="22"/>
    <n v="0"/>
    <n v="18"/>
    <n v="0"/>
    <n v="9"/>
    <n v="31"/>
    <n v="19"/>
    <n v="29"/>
    <n v="15"/>
    <n v="23"/>
    <n v="11"/>
    <n v="26"/>
    <n v="9"/>
    <n v="22"/>
    <n v="3"/>
    <n v="0"/>
    <n v="27"/>
    <n v="0"/>
    <n v="97"/>
    <n v="0"/>
    <n v="38"/>
    <n v="8"/>
    <n v="0"/>
    <n v="1"/>
    <n v="0"/>
    <n v="3"/>
    <n v="1"/>
    <n v="0"/>
    <n v="0"/>
    <n v="0"/>
    <n v="0"/>
    <n v="0"/>
    <n v="0"/>
    <n v="8"/>
    <n v="0"/>
    <n v="11"/>
    <n v="7"/>
    <n v="22"/>
    <n v="50"/>
    <n v="0"/>
    <n v="0"/>
    <n v="8"/>
    <n v="11"/>
  </r>
  <r>
    <n v="2025"/>
    <x v="0"/>
    <n v="4370"/>
    <x v="55"/>
    <x v="54"/>
    <x v="2"/>
    <x v="14"/>
    <n v="11"/>
    <n v="0"/>
    <n v="19"/>
    <n v="25"/>
    <n v="15"/>
    <n v="0"/>
    <n v="14"/>
    <n v="0"/>
    <n v="13"/>
    <n v="0"/>
    <n v="12"/>
    <n v="26"/>
    <n v="14"/>
    <n v="19"/>
    <n v="14"/>
    <n v="29"/>
    <n v="29"/>
    <n v="20"/>
    <n v="12"/>
    <n v="20"/>
    <n v="3"/>
    <n v="1"/>
    <n v="69"/>
    <n v="1"/>
    <n v="84"/>
    <n v="0"/>
    <n v="56"/>
    <n v="26"/>
    <n v="0"/>
    <n v="17"/>
    <n v="0"/>
    <n v="1"/>
    <n v="10"/>
    <n v="0"/>
    <n v="0"/>
    <n v="0"/>
    <n v="0"/>
    <n v="0"/>
    <n v="0"/>
    <n v="20"/>
    <n v="0"/>
    <n v="21"/>
    <n v="14"/>
    <n v="26"/>
    <n v="43"/>
    <n v="1"/>
    <n v="0"/>
    <n v="8"/>
    <n v="9"/>
  </r>
  <r>
    <n v="2025"/>
    <x v="0"/>
    <n v="4371"/>
    <x v="56"/>
    <x v="55"/>
    <x v="2"/>
    <x v="14"/>
    <n v="0"/>
    <n v="0"/>
    <n v="0"/>
    <n v="1"/>
    <n v="0"/>
    <n v="0"/>
    <n v="1"/>
    <n v="0"/>
    <n v="1"/>
    <n v="0"/>
    <n v="1"/>
    <n v="2"/>
    <n v="1"/>
    <n v="0"/>
    <n v="1"/>
    <n v="0"/>
    <n v="3"/>
    <n v="3"/>
    <n v="0"/>
    <n v="2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3"/>
    <n v="0"/>
    <n v="0"/>
    <n v="0"/>
    <n v="2"/>
  </r>
  <r>
    <n v="2025"/>
    <x v="0"/>
    <n v="4372"/>
    <x v="57"/>
    <x v="56"/>
    <x v="2"/>
    <x v="14"/>
    <n v="0"/>
    <n v="0"/>
    <n v="0"/>
    <n v="7"/>
    <n v="4"/>
    <n v="0"/>
    <n v="2"/>
    <n v="0"/>
    <n v="1"/>
    <n v="0"/>
    <n v="1"/>
    <n v="2"/>
    <n v="3"/>
    <n v="4"/>
    <n v="5"/>
    <n v="1"/>
    <n v="9"/>
    <n v="1"/>
    <n v="3"/>
    <n v="4"/>
    <n v="4"/>
    <n v="0"/>
    <n v="7"/>
    <n v="0"/>
    <n v="19"/>
    <n v="0"/>
    <n v="5"/>
    <n v="1"/>
    <n v="0"/>
    <n v="4"/>
    <n v="0"/>
    <n v="0"/>
    <n v="3"/>
    <n v="2"/>
    <n v="0"/>
    <n v="0"/>
    <n v="0"/>
    <n v="0"/>
    <n v="0"/>
    <n v="3"/>
    <n v="0"/>
    <n v="0"/>
    <n v="4"/>
    <n v="3"/>
    <n v="4"/>
    <n v="0"/>
    <n v="0"/>
    <n v="1"/>
    <n v="2"/>
  </r>
  <r>
    <n v="2025"/>
    <x v="0"/>
    <n v="4373"/>
    <x v="58"/>
    <x v="57"/>
    <x v="2"/>
    <x v="15"/>
    <n v="10"/>
    <n v="5"/>
    <n v="11"/>
    <n v="14"/>
    <n v="11"/>
    <n v="1"/>
    <n v="13"/>
    <n v="0"/>
    <n v="13"/>
    <n v="0"/>
    <n v="3"/>
    <n v="16"/>
    <n v="11"/>
    <n v="9"/>
    <n v="12"/>
    <n v="9"/>
    <n v="4"/>
    <n v="9"/>
    <n v="6"/>
    <n v="4"/>
    <n v="1"/>
    <n v="0"/>
    <n v="12"/>
    <n v="0"/>
    <n v="48"/>
    <n v="1"/>
    <n v="5"/>
    <n v="10"/>
    <n v="0"/>
    <n v="3"/>
    <n v="0"/>
    <n v="3"/>
    <n v="0"/>
    <n v="0"/>
    <n v="0"/>
    <n v="0"/>
    <n v="0"/>
    <n v="0"/>
    <n v="0"/>
    <n v="6"/>
    <n v="0"/>
    <n v="8"/>
    <n v="4"/>
    <n v="10"/>
    <n v="20"/>
    <n v="0"/>
    <n v="0"/>
    <n v="2"/>
    <n v="12"/>
  </r>
  <r>
    <n v="2025"/>
    <x v="0"/>
    <n v="4374"/>
    <x v="59"/>
    <x v="58"/>
    <x v="2"/>
    <x v="15"/>
    <n v="0"/>
    <n v="0"/>
    <n v="0"/>
    <n v="0"/>
    <n v="0"/>
    <n v="0"/>
    <n v="0"/>
    <n v="0"/>
    <n v="0"/>
    <n v="0"/>
    <n v="1"/>
    <n v="2"/>
    <n v="3"/>
    <n v="3"/>
    <n v="2"/>
    <n v="3"/>
    <n v="4"/>
    <n v="3"/>
    <n v="0"/>
    <n v="2"/>
    <n v="0"/>
    <n v="0"/>
    <n v="3"/>
    <n v="0"/>
    <n v="8"/>
    <n v="0"/>
    <n v="0"/>
    <n v="4"/>
    <n v="0"/>
    <n v="2"/>
    <n v="0"/>
    <n v="0"/>
    <n v="0"/>
    <n v="0"/>
    <n v="0"/>
    <n v="0"/>
    <n v="0"/>
    <n v="0"/>
    <n v="0"/>
    <n v="1"/>
    <n v="0"/>
    <n v="1"/>
    <n v="0"/>
    <n v="2"/>
    <n v="11"/>
    <n v="0"/>
    <n v="0"/>
    <n v="0"/>
    <n v="0"/>
  </r>
  <r>
    <n v="2025"/>
    <x v="0"/>
    <n v="4375"/>
    <x v="60"/>
    <x v="59"/>
    <x v="2"/>
    <x v="15"/>
    <n v="0"/>
    <n v="0"/>
    <n v="0"/>
    <n v="0"/>
    <n v="0"/>
    <n v="0"/>
    <n v="0"/>
    <n v="0"/>
    <n v="0"/>
    <n v="0"/>
    <n v="1"/>
    <n v="2"/>
    <n v="1"/>
    <n v="2"/>
    <n v="0"/>
    <n v="0"/>
    <n v="2"/>
    <n v="1"/>
    <n v="0"/>
    <n v="0"/>
    <n v="0"/>
    <n v="0"/>
    <n v="0"/>
    <n v="0"/>
    <n v="6"/>
    <n v="2"/>
    <n v="2"/>
    <n v="0"/>
    <n v="0"/>
    <n v="0"/>
    <n v="0"/>
    <n v="0"/>
    <n v="0"/>
    <n v="0"/>
    <n v="0"/>
    <n v="0"/>
    <n v="0"/>
    <n v="0"/>
    <n v="0"/>
    <n v="0"/>
    <n v="0"/>
    <n v="1"/>
    <n v="0"/>
    <n v="4"/>
    <n v="1"/>
    <n v="0"/>
    <n v="0"/>
    <n v="0"/>
    <n v="0"/>
  </r>
  <r>
    <n v="2025"/>
    <x v="0"/>
    <n v="4376"/>
    <x v="61"/>
    <x v="60"/>
    <x v="2"/>
    <x v="13"/>
    <n v="0"/>
    <n v="0"/>
    <n v="0"/>
    <n v="2"/>
    <n v="1"/>
    <n v="1"/>
    <n v="1"/>
    <n v="0"/>
    <n v="1"/>
    <n v="0"/>
    <n v="2"/>
    <n v="2"/>
    <n v="1"/>
    <n v="0"/>
    <n v="2"/>
    <n v="1"/>
    <n v="1"/>
    <n v="0"/>
    <n v="3"/>
    <n v="3"/>
    <n v="1"/>
    <n v="1"/>
    <n v="3"/>
    <n v="0"/>
    <n v="9"/>
    <n v="0"/>
    <n v="0"/>
    <n v="4"/>
    <n v="0"/>
    <n v="3"/>
    <n v="0"/>
    <n v="0"/>
    <n v="0"/>
    <n v="0"/>
    <n v="0"/>
    <n v="0"/>
    <n v="0"/>
    <n v="0"/>
    <n v="0"/>
    <n v="0"/>
    <n v="0"/>
    <n v="1"/>
    <n v="0"/>
    <n v="2"/>
    <n v="4"/>
    <n v="0"/>
    <n v="0"/>
    <n v="4"/>
    <n v="2"/>
  </r>
  <r>
    <n v="2025"/>
    <x v="0"/>
    <n v="4377"/>
    <x v="62"/>
    <x v="61"/>
    <x v="2"/>
    <x v="16"/>
    <n v="0"/>
    <n v="0"/>
    <n v="0"/>
    <n v="12"/>
    <n v="6"/>
    <n v="0"/>
    <n v="5"/>
    <n v="0"/>
    <n v="8"/>
    <n v="0"/>
    <n v="7"/>
    <n v="20"/>
    <n v="18"/>
    <n v="25"/>
    <n v="23"/>
    <n v="14"/>
    <n v="29"/>
    <n v="26"/>
    <n v="19"/>
    <n v="15"/>
    <n v="17"/>
    <n v="0"/>
    <n v="11"/>
    <n v="0"/>
    <n v="38"/>
    <n v="1"/>
    <n v="23"/>
    <n v="5"/>
    <n v="0"/>
    <n v="4"/>
    <n v="0"/>
    <n v="0"/>
    <n v="0"/>
    <n v="0"/>
    <n v="0"/>
    <n v="0"/>
    <n v="0"/>
    <n v="0"/>
    <n v="0"/>
    <n v="5"/>
    <n v="1"/>
    <n v="8"/>
    <n v="1"/>
    <n v="12"/>
    <n v="15"/>
    <n v="0"/>
    <n v="0"/>
    <n v="1"/>
    <n v="6"/>
  </r>
  <r>
    <n v="2025"/>
    <x v="0"/>
    <n v="4378"/>
    <x v="63"/>
    <x v="62"/>
    <x v="2"/>
    <x v="16"/>
    <n v="0"/>
    <n v="0"/>
    <n v="0"/>
    <n v="3"/>
    <n v="3"/>
    <n v="0"/>
    <n v="2"/>
    <n v="0"/>
    <n v="3"/>
    <n v="0"/>
    <n v="0"/>
    <n v="4"/>
    <n v="3"/>
    <n v="2"/>
    <n v="2"/>
    <n v="3"/>
    <n v="2"/>
    <n v="6"/>
    <n v="3"/>
    <n v="3"/>
    <n v="0"/>
    <n v="0"/>
    <n v="4"/>
    <n v="0"/>
    <n v="6"/>
    <n v="0"/>
    <n v="4"/>
    <n v="3"/>
    <n v="0"/>
    <n v="2"/>
    <n v="0"/>
    <n v="0"/>
    <n v="0"/>
    <n v="0"/>
    <n v="0"/>
    <n v="0"/>
    <n v="0"/>
    <n v="0"/>
    <n v="0"/>
    <n v="0"/>
    <n v="0"/>
    <n v="0"/>
    <n v="0"/>
    <n v="4"/>
    <n v="6"/>
    <n v="0"/>
    <n v="0"/>
    <n v="0"/>
    <n v="1"/>
  </r>
  <r>
    <n v="2025"/>
    <x v="0"/>
    <n v="4379"/>
    <x v="64"/>
    <x v="63"/>
    <x v="2"/>
    <x v="16"/>
    <n v="0"/>
    <n v="0"/>
    <n v="0"/>
    <n v="6"/>
    <n v="4"/>
    <n v="0"/>
    <n v="3"/>
    <n v="0"/>
    <n v="0"/>
    <n v="0"/>
    <n v="2"/>
    <n v="2"/>
    <n v="6"/>
    <n v="3"/>
    <n v="4"/>
    <n v="3"/>
    <n v="4"/>
    <n v="3"/>
    <n v="2"/>
    <n v="2"/>
    <n v="6"/>
    <n v="0"/>
    <n v="3"/>
    <n v="0"/>
    <n v="5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4380"/>
    <x v="65"/>
    <x v="64"/>
    <x v="2"/>
    <x v="16"/>
    <n v="0"/>
    <n v="0"/>
    <n v="0"/>
    <n v="5"/>
    <n v="5"/>
    <n v="0"/>
    <n v="3"/>
    <n v="0"/>
    <n v="3"/>
    <n v="0"/>
    <n v="0"/>
    <n v="4"/>
    <n v="1"/>
    <n v="2"/>
    <n v="3"/>
    <n v="5"/>
    <n v="2"/>
    <n v="4"/>
    <n v="1"/>
    <n v="3"/>
    <n v="2"/>
    <n v="0"/>
    <n v="5"/>
    <n v="0"/>
    <n v="15"/>
    <n v="0"/>
    <n v="5"/>
    <n v="1"/>
    <n v="0"/>
    <n v="0"/>
    <n v="0"/>
    <n v="0"/>
    <n v="0"/>
    <n v="0"/>
    <n v="0"/>
    <n v="0"/>
    <n v="0"/>
    <n v="0"/>
    <n v="0"/>
    <n v="0"/>
    <n v="0"/>
    <n v="5"/>
    <n v="2"/>
    <n v="2"/>
    <n v="2"/>
    <n v="0"/>
    <n v="0"/>
    <n v="0"/>
    <n v="3"/>
  </r>
  <r>
    <n v="2025"/>
    <x v="0"/>
    <n v="4381"/>
    <x v="66"/>
    <x v="65"/>
    <x v="2"/>
    <x v="15"/>
    <n v="0"/>
    <n v="0"/>
    <n v="0"/>
    <n v="9"/>
    <n v="3"/>
    <n v="0"/>
    <n v="3"/>
    <n v="0"/>
    <n v="2"/>
    <n v="0"/>
    <n v="4"/>
    <n v="7"/>
    <n v="10"/>
    <n v="9"/>
    <n v="7"/>
    <n v="10"/>
    <n v="7"/>
    <n v="11"/>
    <n v="1"/>
    <n v="3"/>
    <n v="0"/>
    <n v="0"/>
    <n v="8"/>
    <n v="3"/>
    <n v="26"/>
    <n v="0"/>
    <n v="2"/>
    <n v="10"/>
    <n v="0"/>
    <n v="4"/>
    <n v="0"/>
    <n v="0"/>
    <n v="1"/>
    <n v="1"/>
    <n v="0"/>
    <n v="0"/>
    <n v="0"/>
    <n v="0"/>
    <n v="0"/>
    <n v="3"/>
    <n v="0"/>
    <n v="8"/>
    <n v="2"/>
    <n v="11"/>
    <n v="16"/>
    <n v="0"/>
    <n v="0"/>
    <n v="9"/>
    <n v="5"/>
  </r>
  <r>
    <n v="2025"/>
    <x v="0"/>
    <n v="4382"/>
    <x v="67"/>
    <x v="66"/>
    <x v="2"/>
    <x v="15"/>
    <n v="0"/>
    <n v="0"/>
    <n v="0"/>
    <n v="0"/>
    <n v="0"/>
    <n v="0"/>
    <n v="0"/>
    <n v="0"/>
    <n v="0"/>
    <n v="0"/>
    <n v="1"/>
    <n v="1"/>
    <n v="1"/>
    <n v="1"/>
    <n v="2"/>
    <n v="1"/>
    <n v="1"/>
    <n v="2"/>
    <n v="1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1"/>
  </r>
  <r>
    <n v="2025"/>
    <x v="0"/>
    <n v="4383"/>
    <x v="68"/>
    <x v="67"/>
    <x v="2"/>
    <x v="17"/>
    <n v="1"/>
    <n v="0"/>
    <n v="2"/>
    <n v="5"/>
    <n v="3"/>
    <n v="0"/>
    <n v="2"/>
    <n v="0"/>
    <n v="2"/>
    <n v="0"/>
    <n v="3"/>
    <n v="7"/>
    <n v="5"/>
    <n v="13"/>
    <n v="5"/>
    <n v="9"/>
    <n v="8"/>
    <n v="6"/>
    <n v="3"/>
    <n v="3"/>
    <n v="2"/>
    <n v="0"/>
    <n v="15"/>
    <n v="0"/>
    <n v="21"/>
    <n v="0"/>
    <n v="5"/>
    <n v="7"/>
    <n v="0"/>
    <n v="0"/>
    <n v="0"/>
    <n v="0"/>
    <n v="0"/>
    <n v="0"/>
    <n v="0"/>
    <n v="0"/>
    <n v="0"/>
    <n v="0"/>
    <n v="0"/>
    <n v="1"/>
    <n v="0"/>
    <n v="8"/>
    <n v="2"/>
    <n v="11"/>
    <n v="31"/>
    <n v="0"/>
    <n v="0"/>
    <n v="1"/>
    <n v="1"/>
  </r>
  <r>
    <n v="2025"/>
    <x v="0"/>
    <n v="4384"/>
    <x v="69"/>
    <x v="68"/>
    <x v="2"/>
    <x v="17"/>
    <n v="0"/>
    <n v="0"/>
    <n v="0"/>
    <n v="3"/>
    <n v="1"/>
    <n v="0"/>
    <n v="1"/>
    <n v="0"/>
    <n v="2"/>
    <n v="0"/>
    <n v="1"/>
    <n v="3"/>
    <n v="2"/>
    <n v="2"/>
    <n v="0"/>
    <n v="1"/>
    <n v="3"/>
    <n v="1"/>
    <n v="1"/>
    <n v="1"/>
    <n v="4"/>
    <n v="0"/>
    <n v="2"/>
    <n v="0"/>
    <n v="13"/>
    <n v="0"/>
    <n v="0"/>
    <n v="1"/>
    <n v="0"/>
    <n v="3"/>
    <n v="0"/>
    <n v="0"/>
    <n v="0"/>
    <n v="0"/>
    <n v="0"/>
    <n v="0"/>
    <n v="0"/>
    <n v="0"/>
    <n v="0"/>
    <n v="1"/>
    <n v="0"/>
    <n v="5"/>
    <n v="1"/>
    <n v="0"/>
    <n v="3"/>
    <n v="0"/>
    <n v="0"/>
    <n v="0"/>
    <n v="0"/>
  </r>
  <r>
    <n v="2025"/>
    <x v="0"/>
    <n v="4385"/>
    <x v="70"/>
    <x v="69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0"/>
    <n v="0"/>
    <n v="0"/>
    <n v="1"/>
    <n v="0"/>
  </r>
  <r>
    <n v="2025"/>
    <x v="0"/>
    <n v="4386"/>
    <x v="71"/>
    <x v="70"/>
    <x v="2"/>
    <x v="18"/>
    <n v="0"/>
    <n v="0"/>
    <n v="0"/>
    <n v="11"/>
    <n v="10"/>
    <n v="0"/>
    <n v="10"/>
    <n v="0"/>
    <n v="12"/>
    <n v="0"/>
    <n v="5"/>
    <n v="15"/>
    <n v="18"/>
    <n v="17"/>
    <n v="22"/>
    <n v="17"/>
    <n v="13"/>
    <n v="13"/>
    <n v="11"/>
    <n v="10"/>
    <n v="4"/>
    <n v="0"/>
    <n v="17"/>
    <n v="0"/>
    <n v="45"/>
    <n v="1"/>
    <n v="23"/>
    <n v="7"/>
    <n v="0"/>
    <n v="1"/>
    <n v="0"/>
    <n v="0"/>
    <n v="0"/>
    <n v="0"/>
    <n v="0"/>
    <n v="0"/>
    <n v="0"/>
    <n v="0"/>
    <n v="0"/>
    <n v="3"/>
    <n v="0"/>
    <n v="17"/>
    <n v="3"/>
    <n v="9"/>
    <n v="12"/>
    <n v="0"/>
    <n v="0"/>
    <n v="8"/>
    <n v="13"/>
  </r>
  <r>
    <n v="2025"/>
    <x v="0"/>
    <n v="4387"/>
    <x v="72"/>
    <x v="71"/>
    <x v="2"/>
    <x v="18"/>
    <n v="0"/>
    <n v="2"/>
    <n v="0"/>
    <n v="1"/>
    <n v="1"/>
    <n v="0"/>
    <n v="1"/>
    <n v="0"/>
    <n v="0"/>
    <n v="0"/>
    <n v="0"/>
    <n v="1"/>
    <n v="0"/>
    <n v="0"/>
    <n v="1"/>
    <n v="3"/>
    <n v="2"/>
    <n v="2"/>
    <n v="2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0"/>
    <n v="0"/>
    <n v="0"/>
    <n v="0"/>
  </r>
  <r>
    <n v="2025"/>
    <x v="0"/>
    <n v="4388"/>
    <x v="73"/>
    <x v="72"/>
    <x v="2"/>
    <x v="18"/>
    <n v="0"/>
    <n v="0"/>
    <n v="0"/>
    <n v="3"/>
    <n v="2"/>
    <n v="0"/>
    <n v="2"/>
    <n v="0"/>
    <n v="2"/>
    <n v="0"/>
    <n v="0"/>
    <n v="2"/>
    <n v="2"/>
    <n v="4"/>
    <n v="2"/>
    <n v="2"/>
    <n v="3"/>
    <n v="5"/>
    <n v="2"/>
    <n v="2"/>
    <n v="3"/>
    <n v="0"/>
    <n v="4"/>
    <n v="0"/>
    <n v="17"/>
    <n v="0"/>
    <n v="2"/>
    <n v="3"/>
    <n v="0"/>
    <n v="1"/>
    <n v="0"/>
    <n v="0"/>
    <n v="0"/>
    <n v="0"/>
    <n v="0"/>
    <n v="0"/>
    <n v="0"/>
    <n v="0"/>
    <n v="0"/>
    <n v="0"/>
    <n v="0"/>
    <n v="1"/>
    <n v="0"/>
    <n v="3"/>
    <n v="7"/>
    <n v="0"/>
    <n v="0"/>
    <n v="1"/>
    <n v="2"/>
  </r>
  <r>
    <n v="2025"/>
    <x v="0"/>
    <n v="4389"/>
    <x v="74"/>
    <x v="73"/>
    <x v="2"/>
    <x v="18"/>
    <n v="0"/>
    <n v="0"/>
    <n v="0"/>
    <n v="4"/>
    <n v="4"/>
    <n v="0"/>
    <n v="5"/>
    <n v="0"/>
    <n v="5"/>
    <n v="0"/>
    <n v="0"/>
    <n v="4"/>
    <n v="6"/>
    <n v="3"/>
    <n v="4"/>
    <n v="5"/>
    <n v="5"/>
    <n v="9"/>
    <n v="2"/>
    <n v="6"/>
    <n v="4"/>
    <n v="0"/>
    <n v="6"/>
    <n v="0"/>
    <n v="13"/>
    <n v="1"/>
    <n v="9"/>
    <n v="0"/>
    <n v="0"/>
    <n v="1"/>
    <n v="0"/>
    <n v="0"/>
    <n v="0"/>
    <n v="0"/>
    <n v="0"/>
    <n v="0"/>
    <n v="0"/>
    <n v="1"/>
    <n v="1"/>
    <n v="1"/>
    <n v="0"/>
    <n v="3"/>
    <n v="0"/>
    <n v="8"/>
    <n v="17"/>
    <n v="0"/>
    <n v="0"/>
    <n v="0"/>
    <n v="1"/>
  </r>
  <r>
    <n v="2025"/>
    <x v="0"/>
    <n v="4390"/>
    <x v="75"/>
    <x v="74"/>
    <x v="2"/>
    <x v="18"/>
    <n v="0"/>
    <n v="0"/>
    <n v="0"/>
    <n v="1"/>
    <n v="0"/>
    <n v="0"/>
    <n v="0"/>
    <n v="0"/>
    <n v="1"/>
    <n v="0"/>
    <n v="0"/>
    <n v="1"/>
    <n v="2"/>
    <n v="3"/>
    <n v="6"/>
    <n v="1"/>
    <n v="1"/>
    <n v="5"/>
    <n v="1"/>
    <n v="2"/>
    <n v="0"/>
    <n v="0"/>
    <n v="3"/>
    <n v="0"/>
    <n v="8"/>
    <n v="0"/>
    <n v="9"/>
    <n v="0"/>
    <n v="0"/>
    <n v="0"/>
    <n v="0"/>
    <n v="0"/>
    <n v="0"/>
    <n v="0"/>
    <n v="0"/>
    <n v="0"/>
    <n v="0"/>
    <n v="0"/>
    <n v="0"/>
    <n v="0"/>
    <n v="0"/>
    <n v="0"/>
    <n v="1"/>
    <n v="5"/>
    <n v="17"/>
    <n v="0"/>
    <n v="0"/>
    <n v="1"/>
    <n v="2"/>
  </r>
  <r>
    <n v="2025"/>
    <x v="0"/>
    <n v="4391"/>
    <x v="76"/>
    <x v="75"/>
    <x v="2"/>
    <x v="18"/>
    <n v="0"/>
    <n v="0"/>
    <n v="0"/>
    <n v="3"/>
    <n v="3"/>
    <n v="0"/>
    <n v="3"/>
    <n v="0"/>
    <n v="3"/>
    <n v="0"/>
    <n v="1"/>
    <n v="1"/>
    <n v="1"/>
    <n v="3"/>
    <n v="3"/>
    <n v="2"/>
    <n v="0"/>
    <n v="1"/>
    <n v="1"/>
    <n v="2"/>
    <n v="1"/>
    <n v="0"/>
    <n v="3"/>
    <n v="0"/>
    <n v="9"/>
    <n v="0"/>
    <n v="4"/>
    <n v="2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n v="2025"/>
    <x v="0"/>
    <n v="4392"/>
    <x v="77"/>
    <x v="76"/>
    <x v="2"/>
    <x v="19"/>
    <n v="26"/>
    <n v="0"/>
    <n v="17"/>
    <n v="31"/>
    <n v="19"/>
    <n v="0"/>
    <n v="14"/>
    <n v="0"/>
    <n v="12"/>
    <n v="0"/>
    <n v="11"/>
    <n v="25"/>
    <n v="23"/>
    <n v="28"/>
    <n v="21"/>
    <n v="20"/>
    <n v="11"/>
    <n v="27"/>
    <n v="7"/>
    <n v="7"/>
    <n v="5"/>
    <n v="0"/>
    <n v="23"/>
    <n v="0"/>
    <n v="63"/>
    <n v="0"/>
    <n v="3"/>
    <n v="27"/>
    <n v="0"/>
    <n v="12"/>
    <n v="0"/>
    <n v="1"/>
    <n v="0"/>
    <n v="0"/>
    <n v="0"/>
    <n v="0"/>
    <n v="0"/>
    <n v="0"/>
    <n v="0"/>
    <n v="2"/>
    <n v="0"/>
    <n v="13"/>
    <n v="3"/>
    <n v="32"/>
    <n v="38"/>
    <n v="0"/>
    <n v="0"/>
    <n v="8"/>
    <n v="15"/>
  </r>
  <r>
    <n v="2025"/>
    <x v="0"/>
    <n v="4393"/>
    <x v="78"/>
    <x v="77"/>
    <x v="2"/>
    <x v="19"/>
    <n v="0"/>
    <n v="0"/>
    <n v="0"/>
    <n v="3"/>
    <n v="2"/>
    <n v="0"/>
    <n v="1"/>
    <n v="0"/>
    <n v="0"/>
    <n v="0"/>
    <n v="0"/>
    <n v="0"/>
    <n v="1"/>
    <n v="4"/>
    <n v="3"/>
    <n v="1"/>
    <n v="4"/>
    <n v="2"/>
    <n v="6"/>
    <n v="2"/>
    <n v="0"/>
    <n v="0"/>
    <n v="2"/>
    <n v="0"/>
    <n v="8"/>
    <n v="0"/>
    <n v="2"/>
    <n v="0"/>
    <n v="0"/>
    <n v="1"/>
    <n v="0"/>
    <n v="0"/>
    <n v="0"/>
    <n v="0"/>
    <n v="0"/>
    <n v="0"/>
    <n v="0"/>
    <n v="0"/>
    <n v="0"/>
    <n v="0"/>
    <n v="0"/>
    <n v="4"/>
    <n v="0"/>
    <n v="4"/>
    <n v="11"/>
    <n v="0"/>
    <n v="0"/>
    <n v="2"/>
    <n v="2"/>
  </r>
  <r>
    <n v="2025"/>
    <x v="0"/>
    <n v="4394"/>
    <x v="79"/>
    <x v="78"/>
    <x v="2"/>
    <x v="20"/>
    <n v="0"/>
    <n v="0"/>
    <n v="0"/>
    <n v="8"/>
    <n v="5"/>
    <n v="2"/>
    <n v="6"/>
    <n v="0"/>
    <n v="4"/>
    <n v="0"/>
    <n v="5"/>
    <n v="8"/>
    <n v="4"/>
    <n v="2"/>
    <n v="2"/>
    <n v="4"/>
    <n v="4"/>
    <n v="7"/>
    <n v="2"/>
    <n v="6"/>
    <n v="2"/>
    <n v="0"/>
    <n v="7"/>
    <n v="0"/>
    <n v="11"/>
    <n v="2"/>
    <n v="5"/>
    <n v="2"/>
    <n v="0"/>
    <n v="0"/>
    <n v="0"/>
    <n v="0"/>
    <n v="2"/>
    <n v="0"/>
    <n v="0"/>
    <n v="0"/>
    <n v="0"/>
    <n v="0"/>
    <n v="0"/>
    <n v="2"/>
    <n v="0"/>
    <n v="9"/>
    <n v="0"/>
    <n v="6"/>
    <n v="8"/>
    <n v="0"/>
    <n v="0"/>
    <n v="5"/>
    <n v="4"/>
  </r>
  <r>
    <n v="2025"/>
    <x v="0"/>
    <n v="4395"/>
    <x v="80"/>
    <x v="79"/>
    <x v="2"/>
    <x v="20"/>
    <n v="1"/>
    <n v="0"/>
    <n v="0"/>
    <n v="1"/>
    <n v="1"/>
    <n v="0"/>
    <n v="0"/>
    <n v="0"/>
    <n v="0"/>
    <n v="0"/>
    <n v="1"/>
    <n v="0"/>
    <n v="1"/>
    <n v="1"/>
    <n v="1"/>
    <n v="1"/>
    <n v="1"/>
    <n v="0"/>
    <n v="1"/>
    <n v="0"/>
    <n v="0"/>
    <n v="0"/>
    <n v="1"/>
    <n v="0"/>
    <n v="12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0"/>
    <n v="2"/>
    <n v="0"/>
    <n v="0"/>
    <n v="0"/>
    <n v="0"/>
  </r>
  <r>
    <n v="2025"/>
    <x v="0"/>
    <n v="4396"/>
    <x v="81"/>
    <x v="80"/>
    <x v="2"/>
    <x v="20"/>
    <n v="0"/>
    <n v="0"/>
    <n v="0"/>
    <n v="2"/>
    <n v="2"/>
    <n v="0"/>
    <n v="1"/>
    <n v="0"/>
    <n v="0"/>
    <n v="0"/>
    <n v="0"/>
    <n v="2"/>
    <n v="5"/>
    <n v="2"/>
    <n v="3"/>
    <n v="2"/>
    <n v="2"/>
    <n v="1"/>
    <n v="2"/>
    <n v="2"/>
    <n v="1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4"/>
    <n v="0"/>
    <n v="0"/>
    <n v="2"/>
    <n v="2"/>
  </r>
  <r>
    <n v="2025"/>
    <x v="0"/>
    <n v="4397"/>
    <x v="82"/>
    <x v="81"/>
    <x v="2"/>
    <x v="20"/>
    <n v="0"/>
    <n v="0"/>
    <n v="0"/>
    <n v="2"/>
    <n v="2"/>
    <n v="0"/>
    <n v="2"/>
    <n v="0"/>
    <n v="4"/>
    <n v="0"/>
    <n v="1"/>
    <n v="5"/>
    <n v="0"/>
    <n v="2"/>
    <n v="1"/>
    <n v="0"/>
    <n v="1"/>
    <n v="0"/>
    <n v="0"/>
    <n v="2"/>
    <n v="1"/>
    <n v="0"/>
    <n v="1"/>
    <n v="0"/>
    <n v="6"/>
    <n v="0"/>
    <n v="1"/>
    <n v="1"/>
    <n v="0"/>
    <n v="1"/>
    <n v="0"/>
    <n v="0"/>
    <n v="0"/>
    <n v="0"/>
    <n v="0"/>
    <n v="0"/>
    <n v="0"/>
    <n v="0"/>
    <n v="0"/>
    <n v="0"/>
    <n v="0"/>
    <n v="3"/>
    <n v="0"/>
    <n v="2"/>
    <n v="10"/>
    <n v="0"/>
    <n v="0"/>
    <n v="0"/>
    <n v="1"/>
  </r>
  <r>
    <n v="2025"/>
    <x v="0"/>
    <n v="4398"/>
    <x v="83"/>
    <x v="82"/>
    <x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2"/>
    <n v="0"/>
    <n v="3"/>
    <n v="0"/>
    <n v="0"/>
    <n v="0"/>
    <n v="3"/>
    <n v="0"/>
    <n v="0"/>
    <n v="1"/>
    <n v="0"/>
    <n v="0"/>
    <n v="0"/>
    <n v="0"/>
    <n v="0"/>
    <n v="0"/>
    <n v="0"/>
    <n v="0"/>
    <n v="0"/>
    <n v="1"/>
    <n v="0"/>
    <n v="0"/>
    <n v="0"/>
    <n v="6"/>
    <n v="6"/>
    <n v="0"/>
    <n v="0"/>
    <n v="0"/>
    <n v="1"/>
  </r>
  <r>
    <n v="2025"/>
    <x v="0"/>
    <n v="4399"/>
    <x v="84"/>
    <x v="83"/>
    <x v="2"/>
    <x v="20"/>
    <n v="1"/>
    <n v="0"/>
    <n v="0"/>
    <n v="2"/>
    <n v="0"/>
    <n v="0"/>
    <n v="0"/>
    <n v="0"/>
    <n v="0"/>
    <n v="0"/>
    <n v="0"/>
    <n v="0"/>
    <n v="1"/>
    <n v="1"/>
    <n v="0"/>
    <n v="2"/>
    <n v="0"/>
    <n v="2"/>
    <n v="0"/>
    <n v="0"/>
    <n v="0"/>
    <n v="0"/>
    <n v="1"/>
    <n v="0"/>
    <n v="5"/>
    <n v="0"/>
    <n v="0"/>
    <n v="2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2"/>
    <n v="0"/>
  </r>
  <r>
    <n v="2025"/>
    <x v="0"/>
    <n v="4400"/>
    <x v="85"/>
    <x v="84"/>
    <x v="2"/>
    <x v="20"/>
    <n v="0"/>
    <n v="0"/>
    <n v="0"/>
    <n v="0"/>
    <n v="0"/>
    <n v="0"/>
    <n v="0"/>
    <n v="0"/>
    <n v="0"/>
    <n v="0"/>
    <n v="1"/>
    <n v="1"/>
    <n v="1"/>
    <n v="0"/>
    <n v="1"/>
    <n v="4"/>
    <n v="1"/>
    <n v="0"/>
    <n v="0"/>
    <n v="2"/>
    <n v="1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2"/>
    <n v="0"/>
    <n v="4"/>
    <n v="2"/>
    <n v="3"/>
    <n v="4"/>
    <n v="0"/>
    <n v="0"/>
    <n v="4"/>
    <n v="0"/>
  </r>
  <r>
    <n v="2025"/>
    <x v="0"/>
    <n v="4401"/>
    <x v="86"/>
    <x v="85"/>
    <x v="2"/>
    <x v="19"/>
    <n v="0"/>
    <n v="0"/>
    <n v="0"/>
    <n v="2"/>
    <n v="0"/>
    <n v="0"/>
    <n v="0"/>
    <n v="0"/>
    <n v="0"/>
    <n v="0"/>
    <n v="3"/>
    <n v="3"/>
    <n v="3"/>
    <n v="1"/>
    <n v="3"/>
    <n v="2"/>
    <n v="4"/>
    <n v="0"/>
    <n v="1"/>
    <n v="0"/>
    <n v="0"/>
    <n v="0"/>
    <n v="5"/>
    <n v="0"/>
    <n v="10"/>
    <n v="0"/>
    <n v="2"/>
    <n v="3"/>
    <n v="0"/>
    <n v="0"/>
    <n v="0"/>
    <n v="0"/>
    <n v="0"/>
    <n v="0"/>
    <n v="0"/>
    <n v="0"/>
    <n v="0"/>
    <n v="0"/>
    <n v="0"/>
    <n v="0"/>
    <n v="0"/>
    <n v="1"/>
    <n v="2"/>
    <n v="3"/>
    <n v="1"/>
    <n v="0"/>
    <n v="0"/>
    <n v="2"/>
    <n v="1"/>
  </r>
  <r>
    <n v="2025"/>
    <x v="0"/>
    <n v="4402"/>
    <x v="87"/>
    <x v="86"/>
    <x v="2"/>
    <x v="19"/>
    <n v="0"/>
    <n v="0"/>
    <n v="0"/>
    <n v="2"/>
    <n v="2"/>
    <n v="0"/>
    <n v="0"/>
    <n v="0"/>
    <n v="1"/>
    <n v="0"/>
    <n v="0"/>
    <n v="3"/>
    <n v="2"/>
    <n v="2"/>
    <n v="5"/>
    <n v="4"/>
    <n v="3"/>
    <n v="0"/>
    <n v="1"/>
    <n v="0"/>
    <n v="1"/>
    <n v="0"/>
    <n v="0"/>
    <n v="0"/>
    <n v="7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2"/>
  </r>
  <r>
    <n v="2025"/>
    <x v="0"/>
    <n v="4403"/>
    <x v="88"/>
    <x v="87"/>
    <x v="2"/>
    <x v="19"/>
    <n v="0"/>
    <n v="0"/>
    <n v="0"/>
    <n v="1"/>
    <n v="0"/>
    <n v="0"/>
    <n v="0"/>
    <n v="0"/>
    <n v="0"/>
    <n v="0"/>
    <n v="1"/>
    <n v="1"/>
    <n v="0"/>
    <n v="2"/>
    <n v="0"/>
    <n v="2"/>
    <n v="1"/>
    <n v="1"/>
    <n v="2"/>
    <n v="0"/>
    <n v="1"/>
    <n v="0"/>
    <n v="0"/>
    <n v="0"/>
    <n v="5"/>
    <n v="0"/>
    <n v="0"/>
    <n v="1"/>
    <n v="0"/>
    <n v="1"/>
    <n v="0"/>
    <n v="0"/>
    <n v="0"/>
    <n v="0"/>
    <n v="0"/>
    <n v="0"/>
    <n v="0"/>
    <n v="0"/>
    <n v="0"/>
    <n v="1"/>
    <n v="0"/>
    <n v="4"/>
    <n v="0"/>
    <n v="2"/>
    <n v="6"/>
    <n v="0"/>
    <n v="0"/>
    <n v="1"/>
    <n v="0"/>
  </r>
  <r>
    <n v="2025"/>
    <x v="0"/>
    <n v="4404"/>
    <x v="89"/>
    <x v="88"/>
    <x v="2"/>
    <x v="21"/>
    <n v="11"/>
    <n v="0"/>
    <n v="23"/>
    <n v="28"/>
    <n v="21"/>
    <n v="1"/>
    <n v="16"/>
    <n v="0"/>
    <n v="14"/>
    <n v="0"/>
    <n v="12"/>
    <n v="34"/>
    <n v="18"/>
    <n v="32"/>
    <n v="23"/>
    <n v="26"/>
    <n v="11"/>
    <n v="12"/>
    <n v="8"/>
    <n v="8"/>
    <n v="5"/>
    <n v="0"/>
    <n v="43"/>
    <n v="0"/>
    <n v="140"/>
    <n v="1"/>
    <n v="7"/>
    <n v="41"/>
    <n v="0"/>
    <n v="13"/>
    <n v="0"/>
    <n v="0"/>
    <n v="0"/>
    <n v="0"/>
    <n v="0"/>
    <n v="0"/>
    <n v="0"/>
    <n v="0"/>
    <n v="0"/>
    <n v="11"/>
    <n v="0"/>
    <n v="42"/>
    <n v="10"/>
    <n v="27"/>
    <n v="38"/>
    <n v="1"/>
    <n v="0"/>
    <n v="5"/>
    <n v="18"/>
  </r>
  <r>
    <n v="2025"/>
    <x v="0"/>
    <n v="4405"/>
    <x v="90"/>
    <x v="89"/>
    <x v="2"/>
    <x v="21"/>
    <n v="0"/>
    <n v="0"/>
    <n v="0"/>
    <n v="2"/>
    <n v="1"/>
    <n v="0"/>
    <n v="2"/>
    <n v="0"/>
    <n v="2"/>
    <n v="0"/>
    <n v="0"/>
    <n v="1"/>
    <n v="1"/>
    <n v="1"/>
    <n v="6"/>
    <n v="9"/>
    <n v="2"/>
    <n v="2"/>
    <n v="2"/>
    <n v="2"/>
    <n v="0"/>
    <n v="0"/>
    <n v="4"/>
    <n v="0"/>
    <n v="9"/>
    <n v="0"/>
    <n v="3"/>
    <n v="1"/>
    <n v="0"/>
    <n v="2"/>
    <n v="0"/>
    <n v="0"/>
    <n v="0"/>
    <n v="0"/>
    <n v="0"/>
    <n v="0"/>
    <n v="0"/>
    <n v="0"/>
    <n v="0"/>
    <n v="0"/>
    <n v="0"/>
    <n v="4"/>
    <n v="0"/>
    <n v="3"/>
    <n v="6"/>
    <n v="0"/>
    <n v="0"/>
    <n v="1"/>
    <n v="2"/>
  </r>
  <r>
    <n v="2025"/>
    <x v="0"/>
    <n v="4406"/>
    <x v="91"/>
    <x v="90"/>
    <x v="2"/>
    <x v="21"/>
    <n v="0"/>
    <n v="0"/>
    <n v="0"/>
    <n v="8"/>
    <n v="5"/>
    <n v="0"/>
    <n v="2"/>
    <n v="0"/>
    <n v="3"/>
    <n v="0"/>
    <n v="3"/>
    <n v="7"/>
    <n v="6"/>
    <n v="5"/>
    <n v="2"/>
    <n v="4"/>
    <n v="3"/>
    <n v="3"/>
    <n v="2"/>
    <n v="4"/>
    <n v="0"/>
    <n v="0"/>
    <n v="3"/>
    <n v="0"/>
    <n v="20"/>
    <n v="0"/>
    <n v="6"/>
    <n v="1"/>
    <n v="0"/>
    <n v="0"/>
    <n v="0"/>
    <n v="0"/>
    <n v="0"/>
    <n v="0"/>
    <n v="0"/>
    <n v="0"/>
    <n v="0"/>
    <n v="0"/>
    <n v="0"/>
    <n v="1"/>
    <n v="0"/>
    <n v="5"/>
    <n v="1"/>
    <n v="6"/>
    <n v="13"/>
    <n v="0"/>
    <n v="0"/>
    <n v="5"/>
    <n v="3"/>
  </r>
  <r>
    <n v="2025"/>
    <x v="0"/>
    <n v="4407"/>
    <x v="92"/>
    <x v="91"/>
    <x v="2"/>
    <x v="21"/>
    <n v="0"/>
    <n v="0"/>
    <n v="0"/>
    <n v="4"/>
    <n v="4"/>
    <n v="0"/>
    <n v="0"/>
    <n v="0"/>
    <n v="0"/>
    <n v="0"/>
    <n v="0"/>
    <n v="0"/>
    <n v="0"/>
    <n v="1"/>
    <n v="1"/>
    <n v="1"/>
    <n v="1"/>
    <n v="4"/>
    <n v="1"/>
    <n v="0"/>
    <n v="1"/>
    <n v="0"/>
    <n v="3"/>
    <n v="0"/>
    <n v="2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4"/>
  </r>
  <r>
    <n v="2025"/>
    <x v="0"/>
    <n v="4408"/>
    <x v="93"/>
    <x v="92"/>
    <x v="2"/>
    <x v="21"/>
    <n v="0"/>
    <n v="0"/>
    <n v="0"/>
    <n v="2"/>
    <n v="1"/>
    <n v="0"/>
    <n v="0"/>
    <n v="0"/>
    <n v="0"/>
    <n v="0"/>
    <n v="2"/>
    <n v="0"/>
    <n v="0"/>
    <n v="0"/>
    <n v="0"/>
    <n v="0"/>
    <n v="0"/>
    <n v="0"/>
    <n v="0"/>
    <n v="1"/>
    <n v="0"/>
    <n v="0"/>
    <n v="2"/>
    <n v="0"/>
    <n v="1"/>
    <n v="1"/>
    <n v="5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n v="2025"/>
    <x v="0"/>
    <n v="4409"/>
    <x v="94"/>
    <x v="93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5"/>
    <x v="0"/>
    <n v="4410"/>
    <x v="95"/>
    <x v="94"/>
    <x v="2"/>
    <x v="21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2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1"/>
  </r>
  <r>
    <n v="2025"/>
    <x v="0"/>
    <n v="4411"/>
    <x v="96"/>
    <x v="95"/>
    <x v="2"/>
    <x v="2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0"/>
    <n v="0"/>
    <n v="0"/>
    <n v="1"/>
  </r>
  <r>
    <n v="2025"/>
    <x v="0"/>
    <n v="4412"/>
    <x v="97"/>
    <x v="96"/>
    <x v="2"/>
    <x v="21"/>
    <n v="0"/>
    <n v="0"/>
    <n v="0"/>
    <n v="5"/>
    <n v="4"/>
    <n v="0"/>
    <n v="3"/>
    <n v="0"/>
    <n v="3"/>
    <n v="0"/>
    <n v="1"/>
    <n v="6"/>
    <n v="3"/>
    <n v="2"/>
    <n v="0"/>
    <n v="1"/>
    <n v="0"/>
    <n v="0"/>
    <n v="0"/>
    <n v="1"/>
    <n v="0"/>
    <n v="0"/>
    <n v="4"/>
    <n v="0"/>
    <n v="8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2"/>
    <n v="18"/>
    <n v="0"/>
    <n v="0"/>
    <n v="1"/>
    <n v="5"/>
  </r>
  <r>
    <n v="2025"/>
    <x v="0"/>
    <n v="4413"/>
    <x v="98"/>
    <x v="97"/>
    <x v="2"/>
    <x v="21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1"/>
    <n v="0"/>
    <n v="0"/>
    <n v="0"/>
    <n v="5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  <n v="0"/>
  </r>
  <r>
    <n v="2025"/>
    <x v="0"/>
    <n v="4414"/>
    <x v="99"/>
    <x v="98"/>
    <x v="2"/>
    <x v="17"/>
    <n v="0"/>
    <n v="0"/>
    <n v="0"/>
    <n v="2"/>
    <n v="3"/>
    <n v="0"/>
    <n v="3"/>
    <n v="0"/>
    <n v="2"/>
    <n v="0"/>
    <n v="1"/>
    <n v="2"/>
    <n v="1"/>
    <n v="3"/>
    <n v="3"/>
    <n v="2"/>
    <n v="1"/>
    <n v="2"/>
    <n v="3"/>
    <n v="4"/>
    <n v="0"/>
    <n v="0"/>
    <n v="0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4"/>
    <n v="2"/>
    <n v="2"/>
    <n v="4"/>
    <n v="0"/>
    <n v="0"/>
    <n v="1"/>
    <n v="0"/>
  </r>
  <r>
    <n v="2025"/>
    <x v="0"/>
    <n v="4415"/>
    <x v="100"/>
    <x v="99"/>
    <x v="2"/>
    <x v="17"/>
    <n v="0"/>
    <n v="0"/>
    <n v="0"/>
    <n v="0"/>
    <n v="1"/>
    <n v="0"/>
    <n v="1"/>
    <n v="0"/>
    <n v="1"/>
    <n v="0"/>
    <n v="0"/>
    <n v="1"/>
    <n v="1"/>
    <n v="0"/>
    <n v="2"/>
    <n v="1"/>
    <n v="0"/>
    <n v="0"/>
    <n v="1"/>
    <n v="0"/>
    <n v="1"/>
    <n v="0"/>
    <n v="0"/>
    <n v="0"/>
    <n v="4"/>
    <n v="0"/>
    <n v="1"/>
    <n v="2"/>
    <n v="0"/>
    <n v="1"/>
    <n v="0"/>
    <n v="0"/>
    <n v="0"/>
    <n v="0"/>
    <n v="0"/>
    <n v="0"/>
    <n v="0"/>
    <n v="0"/>
    <n v="0"/>
    <n v="1"/>
    <n v="0"/>
    <n v="1"/>
    <n v="0"/>
    <n v="4"/>
    <n v="2"/>
    <n v="0"/>
    <n v="0"/>
    <n v="0"/>
    <n v="1"/>
  </r>
  <r>
    <n v="2025"/>
    <x v="0"/>
    <n v="4416"/>
    <x v="101"/>
    <x v="100"/>
    <x v="2"/>
    <x v="17"/>
    <n v="0"/>
    <n v="0"/>
    <n v="0"/>
    <n v="0"/>
    <n v="0"/>
    <n v="0"/>
    <n v="1"/>
    <n v="0"/>
    <n v="1"/>
    <n v="0"/>
    <n v="0"/>
    <n v="2"/>
    <n v="1"/>
    <n v="1"/>
    <n v="0"/>
    <n v="4"/>
    <n v="0"/>
    <n v="3"/>
    <n v="1"/>
    <n v="0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n v="2025"/>
    <x v="0"/>
    <n v="4417"/>
    <x v="102"/>
    <x v="101"/>
    <x v="2"/>
    <x v="22"/>
    <n v="28"/>
    <n v="1"/>
    <n v="25"/>
    <n v="16"/>
    <n v="5"/>
    <n v="1"/>
    <n v="6"/>
    <n v="0"/>
    <n v="6"/>
    <n v="0"/>
    <n v="12"/>
    <n v="17"/>
    <n v="19"/>
    <n v="22"/>
    <n v="15"/>
    <n v="15"/>
    <n v="10"/>
    <n v="23"/>
    <n v="13"/>
    <n v="15"/>
    <n v="14"/>
    <n v="0"/>
    <n v="20"/>
    <n v="0"/>
    <n v="50"/>
    <n v="1"/>
    <n v="26"/>
    <n v="4"/>
    <n v="0"/>
    <n v="7"/>
    <n v="0"/>
    <n v="0"/>
    <n v="0"/>
    <n v="0"/>
    <n v="0"/>
    <n v="0"/>
    <n v="0"/>
    <n v="0"/>
    <n v="0"/>
    <n v="11"/>
    <n v="0"/>
    <n v="19"/>
    <n v="7"/>
    <n v="44"/>
    <n v="102"/>
    <n v="1"/>
    <n v="2"/>
    <n v="7"/>
    <n v="13"/>
  </r>
  <r>
    <n v="2025"/>
    <x v="0"/>
    <n v="4418"/>
    <x v="103"/>
    <x v="102"/>
    <x v="2"/>
    <x v="22"/>
    <n v="0"/>
    <n v="0"/>
    <n v="0"/>
    <n v="3"/>
    <n v="2"/>
    <n v="0"/>
    <n v="4"/>
    <n v="0"/>
    <n v="1"/>
    <n v="0"/>
    <n v="6"/>
    <n v="7"/>
    <n v="1"/>
    <n v="8"/>
    <n v="9"/>
    <n v="10"/>
    <n v="9"/>
    <n v="7"/>
    <n v="2"/>
    <n v="6"/>
    <n v="2"/>
    <n v="0"/>
    <n v="2"/>
    <n v="0"/>
    <n v="19"/>
    <n v="1"/>
    <n v="6"/>
    <n v="1"/>
    <n v="0"/>
    <n v="1"/>
    <n v="0"/>
    <n v="1"/>
    <n v="0"/>
    <n v="0"/>
    <n v="0"/>
    <n v="0"/>
    <n v="0"/>
    <n v="0"/>
    <n v="0"/>
    <n v="0"/>
    <n v="0"/>
    <n v="3"/>
    <n v="1"/>
    <n v="9"/>
    <n v="12"/>
    <n v="0"/>
    <n v="0"/>
    <n v="6"/>
    <n v="10"/>
  </r>
  <r>
    <n v="2025"/>
    <x v="0"/>
    <n v="4419"/>
    <x v="104"/>
    <x v="103"/>
    <x v="2"/>
    <x v="22"/>
    <n v="0"/>
    <n v="0"/>
    <n v="0"/>
    <n v="3"/>
    <n v="1"/>
    <n v="0"/>
    <n v="1"/>
    <n v="1"/>
    <n v="0"/>
    <n v="0"/>
    <n v="0"/>
    <n v="4"/>
    <n v="2"/>
    <n v="2"/>
    <n v="4"/>
    <n v="7"/>
    <n v="4"/>
    <n v="3"/>
    <n v="5"/>
    <n v="3"/>
    <n v="4"/>
    <n v="0"/>
    <n v="0"/>
    <n v="0"/>
    <n v="8"/>
    <n v="0"/>
    <n v="2"/>
    <n v="2"/>
    <n v="0"/>
    <n v="3"/>
    <n v="0"/>
    <n v="0"/>
    <n v="0"/>
    <n v="0"/>
    <n v="0"/>
    <n v="0"/>
    <n v="0"/>
    <n v="0"/>
    <n v="0"/>
    <n v="1"/>
    <n v="0"/>
    <n v="9"/>
    <n v="0"/>
    <n v="6"/>
    <n v="18"/>
    <n v="0"/>
    <n v="0"/>
    <n v="2"/>
    <n v="0"/>
  </r>
  <r>
    <n v="2025"/>
    <x v="0"/>
    <n v="4420"/>
    <x v="105"/>
    <x v="104"/>
    <x v="2"/>
    <x v="22"/>
    <n v="0"/>
    <n v="0"/>
    <n v="0"/>
    <n v="7"/>
    <n v="4"/>
    <n v="0"/>
    <n v="3"/>
    <n v="0"/>
    <n v="2"/>
    <n v="0"/>
    <n v="7"/>
    <n v="5"/>
    <n v="9"/>
    <n v="5"/>
    <n v="6"/>
    <n v="7"/>
    <n v="6"/>
    <n v="6"/>
    <n v="2"/>
    <n v="3"/>
    <n v="4"/>
    <n v="0"/>
    <n v="5"/>
    <n v="0"/>
    <n v="22"/>
    <n v="0"/>
    <n v="0"/>
    <n v="5"/>
    <n v="0"/>
    <n v="4"/>
    <n v="0"/>
    <n v="0"/>
    <n v="0"/>
    <n v="0"/>
    <n v="0"/>
    <n v="0"/>
    <n v="0"/>
    <n v="0"/>
    <n v="0"/>
    <n v="0"/>
    <n v="0"/>
    <n v="1"/>
    <n v="5"/>
    <n v="4"/>
    <n v="23"/>
    <n v="0"/>
    <n v="0"/>
    <n v="1"/>
    <n v="0"/>
  </r>
  <r>
    <n v="2025"/>
    <x v="0"/>
    <n v="4421"/>
    <x v="106"/>
    <x v="105"/>
    <x v="2"/>
    <x v="22"/>
    <n v="0"/>
    <n v="0"/>
    <n v="0"/>
    <n v="5"/>
    <n v="0"/>
    <n v="0"/>
    <n v="0"/>
    <n v="0"/>
    <n v="0"/>
    <n v="0"/>
    <n v="4"/>
    <n v="4"/>
    <n v="6"/>
    <n v="4"/>
    <n v="6"/>
    <n v="6"/>
    <n v="5"/>
    <n v="5"/>
    <n v="3"/>
    <n v="3"/>
    <n v="4"/>
    <n v="0"/>
    <n v="3"/>
    <n v="0"/>
    <n v="7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4"/>
    <n v="11"/>
    <n v="0"/>
    <n v="0"/>
    <n v="2"/>
    <n v="8"/>
  </r>
  <r>
    <n v="2025"/>
    <x v="0"/>
    <n v="4422"/>
    <x v="107"/>
    <x v="106"/>
    <x v="2"/>
    <x v="22"/>
    <n v="0"/>
    <n v="0"/>
    <n v="0"/>
    <n v="3"/>
    <n v="0"/>
    <n v="1"/>
    <n v="0"/>
    <n v="0"/>
    <n v="0"/>
    <n v="0"/>
    <n v="7"/>
    <n v="8"/>
    <n v="4"/>
    <n v="4"/>
    <n v="0"/>
    <n v="1"/>
    <n v="3"/>
    <n v="3"/>
    <n v="3"/>
    <n v="1"/>
    <n v="2"/>
    <n v="0"/>
    <n v="1"/>
    <n v="0"/>
    <n v="17"/>
    <n v="0"/>
    <n v="0"/>
    <n v="2"/>
    <n v="0"/>
    <n v="0"/>
    <n v="0"/>
    <n v="0"/>
    <n v="0"/>
    <n v="0"/>
    <n v="0"/>
    <n v="0"/>
    <n v="0"/>
    <n v="0"/>
    <n v="0"/>
    <n v="1"/>
    <n v="0"/>
    <n v="3"/>
    <n v="2"/>
    <n v="9"/>
    <n v="13"/>
    <n v="0"/>
    <n v="0"/>
    <n v="1"/>
    <n v="3"/>
  </r>
  <r>
    <n v="2025"/>
    <x v="0"/>
    <n v="4423"/>
    <x v="108"/>
    <x v="107"/>
    <x v="2"/>
    <x v="22"/>
    <n v="0"/>
    <n v="0"/>
    <n v="0"/>
    <n v="8"/>
    <n v="6"/>
    <n v="0"/>
    <n v="6"/>
    <n v="0"/>
    <n v="7"/>
    <n v="0"/>
    <n v="0"/>
    <n v="5"/>
    <n v="8"/>
    <n v="4"/>
    <n v="3"/>
    <n v="6"/>
    <n v="6"/>
    <n v="8"/>
    <n v="5"/>
    <n v="5"/>
    <n v="2"/>
    <n v="0"/>
    <n v="5"/>
    <n v="0"/>
    <n v="12"/>
    <n v="0"/>
    <n v="10"/>
    <n v="2"/>
    <n v="0"/>
    <n v="0"/>
    <n v="0"/>
    <n v="0"/>
    <n v="0"/>
    <n v="0"/>
    <n v="0"/>
    <n v="0"/>
    <n v="0"/>
    <n v="0"/>
    <n v="0"/>
    <n v="4"/>
    <n v="0"/>
    <n v="12"/>
    <n v="0"/>
    <n v="15"/>
    <n v="25"/>
    <n v="0"/>
    <n v="0"/>
    <n v="2"/>
    <n v="6"/>
  </r>
  <r>
    <n v="2025"/>
    <x v="0"/>
    <n v="4424"/>
    <x v="109"/>
    <x v="108"/>
    <x v="2"/>
    <x v="22"/>
    <n v="0"/>
    <n v="0"/>
    <n v="0"/>
    <n v="3"/>
    <n v="0"/>
    <n v="0"/>
    <n v="0"/>
    <n v="0"/>
    <n v="0"/>
    <n v="0"/>
    <n v="2"/>
    <n v="5"/>
    <n v="1"/>
    <n v="1"/>
    <n v="2"/>
    <n v="0"/>
    <n v="1"/>
    <n v="4"/>
    <n v="1"/>
    <n v="1"/>
    <n v="0"/>
    <n v="0"/>
    <n v="4"/>
    <n v="0"/>
    <n v="1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2"/>
    <n v="4"/>
    <n v="0"/>
    <n v="0"/>
    <n v="0"/>
    <n v="0"/>
  </r>
  <r>
    <n v="2025"/>
    <x v="0"/>
    <n v="4425"/>
    <x v="110"/>
    <x v="109"/>
    <x v="2"/>
    <x v="22"/>
    <n v="0"/>
    <n v="0"/>
    <n v="0"/>
    <n v="2"/>
    <n v="1"/>
    <n v="0"/>
    <n v="1"/>
    <n v="0"/>
    <n v="0"/>
    <n v="0"/>
    <n v="2"/>
    <n v="6"/>
    <n v="1"/>
    <n v="3"/>
    <n v="8"/>
    <n v="6"/>
    <n v="4"/>
    <n v="6"/>
    <n v="6"/>
    <n v="0"/>
    <n v="5"/>
    <n v="0"/>
    <n v="5"/>
    <n v="0"/>
    <n v="8"/>
    <n v="2"/>
    <n v="5"/>
    <n v="0"/>
    <n v="0"/>
    <n v="1"/>
    <n v="0"/>
    <n v="0"/>
    <n v="0"/>
    <n v="0"/>
    <n v="0"/>
    <n v="0"/>
    <n v="0"/>
    <n v="0"/>
    <n v="0"/>
    <n v="7"/>
    <n v="0"/>
    <n v="15"/>
    <n v="4"/>
    <n v="9"/>
    <n v="20"/>
    <n v="0"/>
    <n v="0"/>
    <n v="1"/>
    <n v="1"/>
  </r>
  <r>
    <n v="2025"/>
    <x v="0"/>
    <n v="4426"/>
    <x v="111"/>
    <x v="110"/>
    <x v="2"/>
    <x v="22"/>
    <n v="0"/>
    <n v="0"/>
    <n v="0"/>
    <n v="14"/>
    <n v="12"/>
    <n v="0"/>
    <n v="6"/>
    <n v="0"/>
    <n v="2"/>
    <n v="0"/>
    <n v="5"/>
    <n v="16"/>
    <n v="10"/>
    <n v="14"/>
    <n v="11"/>
    <n v="18"/>
    <n v="21"/>
    <n v="11"/>
    <n v="8"/>
    <n v="5"/>
    <n v="3"/>
    <n v="0"/>
    <n v="14"/>
    <n v="0"/>
    <n v="82"/>
    <n v="0"/>
    <n v="13"/>
    <n v="6"/>
    <n v="0"/>
    <n v="22"/>
    <n v="0"/>
    <n v="0"/>
    <n v="0"/>
    <n v="0"/>
    <n v="0"/>
    <n v="0"/>
    <n v="0"/>
    <n v="0"/>
    <n v="0"/>
    <n v="5"/>
    <n v="0"/>
    <n v="41"/>
    <n v="5"/>
    <n v="18"/>
    <n v="47"/>
    <n v="0"/>
    <n v="0"/>
    <n v="7"/>
    <n v="9"/>
  </r>
  <r>
    <n v="2025"/>
    <x v="0"/>
    <n v="4427"/>
    <x v="112"/>
    <x v="111"/>
    <x v="2"/>
    <x v="22"/>
    <n v="0"/>
    <n v="0"/>
    <n v="0"/>
    <n v="3"/>
    <n v="3"/>
    <n v="0"/>
    <n v="2"/>
    <n v="0"/>
    <n v="1"/>
    <n v="0"/>
    <n v="1"/>
    <n v="1"/>
    <n v="3"/>
    <n v="4"/>
    <n v="0"/>
    <n v="2"/>
    <n v="2"/>
    <n v="2"/>
    <n v="1"/>
    <n v="3"/>
    <n v="0"/>
    <n v="0"/>
    <n v="3"/>
    <n v="0"/>
    <n v="11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4"/>
    <n v="14"/>
    <n v="0"/>
    <n v="0"/>
    <n v="3"/>
    <n v="2"/>
  </r>
  <r>
    <n v="2025"/>
    <x v="0"/>
    <n v="4428"/>
    <x v="113"/>
    <x v="112"/>
    <x v="2"/>
    <x v="22"/>
    <n v="0"/>
    <n v="0"/>
    <n v="0"/>
    <n v="0"/>
    <n v="0"/>
    <n v="0"/>
    <n v="0"/>
    <n v="0"/>
    <n v="1"/>
    <n v="0"/>
    <n v="0"/>
    <n v="1"/>
    <n v="0"/>
    <n v="3"/>
    <n v="1"/>
    <n v="0"/>
    <n v="1"/>
    <n v="2"/>
    <n v="2"/>
    <n v="1"/>
    <n v="1"/>
    <n v="0"/>
    <n v="2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0"/>
    <n v="4429"/>
    <x v="114"/>
    <x v="113"/>
    <x v="2"/>
    <x v="22"/>
    <n v="0"/>
    <n v="0"/>
    <n v="0"/>
    <n v="2"/>
    <n v="2"/>
    <n v="0"/>
    <n v="2"/>
    <n v="0"/>
    <n v="1"/>
    <n v="0"/>
    <n v="0"/>
    <n v="0"/>
    <n v="1"/>
    <n v="0"/>
    <n v="0"/>
    <n v="2"/>
    <n v="1"/>
    <n v="2"/>
    <n v="3"/>
    <n v="1"/>
    <n v="4"/>
    <n v="0"/>
    <n v="3"/>
    <n v="0"/>
    <n v="4"/>
    <n v="0"/>
    <n v="1"/>
    <n v="2"/>
    <n v="0"/>
    <n v="0"/>
    <n v="0"/>
    <n v="0"/>
    <n v="0"/>
    <n v="0"/>
    <n v="0"/>
    <n v="0"/>
    <n v="0"/>
    <n v="0"/>
    <n v="0"/>
    <n v="1"/>
    <n v="0"/>
    <n v="0"/>
    <n v="1"/>
    <n v="5"/>
    <n v="10"/>
    <n v="0"/>
    <n v="0"/>
    <n v="1"/>
    <n v="3"/>
  </r>
  <r>
    <n v="2025"/>
    <x v="0"/>
    <n v="4430"/>
    <x v="115"/>
    <x v="114"/>
    <x v="2"/>
    <x v="22"/>
    <n v="0"/>
    <n v="0"/>
    <n v="0"/>
    <n v="3"/>
    <n v="2"/>
    <n v="0"/>
    <n v="2"/>
    <n v="0"/>
    <n v="1"/>
    <n v="0"/>
    <n v="1"/>
    <n v="1"/>
    <n v="1"/>
    <n v="2"/>
    <n v="0"/>
    <n v="2"/>
    <n v="0"/>
    <n v="3"/>
    <n v="1"/>
    <n v="0"/>
    <n v="1"/>
    <n v="0"/>
    <n v="3"/>
    <n v="0"/>
    <n v="3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3"/>
    <n v="13"/>
    <n v="0"/>
    <n v="0"/>
    <n v="0"/>
    <n v="2"/>
  </r>
  <r>
    <n v="2025"/>
    <x v="0"/>
    <n v="4431"/>
    <x v="116"/>
    <x v="115"/>
    <x v="2"/>
    <x v="22"/>
    <n v="0"/>
    <n v="0"/>
    <n v="0"/>
    <n v="1"/>
    <n v="1"/>
    <n v="0"/>
    <n v="1"/>
    <n v="0"/>
    <n v="1"/>
    <n v="0"/>
    <n v="1"/>
    <n v="2"/>
    <n v="7"/>
    <n v="3"/>
    <n v="0"/>
    <n v="2"/>
    <n v="7"/>
    <n v="9"/>
    <n v="3"/>
    <n v="3"/>
    <n v="1"/>
    <n v="0"/>
    <n v="0"/>
    <n v="0"/>
    <n v="15"/>
    <n v="0"/>
    <n v="7"/>
    <n v="0"/>
    <n v="0"/>
    <n v="0"/>
    <n v="0"/>
    <n v="0"/>
    <n v="0"/>
    <n v="0"/>
    <n v="0"/>
    <n v="0"/>
    <n v="0"/>
    <n v="0"/>
    <n v="0"/>
    <n v="4"/>
    <n v="0"/>
    <n v="3"/>
    <n v="7"/>
    <n v="27"/>
    <n v="33"/>
    <n v="0"/>
    <n v="0"/>
    <n v="4"/>
    <n v="2"/>
  </r>
  <r>
    <n v="2025"/>
    <x v="0"/>
    <n v="4432"/>
    <x v="117"/>
    <x v="116"/>
    <x v="2"/>
    <x v="22"/>
    <n v="0"/>
    <n v="0"/>
    <n v="0"/>
    <n v="1"/>
    <n v="1"/>
    <n v="0"/>
    <n v="1"/>
    <n v="0"/>
    <n v="0"/>
    <n v="0"/>
    <n v="0"/>
    <n v="1"/>
    <n v="3"/>
    <n v="1"/>
    <n v="5"/>
    <n v="4"/>
    <n v="5"/>
    <n v="1"/>
    <n v="4"/>
    <n v="2"/>
    <n v="3"/>
    <n v="0"/>
    <n v="0"/>
    <n v="0"/>
    <n v="4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9"/>
    <n v="0"/>
    <n v="0"/>
    <n v="0"/>
    <n v="1"/>
  </r>
  <r>
    <n v="2025"/>
    <x v="0"/>
    <n v="4433"/>
    <x v="118"/>
    <x v="117"/>
    <x v="2"/>
    <x v="22"/>
    <n v="0"/>
    <n v="0"/>
    <n v="0"/>
    <n v="2"/>
    <n v="2"/>
    <n v="0"/>
    <n v="4"/>
    <n v="0"/>
    <n v="2"/>
    <n v="0"/>
    <n v="0"/>
    <n v="2"/>
    <n v="3"/>
    <n v="2"/>
    <n v="4"/>
    <n v="3"/>
    <n v="5"/>
    <n v="5"/>
    <n v="2"/>
    <n v="2"/>
    <n v="0"/>
    <n v="0"/>
    <n v="3"/>
    <n v="0"/>
    <n v="7"/>
    <n v="0"/>
    <n v="0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</r>
  <r>
    <n v="2025"/>
    <x v="0"/>
    <n v="4434"/>
    <x v="119"/>
    <x v="118"/>
    <x v="2"/>
    <x v="22"/>
    <n v="0"/>
    <n v="0"/>
    <n v="0"/>
    <n v="1"/>
    <n v="0"/>
    <n v="0"/>
    <n v="0"/>
    <n v="0"/>
    <n v="1"/>
    <n v="0"/>
    <n v="1"/>
    <n v="6"/>
    <n v="3"/>
    <n v="5"/>
    <n v="2"/>
    <n v="0"/>
    <n v="2"/>
    <n v="0"/>
    <n v="2"/>
    <n v="3"/>
    <n v="1"/>
    <n v="0"/>
    <n v="4"/>
    <n v="0"/>
    <n v="11"/>
    <n v="0"/>
    <n v="2"/>
    <n v="4"/>
    <n v="0"/>
    <n v="3"/>
    <n v="0"/>
    <n v="0"/>
    <n v="0"/>
    <n v="0"/>
    <n v="0"/>
    <n v="0"/>
    <n v="0"/>
    <n v="0"/>
    <n v="0"/>
    <n v="0"/>
    <n v="0"/>
    <n v="1"/>
    <n v="2"/>
    <n v="3"/>
    <n v="6"/>
    <n v="0"/>
    <n v="0"/>
    <n v="0"/>
    <n v="1"/>
  </r>
  <r>
    <n v="2025"/>
    <x v="0"/>
    <n v="4435"/>
    <x v="120"/>
    <x v="119"/>
    <x v="2"/>
    <x v="22"/>
    <n v="0"/>
    <n v="0"/>
    <n v="0"/>
    <n v="2"/>
    <n v="1"/>
    <n v="0"/>
    <n v="2"/>
    <n v="0"/>
    <n v="1"/>
    <n v="0"/>
    <n v="0"/>
    <n v="1"/>
    <n v="6"/>
    <n v="1"/>
    <n v="2"/>
    <n v="4"/>
    <n v="4"/>
    <n v="2"/>
    <n v="8"/>
    <n v="6"/>
    <n v="4"/>
    <n v="0"/>
    <n v="2"/>
    <n v="0"/>
    <n v="17"/>
    <n v="0"/>
    <n v="0"/>
    <n v="1"/>
    <n v="0"/>
    <n v="4"/>
    <n v="0"/>
    <n v="0"/>
    <n v="0"/>
    <n v="0"/>
    <n v="0"/>
    <n v="0"/>
    <n v="0"/>
    <n v="0"/>
    <n v="0"/>
    <n v="0"/>
    <n v="0"/>
    <n v="2"/>
    <n v="0"/>
    <n v="4"/>
    <n v="8"/>
    <n v="0"/>
    <n v="0"/>
    <n v="0"/>
    <n v="0"/>
  </r>
  <r>
    <n v="2025"/>
    <x v="0"/>
    <n v="4436"/>
    <x v="121"/>
    <x v="120"/>
    <x v="0"/>
    <x v="23"/>
    <n v="0"/>
    <n v="0"/>
    <n v="0"/>
    <n v="3"/>
    <n v="1"/>
    <n v="0"/>
    <n v="1"/>
    <n v="0"/>
    <n v="3"/>
    <n v="0"/>
    <n v="3"/>
    <n v="6"/>
    <n v="1"/>
    <n v="5"/>
    <n v="4"/>
    <n v="7"/>
    <n v="2"/>
    <n v="7"/>
    <n v="0"/>
    <n v="3"/>
    <n v="0"/>
    <n v="0"/>
    <n v="3"/>
    <n v="0"/>
    <n v="13"/>
    <n v="0"/>
    <n v="3"/>
    <n v="1"/>
    <n v="0"/>
    <n v="0"/>
    <n v="0"/>
    <n v="0"/>
    <n v="0"/>
    <n v="0"/>
    <n v="0"/>
    <n v="0"/>
    <n v="0"/>
    <n v="0"/>
    <n v="0"/>
    <n v="1"/>
    <n v="0"/>
    <n v="1"/>
    <n v="1"/>
    <n v="4"/>
    <n v="16"/>
    <n v="0"/>
    <n v="1"/>
    <n v="0"/>
    <n v="2"/>
  </r>
  <r>
    <n v="2025"/>
    <x v="0"/>
    <n v="4437"/>
    <x v="122"/>
    <x v="121"/>
    <x v="3"/>
    <x v="24"/>
    <n v="20"/>
    <n v="1"/>
    <n v="24"/>
    <n v="16"/>
    <n v="14"/>
    <n v="1"/>
    <n v="14"/>
    <n v="0"/>
    <n v="16"/>
    <n v="0"/>
    <n v="0"/>
    <n v="7"/>
    <n v="11"/>
    <n v="13"/>
    <n v="15"/>
    <n v="21"/>
    <n v="11"/>
    <n v="12"/>
    <n v="2"/>
    <n v="7"/>
    <n v="1"/>
    <n v="0"/>
    <n v="4"/>
    <n v="12"/>
    <n v="28"/>
    <n v="0"/>
    <n v="9"/>
    <n v="1"/>
    <n v="0"/>
    <n v="0"/>
    <n v="0"/>
    <n v="0"/>
    <n v="5"/>
    <n v="0"/>
    <n v="0"/>
    <n v="1"/>
    <n v="0"/>
    <n v="0"/>
    <n v="0"/>
    <n v="1"/>
    <n v="0"/>
    <n v="2"/>
    <n v="5"/>
    <n v="6"/>
    <n v="17"/>
    <n v="0"/>
    <n v="0"/>
    <n v="2"/>
    <n v="1"/>
  </r>
  <r>
    <n v="2025"/>
    <x v="0"/>
    <n v="4438"/>
    <x v="123"/>
    <x v="122"/>
    <x v="3"/>
    <x v="24"/>
    <n v="0"/>
    <n v="0"/>
    <n v="3"/>
    <n v="8"/>
    <n v="9"/>
    <n v="0"/>
    <n v="9"/>
    <n v="0"/>
    <n v="9"/>
    <n v="0"/>
    <n v="0"/>
    <n v="8"/>
    <n v="8"/>
    <n v="5"/>
    <n v="8"/>
    <n v="11"/>
    <n v="13"/>
    <n v="6"/>
    <n v="4"/>
    <n v="9"/>
    <n v="3"/>
    <n v="0"/>
    <n v="19"/>
    <n v="0"/>
    <n v="24"/>
    <n v="0"/>
    <n v="24"/>
    <n v="1"/>
    <n v="0"/>
    <n v="4"/>
    <n v="0"/>
    <n v="0"/>
    <n v="1"/>
    <n v="0"/>
    <n v="0"/>
    <n v="0"/>
    <n v="0"/>
    <n v="0"/>
    <n v="0"/>
    <n v="8"/>
    <n v="0"/>
    <n v="23"/>
    <n v="0"/>
    <n v="11"/>
    <n v="21"/>
    <n v="0"/>
    <n v="0"/>
    <n v="2"/>
    <n v="2"/>
  </r>
  <r>
    <n v="2025"/>
    <x v="0"/>
    <n v="4439"/>
    <x v="124"/>
    <x v="123"/>
    <x v="3"/>
    <x v="25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2"/>
    <n v="0"/>
    <n v="1"/>
    <n v="2"/>
    <n v="0"/>
    <n v="0"/>
    <n v="1"/>
    <n v="1"/>
  </r>
  <r>
    <n v="2025"/>
    <x v="0"/>
    <n v="4440"/>
    <x v="125"/>
    <x v="124"/>
    <x v="3"/>
    <x v="24"/>
    <n v="0"/>
    <n v="0"/>
    <n v="0"/>
    <n v="6"/>
    <n v="6"/>
    <n v="0"/>
    <n v="6"/>
    <n v="0"/>
    <n v="8"/>
    <n v="0"/>
    <n v="0"/>
    <n v="6"/>
    <n v="4"/>
    <n v="8"/>
    <n v="4"/>
    <n v="8"/>
    <n v="2"/>
    <n v="6"/>
    <n v="6"/>
    <n v="6"/>
    <n v="6"/>
    <n v="0"/>
    <n v="3"/>
    <n v="0"/>
    <n v="34"/>
    <n v="0"/>
    <n v="8"/>
    <n v="0"/>
    <n v="0"/>
    <n v="0"/>
    <n v="0"/>
    <n v="0"/>
    <n v="0"/>
    <n v="0"/>
    <n v="0"/>
    <n v="0"/>
    <n v="0"/>
    <n v="0"/>
    <n v="4"/>
    <n v="2"/>
    <n v="0"/>
    <n v="4"/>
    <n v="2"/>
    <n v="10"/>
    <n v="19"/>
    <n v="0"/>
    <n v="0"/>
    <n v="0"/>
    <n v="4"/>
  </r>
  <r>
    <n v="2025"/>
    <x v="0"/>
    <n v="4441"/>
    <x v="126"/>
    <x v="125"/>
    <x v="3"/>
    <x v="26"/>
    <n v="0"/>
    <n v="0"/>
    <n v="0"/>
    <n v="1"/>
    <n v="0"/>
    <n v="0"/>
    <n v="1"/>
    <n v="0"/>
    <n v="1"/>
    <n v="0"/>
    <n v="0"/>
    <n v="1"/>
    <n v="0"/>
    <n v="1"/>
    <n v="3"/>
    <n v="2"/>
    <n v="4"/>
    <n v="4"/>
    <n v="0"/>
    <n v="3"/>
    <n v="0"/>
    <n v="0"/>
    <n v="3"/>
    <n v="0"/>
    <n v="8"/>
    <n v="0"/>
    <n v="1"/>
    <n v="1"/>
    <n v="0"/>
    <n v="3"/>
    <n v="0"/>
    <n v="0"/>
    <n v="0"/>
    <n v="0"/>
    <n v="0"/>
    <n v="0"/>
    <n v="0"/>
    <n v="0"/>
    <n v="0"/>
    <n v="2"/>
    <n v="0"/>
    <n v="4"/>
    <n v="1"/>
    <n v="4"/>
    <n v="10"/>
    <n v="0"/>
    <n v="0"/>
    <n v="0"/>
    <n v="2"/>
  </r>
  <r>
    <n v="2025"/>
    <x v="0"/>
    <n v="4442"/>
    <x v="127"/>
    <x v="126"/>
    <x v="3"/>
    <x v="26"/>
    <n v="0"/>
    <n v="0"/>
    <n v="0"/>
    <n v="2"/>
    <n v="0"/>
    <n v="0"/>
    <n v="0"/>
    <n v="0"/>
    <n v="0"/>
    <n v="0"/>
    <n v="2"/>
    <n v="2"/>
    <n v="1"/>
    <n v="1"/>
    <n v="4"/>
    <n v="2"/>
    <n v="4"/>
    <n v="2"/>
    <n v="1"/>
    <n v="0"/>
    <n v="1"/>
    <n v="0"/>
    <n v="2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0"/>
    <n v="0"/>
    <n v="0"/>
    <n v="3"/>
  </r>
  <r>
    <n v="2025"/>
    <x v="0"/>
    <n v="4443"/>
    <x v="128"/>
    <x v="127"/>
    <x v="3"/>
    <x v="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5"/>
    <x v="0"/>
    <n v="4444"/>
    <x v="129"/>
    <x v="128"/>
    <x v="3"/>
    <x v="26"/>
    <n v="0"/>
    <n v="0"/>
    <n v="0"/>
    <n v="8"/>
    <n v="6"/>
    <n v="0"/>
    <n v="4"/>
    <n v="0"/>
    <n v="3"/>
    <n v="0"/>
    <n v="2"/>
    <n v="5"/>
    <n v="5"/>
    <n v="3"/>
    <n v="2"/>
    <n v="1"/>
    <n v="2"/>
    <n v="2"/>
    <n v="2"/>
    <n v="3"/>
    <n v="0"/>
    <n v="0"/>
    <n v="8"/>
    <n v="0"/>
    <n v="19"/>
    <n v="0"/>
    <n v="8"/>
    <n v="0"/>
    <n v="0"/>
    <n v="2"/>
    <n v="0"/>
    <n v="0"/>
    <n v="0"/>
    <n v="0"/>
    <n v="0"/>
    <n v="0"/>
    <n v="0"/>
    <n v="0"/>
    <n v="0"/>
    <n v="0"/>
    <n v="0"/>
    <n v="1"/>
    <n v="0"/>
    <n v="3"/>
    <n v="7"/>
    <n v="0"/>
    <n v="0"/>
    <n v="2"/>
    <n v="1"/>
  </r>
  <r>
    <n v="2025"/>
    <x v="0"/>
    <n v="4445"/>
    <x v="130"/>
    <x v="129"/>
    <x v="3"/>
    <x v="26"/>
    <n v="0"/>
    <n v="0"/>
    <n v="0"/>
    <n v="1"/>
    <n v="0"/>
    <n v="0"/>
    <n v="0"/>
    <n v="0"/>
    <n v="0"/>
    <n v="0"/>
    <n v="0"/>
    <n v="0"/>
    <n v="2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3"/>
  </r>
  <r>
    <n v="2025"/>
    <x v="0"/>
    <n v="4446"/>
    <x v="131"/>
    <x v="130"/>
    <x v="3"/>
    <x v="26"/>
    <n v="0"/>
    <n v="0"/>
    <n v="0"/>
    <n v="0"/>
    <n v="0"/>
    <n v="0"/>
    <n v="0"/>
    <n v="0"/>
    <n v="1"/>
    <n v="0"/>
    <n v="0"/>
    <n v="2"/>
    <n v="1"/>
    <n v="0"/>
    <n v="1"/>
    <n v="0"/>
    <n v="2"/>
    <n v="1"/>
    <n v="2"/>
    <n v="0"/>
    <n v="0"/>
    <n v="0"/>
    <n v="0"/>
    <n v="0"/>
    <n v="1"/>
    <n v="0"/>
    <n v="2"/>
    <n v="0"/>
    <n v="0"/>
    <n v="0"/>
    <n v="0"/>
    <n v="0"/>
    <n v="1"/>
    <n v="0"/>
    <n v="0"/>
    <n v="0"/>
    <n v="0"/>
    <n v="0"/>
    <n v="0"/>
    <n v="0"/>
    <n v="0"/>
    <n v="4"/>
    <n v="0"/>
    <n v="3"/>
    <n v="7"/>
    <n v="0"/>
    <n v="0"/>
    <n v="1"/>
    <n v="0"/>
  </r>
  <r>
    <n v="2025"/>
    <x v="0"/>
    <n v="4447"/>
    <x v="132"/>
    <x v="131"/>
    <x v="3"/>
    <x v="26"/>
    <n v="0"/>
    <n v="0"/>
    <n v="0"/>
    <n v="2"/>
    <n v="1"/>
    <n v="0"/>
    <n v="1"/>
    <n v="0"/>
    <n v="0"/>
    <n v="0"/>
    <n v="0"/>
    <n v="1"/>
    <n v="0"/>
    <n v="2"/>
    <n v="2"/>
    <n v="1"/>
    <n v="0"/>
    <n v="2"/>
    <n v="0"/>
    <n v="1"/>
    <n v="0"/>
    <n v="0"/>
    <n v="1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0"/>
    <n v="0"/>
    <n v="0"/>
    <n v="0"/>
  </r>
  <r>
    <n v="2025"/>
    <x v="0"/>
    <n v="4448"/>
    <x v="133"/>
    <x v="132"/>
    <x v="3"/>
    <x v="26"/>
    <n v="3"/>
    <n v="0"/>
    <n v="9"/>
    <n v="9"/>
    <n v="7"/>
    <n v="0"/>
    <n v="6"/>
    <n v="0"/>
    <n v="5"/>
    <n v="0"/>
    <n v="2"/>
    <n v="7"/>
    <n v="16"/>
    <n v="7"/>
    <n v="8"/>
    <n v="6"/>
    <n v="5"/>
    <n v="6"/>
    <n v="5"/>
    <n v="4"/>
    <n v="2"/>
    <n v="0"/>
    <n v="5"/>
    <n v="0"/>
    <n v="28"/>
    <n v="0"/>
    <n v="11"/>
    <n v="0"/>
    <n v="0"/>
    <n v="0"/>
    <n v="0"/>
    <n v="0"/>
    <n v="0"/>
    <n v="0"/>
    <n v="0"/>
    <n v="0"/>
    <n v="0"/>
    <n v="0"/>
    <n v="0"/>
    <n v="5"/>
    <n v="0"/>
    <n v="16"/>
    <n v="0"/>
    <n v="12"/>
    <n v="17"/>
    <n v="1"/>
    <n v="0"/>
    <n v="8"/>
    <n v="4"/>
  </r>
  <r>
    <n v="2025"/>
    <x v="0"/>
    <n v="4449"/>
    <x v="134"/>
    <x v="133"/>
    <x v="3"/>
    <x v="24"/>
    <n v="0"/>
    <n v="0"/>
    <n v="0"/>
    <n v="8"/>
    <n v="8"/>
    <n v="0"/>
    <n v="10"/>
    <n v="0"/>
    <n v="14"/>
    <n v="0"/>
    <n v="0"/>
    <n v="19"/>
    <n v="11"/>
    <n v="20"/>
    <n v="15"/>
    <n v="18"/>
    <n v="3"/>
    <n v="40"/>
    <n v="7"/>
    <n v="43"/>
    <n v="2"/>
    <n v="0"/>
    <n v="1"/>
    <n v="0"/>
    <n v="2"/>
    <n v="0"/>
    <n v="33"/>
    <n v="3"/>
    <n v="0"/>
    <n v="0"/>
    <n v="0"/>
    <n v="0"/>
    <n v="0"/>
    <n v="0"/>
    <n v="0"/>
    <n v="0"/>
    <n v="0"/>
    <n v="0"/>
    <n v="0"/>
    <n v="0"/>
    <n v="0"/>
    <n v="3"/>
    <n v="0"/>
    <n v="5"/>
    <n v="8"/>
    <n v="0"/>
    <n v="0"/>
    <n v="3"/>
    <n v="6"/>
  </r>
  <r>
    <n v="2025"/>
    <x v="0"/>
    <n v="4450"/>
    <x v="135"/>
    <x v="134"/>
    <x v="3"/>
    <x v="24"/>
    <n v="0"/>
    <n v="0"/>
    <n v="0"/>
    <n v="1"/>
    <n v="1"/>
    <n v="0"/>
    <n v="0"/>
    <n v="0"/>
    <n v="0"/>
    <n v="0"/>
    <n v="1"/>
    <n v="2"/>
    <n v="0"/>
    <n v="2"/>
    <n v="2"/>
    <n v="3"/>
    <n v="1"/>
    <n v="1"/>
    <n v="0"/>
    <n v="2"/>
    <n v="0"/>
    <n v="0"/>
    <n v="1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1"/>
  </r>
  <r>
    <n v="2025"/>
    <x v="0"/>
    <n v="4451"/>
    <x v="136"/>
    <x v="135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3"/>
    <n v="0"/>
    <n v="0"/>
    <n v="1"/>
    <n v="1"/>
  </r>
  <r>
    <n v="2025"/>
    <x v="0"/>
    <n v="4452"/>
    <x v="137"/>
    <x v="136"/>
    <x v="3"/>
    <x v="25"/>
    <n v="13"/>
    <n v="0"/>
    <n v="0"/>
    <n v="12"/>
    <n v="11"/>
    <n v="0"/>
    <n v="8"/>
    <n v="1"/>
    <n v="7"/>
    <n v="0"/>
    <n v="1"/>
    <n v="6"/>
    <n v="5"/>
    <n v="7"/>
    <n v="5"/>
    <n v="7"/>
    <n v="4"/>
    <n v="8"/>
    <n v="5"/>
    <n v="4"/>
    <n v="3"/>
    <n v="0"/>
    <n v="11"/>
    <n v="0"/>
    <n v="34"/>
    <n v="2"/>
    <n v="10"/>
    <n v="2"/>
    <n v="0"/>
    <n v="3"/>
    <n v="0"/>
    <n v="0"/>
    <n v="0"/>
    <n v="0"/>
    <n v="0"/>
    <n v="0"/>
    <n v="0"/>
    <n v="0"/>
    <n v="0"/>
    <n v="2"/>
    <n v="0"/>
    <n v="17"/>
    <n v="8"/>
    <n v="3"/>
    <n v="7"/>
    <n v="0"/>
    <n v="0"/>
    <n v="0"/>
    <n v="4"/>
  </r>
  <r>
    <n v="2025"/>
    <x v="0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</r>
  <r>
    <n v="2025"/>
    <x v="0"/>
    <n v="4454"/>
    <x v="139"/>
    <x v="138"/>
    <x v="3"/>
    <x v="25"/>
    <n v="0"/>
    <n v="0"/>
    <n v="0"/>
    <n v="2"/>
    <n v="2"/>
    <n v="0"/>
    <n v="1"/>
    <n v="0"/>
    <n v="1"/>
    <n v="0"/>
    <n v="1"/>
    <n v="3"/>
    <n v="1"/>
    <n v="5"/>
    <n v="3"/>
    <n v="2"/>
    <n v="5"/>
    <n v="5"/>
    <n v="2"/>
    <n v="1"/>
    <n v="2"/>
    <n v="0"/>
    <n v="0"/>
    <n v="0"/>
    <n v="6"/>
    <n v="1"/>
    <n v="1"/>
    <n v="1"/>
    <n v="0"/>
    <n v="2"/>
    <n v="0"/>
    <n v="0"/>
    <n v="0"/>
    <n v="0"/>
    <n v="0"/>
    <n v="0"/>
    <n v="0"/>
    <n v="0"/>
    <n v="0"/>
    <n v="4"/>
    <n v="0"/>
    <n v="24"/>
    <n v="0"/>
    <n v="5"/>
    <n v="3"/>
    <n v="0"/>
    <n v="0"/>
    <n v="0"/>
    <n v="2"/>
  </r>
  <r>
    <n v="2025"/>
    <x v="0"/>
    <n v="4455"/>
    <x v="140"/>
    <x v="139"/>
    <x v="3"/>
    <x v="25"/>
    <n v="1"/>
    <n v="0"/>
    <n v="0"/>
    <n v="1"/>
    <n v="1"/>
    <n v="0"/>
    <n v="2"/>
    <n v="0"/>
    <n v="1"/>
    <n v="0"/>
    <n v="2"/>
    <n v="2"/>
    <n v="0"/>
    <n v="2"/>
    <n v="0"/>
    <n v="1"/>
    <n v="1"/>
    <n v="1"/>
    <n v="1"/>
    <n v="0"/>
    <n v="0"/>
    <n v="0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2"/>
    <n v="1"/>
    <n v="1"/>
    <n v="2"/>
    <n v="0"/>
    <n v="0"/>
    <n v="1"/>
    <n v="0"/>
  </r>
  <r>
    <n v="2025"/>
    <x v="0"/>
    <n v="4456"/>
    <x v="141"/>
    <x v="140"/>
    <x v="3"/>
    <x v="25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</r>
  <r>
    <n v="2025"/>
    <x v="0"/>
    <n v="4457"/>
    <x v="142"/>
    <x v="141"/>
    <x v="3"/>
    <x v="25"/>
    <n v="0"/>
    <n v="0"/>
    <n v="0"/>
    <n v="1"/>
    <n v="0"/>
    <n v="0"/>
    <n v="0"/>
    <n v="0"/>
    <n v="0"/>
    <n v="0"/>
    <n v="0"/>
    <n v="0"/>
    <n v="1"/>
    <n v="0"/>
    <n v="1"/>
    <n v="2"/>
    <n v="0"/>
    <n v="1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1"/>
    <n v="0"/>
    <n v="0"/>
    <n v="0"/>
    <n v="0"/>
  </r>
  <r>
    <n v="2025"/>
    <x v="0"/>
    <n v="4458"/>
    <x v="143"/>
    <x v="142"/>
    <x v="3"/>
    <x v="25"/>
    <n v="0"/>
    <n v="0"/>
    <n v="0"/>
    <n v="0"/>
    <n v="0"/>
    <n v="0"/>
    <n v="0"/>
    <n v="0"/>
    <n v="0"/>
    <n v="0"/>
    <n v="0"/>
    <n v="0"/>
    <n v="1"/>
    <n v="2"/>
    <n v="0"/>
    <n v="2"/>
    <n v="1"/>
    <n v="1"/>
    <n v="0"/>
    <n v="0"/>
    <n v="0"/>
    <n v="0"/>
    <n v="1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0"/>
    <n v="0"/>
    <n v="0"/>
    <n v="1"/>
  </r>
  <r>
    <n v="2025"/>
    <x v="0"/>
    <n v="4459"/>
    <x v="144"/>
    <x v="143"/>
    <x v="3"/>
    <x v="25"/>
    <n v="0"/>
    <n v="0"/>
    <n v="0"/>
    <n v="0"/>
    <n v="0"/>
    <n v="0"/>
    <n v="0"/>
    <n v="0"/>
    <n v="0"/>
    <n v="0"/>
    <n v="0"/>
    <n v="1"/>
    <n v="0"/>
    <n v="0"/>
    <n v="0"/>
    <n v="3"/>
    <n v="1"/>
    <n v="1"/>
    <n v="0"/>
    <n v="1"/>
    <n v="2"/>
    <n v="0"/>
    <n v="0"/>
    <n v="0"/>
    <n v="1"/>
    <n v="0"/>
    <n v="0"/>
    <n v="1"/>
    <n v="0"/>
    <n v="0"/>
    <n v="0"/>
    <n v="0"/>
    <n v="2"/>
    <n v="0"/>
    <n v="0"/>
    <n v="0"/>
    <n v="0"/>
    <n v="0"/>
    <n v="0"/>
    <n v="1"/>
    <n v="0"/>
    <n v="0"/>
    <n v="0"/>
    <n v="2"/>
    <n v="2"/>
    <n v="0"/>
    <n v="0"/>
    <n v="0"/>
    <n v="2"/>
  </r>
  <r>
    <n v="2025"/>
    <x v="0"/>
    <n v="4460"/>
    <x v="145"/>
    <x v="144"/>
    <x v="3"/>
    <x v="25"/>
    <n v="0"/>
    <n v="0"/>
    <n v="0"/>
    <n v="0"/>
    <n v="1"/>
    <n v="0"/>
    <n v="1"/>
    <n v="0"/>
    <n v="1"/>
    <n v="0"/>
    <n v="0"/>
    <n v="1"/>
    <n v="0"/>
    <n v="0"/>
    <n v="0"/>
    <n v="0"/>
    <n v="1"/>
    <n v="0"/>
    <n v="2"/>
    <n v="0"/>
    <n v="1"/>
    <n v="0"/>
    <n v="1"/>
    <n v="0"/>
    <n v="1"/>
    <n v="0"/>
    <n v="1"/>
    <n v="0"/>
    <n v="0"/>
    <n v="0"/>
    <n v="0"/>
    <n v="0"/>
    <n v="1"/>
    <n v="0"/>
    <n v="0"/>
    <n v="0"/>
    <n v="0"/>
    <n v="1"/>
    <n v="0"/>
    <n v="2"/>
    <n v="0"/>
    <n v="0"/>
    <n v="1"/>
    <n v="1"/>
    <n v="0"/>
    <n v="0"/>
    <n v="0"/>
    <n v="0"/>
    <n v="0"/>
  </r>
  <r>
    <n v="2025"/>
    <x v="0"/>
    <n v="4461"/>
    <x v="146"/>
    <x v="145"/>
    <x v="3"/>
    <x v="25"/>
    <n v="0"/>
    <n v="0"/>
    <n v="0"/>
    <n v="0"/>
    <n v="0"/>
    <n v="0"/>
    <n v="0"/>
    <n v="0"/>
    <n v="0"/>
    <n v="0"/>
    <n v="0"/>
    <n v="1"/>
    <n v="0"/>
    <n v="1"/>
    <n v="1"/>
    <n v="1"/>
    <n v="2"/>
    <n v="1"/>
    <n v="1"/>
    <n v="0"/>
    <n v="0"/>
    <n v="0"/>
    <n v="3"/>
    <n v="0"/>
    <n v="5"/>
    <n v="0"/>
    <n v="1"/>
    <n v="0"/>
    <n v="0"/>
    <n v="0"/>
    <n v="0"/>
    <n v="0"/>
    <n v="0"/>
    <n v="0"/>
    <n v="0"/>
    <n v="0"/>
    <n v="0"/>
    <n v="1"/>
    <n v="2"/>
    <n v="1"/>
    <n v="0"/>
    <n v="1"/>
    <n v="0"/>
    <n v="5"/>
    <n v="7"/>
    <n v="1"/>
    <n v="0"/>
    <n v="0"/>
    <n v="3"/>
  </r>
  <r>
    <n v="2025"/>
    <x v="0"/>
    <n v="4462"/>
    <x v="147"/>
    <x v="146"/>
    <x v="3"/>
    <x v="25"/>
    <n v="0"/>
    <n v="0"/>
    <n v="0"/>
    <n v="1"/>
    <n v="2"/>
    <n v="0"/>
    <n v="2"/>
    <n v="0"/>
    <n v="1"/>
    <n v="0"/>
    <n v="0"/>
    <n v="1"/>
    <n v="0"/>
    <n v="1"/>
    <n v="4"/>
    <n v="1"/>
    <n v="0"/>
    <n v="2"/>
    <n v="0"/>
    <n v="1"/>
    <n v="1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0"/>
    <n v="0"/>
    <n v="3"/>
    <n v="0"/>
    <n v="2"/>
    <n v="2"/>
    <n v="0"/>
    <n v="0"/>
    <n v="0"/>
    <n v="0"/>
  </r>
  <r>
    <n v="2025"/>
    <x v="0"/>
    <n v="6669"/>
    <x v="148"/>
    <x v="147"/>
    <x v="2"/>
    <x v="17"/>
    <n v="0"/>
    <n v="0"/>
    <n v="0"/>
    <n v="1"/>
    <n v="0"/>
    <n v="0"/>
    <n v="0"/>
    <n v="0"/>
    <n v="0"/>
    <n v="0"/>
    <n v="0"/>
    <n v="1"/>
    <n v="1"/>
    <n v="1"/>
    <n v="3"/>
    <n v="2"/>
    <n v="2"/>
    <n v="1"/>
    <n v="2"/>
    <n v="3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0"/>
    <n v="1"/>
  </r>
  <r>
    <n v="2025"/>
    <x v="0"/>
    <n v="6670"/>
    <x v="149"/>
    <x v="148"/>
    <x v="2"/>
    <x v="17"/>
    <n v="0"/>
    <n v="0"/>
    <n v="0"/>
    <n v="1"/>
    <n v="1"/>
    <n v="0"/>
    <n v="1"/>
    <n v="0"/>
    <n v="1"/>
    <n v="0"/>
    <n v="0"/>
    <n v="0"/>
    <n v="0"/>
    <n v="0"/>
    <n v="2"/>
    <n v="1"/>
    <n v="0"/>
    <n v="1"/>
    <n v="1"/>
    <n v="1"/>
    <n v="0"/>
    <n v="0"/>
    <n v="3"/>
    <n v="0"/>
    <n v="3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5"/>
    <x v="0"/>
    <n v="6671"/>
    <x v="150"/>
    <x v="149"/>
    <x v="2"/>
    <x v="21"/>
    <n v="0"/>
    <n v="0"/>
    <n v="0"/>
    <n v="4"/>
    <n v="2"/>
    <n v="0"/>
    <n v="3"/>
    <n v="0"/>
    <n v="4"/>
    <n v="0"/>
    <n v="1"/>
    <n v="8"/>
    <n v="4"/>
    <n v="3"/>
    <n v="2"/>
    <n v="6"/>
    <n v="1"/>
    <n v="8"/>
    <n v="2"/>
    <n v="7"/>
    <n v="0"/>
    <n v="0"/>
    <n v="6"/>
    <n v="0"/>
    <n v="12"/>
    <n v="0"/>
    <n v="8"/>
    <n v="1"/>
    <n v="0"/>
    <n v="6"/>
    <n v="0"/>
    <n v="0"/>
    <n v="0"/>
    <n v="0"/>
    <n v="0"/>
    <n v="0"/>
    <n v="0"/>
    <n v="0"/>
    <n v="0"/>
    <n v="1"/>
    <n v="1"/>
    <n v="1"/>
    <n v="2"/>
    <n v="6"/>
    <n v="16"/>
    <n v="0"/>
    <n v="0"/>
    <n v="1"/>
    <n v="1"/>
  </r>
  <r>
    <n v="2025"/>
    <x v="0"/>
    <n v="6709"/>
    <x v="151"/>
    <x v="150"/>
    <x v="0"/>
    <x v="8"/>
    <n v="2"/>
    <n v="0"/>
    <n v="6"/>
    <n v="5"/>
    <n v="3"/>
    <n v="0"/>
    <n v="0"/>
    <n v="0"/>
    <n v="0"/>
    <n v="0"/>
    <n v="3"/>
    <n v="6"/>
    <n v="8"/>
    <n v="8"/>
    <n v="8"/>
    <n v="9"/>
    <n v="2"/>
    <n v="2"/>
    <n v="3"/>
    <n v="2"/>
    <n v="0"/>
    <n v="0"/>
    <n v="7"/>
    <n v="1"/>
    <n v="21"/>
    <n v="0"/>
    <n v="13"/>
    <n v="3"/>
    <n v="0"/>
    <n v="0"/>
    <n v="0"/>
    <n v="0"/>
    <n v="0"/>
    <n v="0"/>
    <n v="0"/>
    <n v="0"/>
    <n v="0"/>
    <n v="0"/>
    <n v="0"/>
    <n v="0"/>
    <n v="0"/>
    <n v="4"/>
    <n v="0"/>
    <n v="14"/>
    <n v="23"/>
    <n v="0"/>
    <n v="0"/>
    <n v="3"/>
    <n v="19"/>
  </r>
  <r>
    <n v="2025"/>
    <x v="0"/>
    <n v="6710"/>
    <x v="152"/>
    <x v="151"/>
    <x v="0"/>
    <x v="5"/>
    <n v="0"/>
    <n v="0"/>
    <n v="0"/>
    <n v="0"/>
    <n v="3"/>
    <n v="0"/>
    <n v="0"/>
    <n v="0"/>
    <n v="0"/>
    <n v="0"/>
    <n v="0"/>
    <n v="2"/>
    <n v="1"/>
    <n v="2"/>
    <n v="1"/>
    <n v="1"/>
    <n v="0"/>
    <n v="0"/>
    <n v="0"/>
    <n v="0"/>
    <n v="0"/>
    <n v="2"/>
    <n v="0"/>
    <n v="9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6930"/>
    <x v="153"/>
    <x v="152"/>
    <x v="2"/>
    <x v="19"/>
    <n v="0"/>
    <n v="0"/>
    <n v="0"/>
    <n v="0"/>
    <n v="0"/>
    <n v="0"/>
    <n v="0"/>
    <n v="0"/>
    <n v="0"/>
    <n v="0"/>
    <n v="1"/>
    <n v="2"/>
    <n v="0"/>
    <n v="1"/>
    <n v="1"/>
    <n v="0"/>
    <n v="1"/>
    <n v="2"/>
    <n v="1"/>
    <n v="1"/>
    <n v="0"/>
    <n v="0"/>
    <n v="1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2"/>
    <n v="0"/>
  </r>
  <r>
    <n v="2025"/>
    <x v="0"/>
    <n v="6931"/>
    <x v="154"/>
    <x v="153"/>
    <x v="0"/>
    <x v="23"/>
    <n v="0"/>
    <n v="0"/>
    <n v="0"/>
    <n v="4"/>
    <n v="2"/>
    <n v="0"/>
    <n v="2"/>
    <n v="0"/>
    <n v="1"/>
    <n v="0"/>
    <n v="2"/>
    <n v="0"/>
    <n v="1"/>
    <n v="3"/>
    <n v="0"/>
    <n v="2"/>
    <n v="3"/>
    <n v="5"/>
    <n v="2"/>
    <n v="3"/>
    <n v="0"/>
    <n v="0"/>
    <n v="1"/>
    <n v="0"/>
    <n v="7"/>
    <n v="0"/>
    <n v="1"/>
    <n v="0"/>
    <n v="0"/>
    <n v="0"/>
    <n v="0"/>
    <n v="0"/>
    <n v="0"/>
    <n v="0"/>
    <n v="0"/>
    <n v="0"/>
    <n v="0"/>
    <n v="0"/>
    <n v="0"/>
    <n v="2"/>
    <n v="0"/>
    <n v="6"/>
    <n v="0"/>
    <n v="3"/>
    <n v="6"/>
    <n v="0"/>
    <n v="0"/>
    <n v="2"/>
    <n v="2"/>
  </r>
  <r>
    <n v="2025"/>
    <x v="0"/>
    <n v="6974"/>
    <x v="155"/>
    <x v="154"/>
    <x v="0"/>
    <x v="5"/>
    <n v="0"/>
    <n v="2"/>
    <n v="0"/>
    <n v="5"/>
    <n v="2"/>
    <n v="1"/>
    <n v="2"/>
    <n v="0"/>
    <n v="1"/>
    <n v="0"/>
    <n v="2"/>
    <n v="6"/>
    <n v="3"/>
    <n v="1"/>
    <n v="4"/>
    <n v="2"/>
    <n v="3"/>
    <n v="2"/>
    <n v="0"/>
    <n v="2"/>
    <n v="0"/>
    <n v="0"/>
    <n v="7"/>
    <n v="0"/>
    <n v="6"/>
    <n v="0"/>
    <n v="10"/>
    <n v="1"/>
    <n v="0"/>
    <n v="0"/>
    <n v="0"/>
    <n v="0"/>
    <n v="0"/>
    <n v="0"/>
    <n v="0"/>
    <n v="0"/>
    <n v="0"/>
    <n v="0"/>
    <n v="0"/>
    <n v="0"/>
    <n v="0"/>
    <n v="2"/>
    <n v="0"/>
    <n v="13"/>
    <n v="11"/>
    <n v="0"/>
    <n v="0"/>
    <n v="3"/>
    <n v="11"/>
  </r>
  <r>
    <n v="2025"/>
    <x v="0"/>
    <n v="6997"/>
    <x v="156"/>
    <x v="155"/>
    <x v="2"/>
    <x v="20"/>
    <n v="0"/>
    <n v="0"/>
    <n v="0"/>
    <n v="0"/>
    <n v="0"/>
    <n v="0"/>
    <n v="0"/>
    <n v="0"/>
    <n v="1"/>
    <n v="0"/>
    <n v="0"/>
    <n v="1"/>
    <n v="0"/>
    <n v="2"/>
    <n v="2"/>
    <n v="1"/>
    <n v="1"/>
    <n v="3"/>
    <n v="0"/>
    <n v="2"/>
    <n v="1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1"/>
    <n v="2"/>
    <n v="0"/>
    <n v="0"/>
    <n v="0"/>
    <n v="1"/>
  </r>
  <r>
    <n v="2025"/>
    <x v="0"/>
    <n v="6998"/>
    <x v="157"/>
    <x v="156"/>
    <x v="2"/>
    <x v="20"/>
    <n v="1"/>
    <n v="0"/>
    <n v="0"/>
    <n v="4"/>
    <n v="3"/>
    <n v="0"/>
    <n v="4"/>
    <n v="0"/>
    <n v="2"/>
    <n v="0"/>
    <n v="0"/>
    <n v="0"/>
    <n v="3"/>
    <n v="1"/>
    <n v="4"/>
    <n v="1"/>
    <n v="0"/>
    <n v="4"/>
    <n v="1"/>
    <n v="3"/>
    <n v="0"/>
    <n v="0"/>
    <n v="0"/>
    <n v="0"/>
    <n v="13"/>
    <n v="0"/>
    <n v="0"/>
    <n v="0"/>
    <n v="0"/>
    <n v="3"/>
    <n v="0"/>
    <n v="0"/>
    <n v="0"/>
    <n v="0"/>
    <n v="0"/>
    <n v="0"/>
    <n v="0"/>
    <n v="0"/>
    <n v="0"/>
    <n v="0"/>
    <n v="0"/>
    <n v="5"/>
    <n v="2"/>
    <n v="0"/>
    <n v="2"/>
    <n v="0"/>
    <n v="0"/>
    <n v="0"/>
    <n v="1"/>
  </r>
  <r>
    <n v="2025"/>
    <x v="0"/>
    <n v="6999"/>
    <x v="158"/>
    <x v="157"/>
    <x v="3"/>
    <x v="26"/>
    <n v="0"/>
    <n v="0"/>
    <n v="0"/>
    <n v="2"/>
    <n v="1"/>
    <n v="1"/>
    <n v="2"/>
    <n v="0"/>
    <n v="1"/>
    <n v="0"/>
    <n v="1"/>
    <n v="5"/>
    <n v="3"/>
    <n v="1"/>
    <n v="2"/>
    <n v="3"/>
    <n v="4"/>
    <n v="6"/>
    <n v="0"/>
    <n v="1"/>
    <n v="1"/>
    <n v="0"/>
    <n v="3"/>
    <n v="0"/>
    <n v="6"/>
    <n v="0"/>
    <n v="1"/>
    <n v="1"/>
    <n v="0"/>
    <n v="4"/>
    <n v="0"/>
    <n v="0"/>
    <n v="0"/>
    <n v="0"/>
    <n v="0"/>
    <n v="0"/>
    <n v="0"/>
    <n v="0"/>
    <n v="0"/>
    <n v="0"/>
    <n v="0"/>
    <n v="0"/>
    <n v="1"/>
    <n v="2"/>
    <n v="6"/>
    <n v="0"/>
    <n v="0"/>
    <n v="0"/>
    <n v="2"/>
  </r>
  <r>
    <n v="2025"/>
    <x v="0"/>
    <n v="7000"/>
    <x v="159"/>
    <x v="158"/>
    <x v="0"/>
    <x v="2"/>
    <n v="0"/>
    <n v="0"/>
    <n v="0"/>
    <n v="0"/>
    <n v="0"/>
    <n v="1"/>
    <n v="0"/>
    <n v="0"/>
    <n v="0"/>
    <n v="0"/>
    <n v="1"/>
    <n v="0"/>
    <n v="0"/>
    <n v="0"/>
    <n v="1"/>
    <n v="3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  <n v="0"/>
    <n v="0"/>
    <n v="0"/>
  </r>
  <r>
    <n v="2025"/>
    <x v="0"/>
    <n v="7083"/>
    <x v="160"/>
    <x v="159"/>
    <x v="0"/>
    <x v="7"/>
    <n v="0"/>
    <n v="0"/>
    <n v="0"/>
    <n v="20"/>
    <n v="15"/>
    <n v="0"/>
    <n v="13"/>
    <n v="0"/>
    <n v="9"/>
    <n v="0"/>
    <n v="6"/>
    <n v="12"/>
    <n v="7"/>
    <n v="11"/>
    <n v="9"/>
    <n v="11"/>
    <n v="9"/>
    <n v="7"/>
    <n v="2"/>
    <n v="2"/>
    <n v="0"/>
    <n v="0"/>
    <n v="18"/>
    <n v="0"/>
    <n v="37"/>
    <n v="0"/>
    <n v="32"/>
    <n v="1"/>
    <n v="0"/>
    <n v="0"/>
    <n v="0"/>
    <n v="0"/>
    <n v="0"/>
    <n v="0"/>
    <n v="0"/>
    <n v="0"/>
    <n v="0"/>
    <n v="0"/>
    <n v="0"/>
    <n v="4"/>
    <n v="0"/>
    <n v="6"/>
    <n v="0"/>
    <n v="18"/>
    <n v="15"/>
    <n v="0"/>
    <n v="0"/>
    <n v="1"/>
    <n v="7"/>
  </r>
  <r>
    <n v="2025"/>
    <x v="0"/>
    <n v="7156"/>
    <x v="161"/>
    <x v="160"/>
    <x v="0"/>
    <x v="4"/>
    <n v="0"/>
    <n v="0"/>
    <n v="0"/>
    <n v="8"/>
    <n v="2"/>
    <n v="3"/>
    <n v="3"/>
    <n v="4"/>
    <n v="1"/>
    <n v="0"/>
    <n v="3"/>
    <n v="16"/>
    <n v="8"/>
    <n v="12"/>
    <n v="5"/>
    <n v="12"/>
    <n v="5"/>
    <n v="4"/>
    <n v="1"/>
    <n v="5"/>
    <n v="4"/>
    <n v="0"/>
    <n v="25"/>
    <n v="0"/>
    <n v="56"/>
    <n v="0"/>
    <n v="46"/>
    <n v="1"/>
    <n v="0"/>
    <n v="0"/>
    <n v="0"/>
    <n v="1"/>
    <n v="0"/>
    <n v="0"/>
    <n v="0"/>
    <n v="0"/>
    <n v="0"/>
    <n v="0"/>
    <n v="0"/>
    <n v="7"/>
    <n v="0"/>
    <n v="25"/>
    <n v="0"/>
    <n v="5"/>
    <n v="9"/>
    <n v="0"/>
    <n v="0"/>
    <n v="3"/>
    <n v="1"/>
  </r>
  <r>
    <n v="2025"/>
    <x v="0"/>
    <n v="7195"/>
    <x v="162"/>
    <x v="161"/>
    <x v="2"/>
    <x v="22"/>
    <n v="0"/>
    <n v="0"/>
    <n v="0"/>
    <n v="2"/>
    <n v="1"/>
    <n v="0"/>
    <n v="1"/>
    <n v="0"/>
    <n v="0"/>
    <n v="0"/>
    <n v="0"/>
    <n v="0"/>
    <n v="2"/>
    <n v="2"/>
    <n v="1"/>
    <n v="6"/>
    <n v="1"/>
    <n v="3"/>
    <n v="1"/>
    <n v="1"/>
    <n v="0"/>
    <n v="0"/>
    <n v="1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24"/>
    <n v="0"/>
    <n v="0"/>
    <n v="0"/>
    <n v="2"/>
  </r>
  <r>
    <n v="2025"/>
    <x v="0"/>
    <n v="7196"/>
    <x v="163"/>
    <x v="162"/>
    <x v="2"/>
    <x v="22"/>
    <n v="0"/>
    <n v="0"/>
    <n v="0"/>
    <n v="2"/>
    <n v="2"/>
    <n v="0"/>
    <n v="2"/>
    <n v="0"/>
    <n v="0"/>
    <n v="0"/>
    <n v="0"/>
    <n v="1"/>
    <n v="1"/>
    <n v="3"/>
    <n v="2"/>
    <n v="2"/>
    <n v="0"/>
    <n v="1"/>
    <n v="2"/>
    <n v="1"/>
    <n v="1"/>
    <n v="0"/>
    <n v="0"/>
    <n v="0"/>
    <n v="6"/>
    <n v="0"/>
    <n v="0"/>
    <n v="0"/>
    <n v="0"/>
    <n v="2"/>
    <n v="0"/>
    <n v="0"/>
    <n v="0"/>
    <n v="0"/>
    <n v="0"/>
    <n v="0"/>
    <n v="0"/>
    <n v="0"/>
    <n v="0"/>
    <n v="2"/>
    <n v="0"/>
    <n v="5"/>
    <n v="0"/>
    <n v="0"/>
    <n v="4"/>
    <n v="0"/>
    <n v="0"/>
    <n v="0"/>
    <n v="3"/>
  </r>
  <r>
    <n v="2025"/>
    <x v="0"/>
    <n v="7273"/>
    <x v="164"/>
    <x v="163"/>
    <x v="0"/>
    <x v="6"/>
    <n v="0"/>
    <n v="0"/>
    <n v="0"/>
    <n v="8"/>
    <n v="7"/>
    <n v="0"/>
    <n v="6"/>
    <n v="0"/>
    <n v="5"/>
    <n v="0"/>
    <n v="3"/>
    <n v="10"/>
    <n v="4"/>
    <n v="12"/>
    <n v="3"/>
    <n v="8"/>
    <n v="2"/>
    <n v="7"/>
    <n v="1"/>
    <n v="2"/>
    <n v="0"/>
    <n v="0"/>
    <n v="2"/>
    <n v="0"/>
    <n v="32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3"/>
    <n v="2"/>
    <n v="0"/>
    <n v="0"/>
    <n v="0"/>
    <n v="3"/>
  </r>
  <r>
    <n v="2025"/>
    <x v="0"/>
    <n v="7282"/>
    <x v="165"/>
    <x v="164"/>
    <x v="2"/>
    <x v="21"/>
    <n v="0"/>
    <n v="0"/>
    <n v="0"/>
    <n v="0"/>
    <n v="0"/>
    <n v="0"/>
    <n v="0"/>
    <n v="0"/>
    <n v="0"/>
    <n v="0"/>
    <n v="0"/>
    <n v="3"/>
    <n v="0"/>
    <n v="2"/>
    <n v="0"/>
    <n v="2"/>
    <n v="1"/>
    <n v="1"/>
    <n v="1"/>
    <n v="1"/>
    <n v="1"/>
    <n v="0"/>
    <n v="2"/>
    <n v="0"/>
    <n v="5"/>
    <n v="0"/>
    <n v="3"/>
    <n v="2"/>
    <n v="0"/>
    <n v="0"/>
    <n v="0"/>
    <n v="0"/>
    <n v="0"/>
    <n v="0"/>
    <n v="0"/>
    <n v="0"/>
    <n v="0"/>
    <n v="0"/>
    <n v="0"/>
    <n v="0"/>
    <n v="0"/>
    <n v="1"/>
    <n v="1"/>
    <n v="4"/>
    <n v="4"/>
    <n v="0"/>
    <n v="0"/>
    <n v="0"/>
    <n v="3"/>
  </r>
  <r>
    <n v="2025"/>
    <x v="0"/>
    <n v="7283"/>
    <x v="166"/>
    <x v="165"/>
    <x v="2"/>
    <x v="21"/>
    <n v="0"/>
    <n v="0"/>
    <n v="0"/>
    <n v="0"/>
    <n v="0"/>
    <n v="0"/>
    <n v="0"/>
    <n v="0"/>
    <n v="0"/>
    <n v="0"/>
    <n v="2"/>
    <n v="3"/>
    <n v="2"/>
    <n v="4"/>
    <n v="1"/>
    <n v="0"/>
    <n v="2"/>
    <n v="1"/>
    <n v="0"/>
    <n v="1"/>
    <n v="1"/>
    <n v="0"/>
    <n v="2"/>
    <n v="0"/>
    <n v="1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4"/>
    <n v="9"/>
    <n v="0"/>
    <n v="0"/>
    <n v="0"/>
    <n v="2"/>
  </r>
  <r>
    <n v="2025"/>
    <x v="0"/>
    <n v="7284"/>
    <x v="167"/>
    <x v="166"/>
    <x v="3"/>
    <x v="26"/>
    <n v="0"/>
    <n v="0"/>
    <n v="0"/>
    <n v="0"/>
    <n v="0"/>
    <n v="0"/>
    <n v="0"/>
    <n v="0"/>
    <n v="0"/>
    <n v="0"/>
    <n v="0"/>
    <n v="0"/>
    <n v="1"/>
    <n v="2"/>
    <n v="2"/>
    <n v="1"/>
    <n v="2"/>
    <n v="0"/>
    <n v="0"/>
    <n v="2"/>
    <n v="0"/>
    <n v="0"/>
    <n v="1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  <n v="0"/>
    <n v="2"/>
  </r>
  <r>
    <n v="2025"/>
    <x v="0"/>
    <n v="7285"/>
    <x v="168"/>
    <x v="167"/>
    <x v="2"/>
    <x v="20"/>
    <n v="0"/>
    <n v="0"/>
    <n v="0"/>
    <n v="0"/>
    <n v="0"/>
    <n v="0"/>
    <n v="2"/>
    <n v="0"/>
    <n v="2"/>
    <n v="0"/>
    <n v="0"/>
    <n v="3"/>
    <n v="2"/>
    <n v="5"/>
    <n v="2"/>
    <n v="2"/>
    <n v="3"/>
    <n v="0"/>
    <n v="6"/>
    <n v="2"/>
    <n v="2"/>
    <n v="0"/>
    <n v="3"/>
    <n v="0"/>
    <n v="13"/>
    <n v="1"/>
    <n v="8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</r>
  <r>
    <n v="2025"/>
    <x v="0"/>
    <n v="8434"/>
    <x v="169"/>
    <x v="168"/>
    <x v="0"/>
    <x v="3"/>
    <n v="0"/>
    <n v="0"/>
    <n v="1"/>
    <n v="9"/>
    <n v="7"/>
    <n v="0"/>
    <n v="10"/>
    <n v="0"/>
    <n v="8"/>
    <n v="0"/>
    <n v="4"/>
    <n v="20"/>
    <n v="14"/>
    <n v="10"/>
    <n v="3"/>
    <n v="9"/>
    <n v="3"/>
    <n v="9"/>
    <n v="1"/>
    <n v="6"/>
    <n v="6"/>
    <n v="0"/>
    <n v="7"/>
    <n v="0"/>
    <n v="19"/>
    <n v="0"/>
    <n v="17"/>
    <n v="2"/>
    <n v="0"/>
    <n v="0"/>
    <n v="0"/>
    <n v="2"/>
    <n v="0"/>
    <n v="0"/>
    <n v="0"/>
    <n v="0"/>
    <n v="0"/>
    <n v="2"/>
    <n v="2"/>
    <n v="0"/>
    <n v="0"/>
    <n v="0"/>
    <n v="1"/>
    <n v="0"/>
    <n v="0"/>
    <n v="0"/>
    <n v="0"/>
    <n v="0"/>
    <n v="1"/>
  </r>
  <r>
    <n v="2025"/>
    <x v="0"/>
    <n v="10904"/>
    <x v="170"/>
    <x v="169"/>
    <x v="2"/>
    <x v="17"/>
    <n v="3"/>
    <n v="0"/>
    <n v="0"/>
    <n v="3"/>
    <n v="2"/>
    <n v="0"/>
    <n v="1"/>
    <n v="0"/>
    <n v="1"/>
    <n v="0"/>
    <n v="1"/>
    <n v="1"/>
    <n v="1"/>
    <n v="1"/>
    <n v="1"/>
    <n v="1"/>
    <n v="1"/>
    <n v="1"/>
    <n v="1"/>
    <n v="0"/>
    <n v="1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0"/>
    <n v="11767"/>
    <x v="171"/>
    <x v="170"/>
    <x v="2"/>
    <x v="21"/>
    <n v="0"/>
    <n v="0"/>
    <n v="0"/>
    <n v="2"/>
    <n v="2"/>
    <n v="0"/>
    <n v="2"/>
    <n v="0"/>
    <n v="1"/>
    <n v="0"/>
    <n v="2"/>
    <n v="5"/>
    <n v="1"/>
    <n v="0"/>
    <n v="2"/>
    <n v="0"/>
    <n v="0"/>
    <n v="1"/>
    <n v="0"/>
    <n v="2"/>
    <n v="0"/>
    <n v="0"/>
    <n v="0"/>
    <n v="0"/>
    <n v="4"/>
    <n v="0"/>
    <n v="1"/>
    <n v="0"/>
    <n v="0"/>
    <n v="2"/>
    <n v="0"/>
    <n v="0"/>
    <n v="0"/>
    <n v="0"/>
    <n v="0"/>
    <n v="0"/>
    <n v="0"/>
    <n v="0"/>
    <n v="0"/>
    <n v="1"/>
    <n v="0"/>
    <n v="5"/>
    <n v="1"/>
    <n v="0"/>
    <n v="1"/>
    <n v="0"/>
    <n v="0"/>
    <n v="0"/>
    <n v="4"/>
  </r>
  <r>
    <n v="2025"/>
    <x v="0"/>
    <n v="11784"/>
    <x v="172"/>
    <x v="171"/>
    <x v="2"/>
    <x v="21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2"/>
    <n v="1"/>
    <n v="1"/>
    <n v="0"/>
    <n v="2"/>
    <n v="0"/>
    <n v="9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5"/>
    <n v="9"/>
    <n v="0"/>
    <n v="0"/>
    <n v="1"/>
    <n v="1"/>
  </r>
  <r>
    <n v="2025"/>
    <x v="0"/>
    <n v="12735"/>
    <x v="173"/>
    <x v="172"/>
    <x v="2"/>
    <x v="21"/>
    <n v="0"/>
    <n v="0"/>
    <n v="0"/>
    <n v="2"/>
    <n v="1"/>
    <n v="0"/>
    <n v="1"/>
    <n v="0"/>
    <n v="1"/>
    <n v="0"/>
    <n v="0"/>
    <n v="0"/>
    <n v="2"/>
    <n v="3"/>
    <n v="2"/>
    <n v="0"/>
    <n v="2"/>
    <n v="3"/>
    <n v="0"/>
    <n v="0"/>
    <n v="0"/>
    <n v="0"/>
    <n v="4"/>
    <n v="0"/>
    <n v="4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5"/>
    <x v="0"/>
    <n v="13662"/>
    <x v="174"/>
    <x v="173"/>
    <x v="2"/>
    <x v="17"/>
    <n v="0"/>
    <n v="0"/>
    <n v="0"/>
    <n v="1"/>
    <n v="1"/>
    <n v="0"/>
    <n v="0"/>
    <n v="0"/>
    <n v="0"/>
    <n v="0"/>
    <n v="1"/>
    <n v="1"/>
    <n v="0"/>
    <n v="1"/>
    <n v="1"/>
    <n v="1"/>
    <n v="2"/>
    <n v="0"/>
    <n v="0"/>
    <n v="0"/>
    <n v="0"/>
    <n v="0"/>
    <n v="0"/>
    <n v="0"/>
    <n v="6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1"/>
  </r>
  <r>
    <n v="2025"/>
    <x v="0"/>
    <n v="14654"/>
    <x v="175"/>
    <x v="174"/>
    <x v="1"/>
    <x v="0"/>
    <n v="0"/>
    <n v="53"/>
    <n v="1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4"/>
    <n v="0"/>
    <n v="8"/>
    <n v="12"/>
    <n v="0"/>
    <n v="0"/>
    <n v="3"/>
    <n v="4"/>
  </r>
  <r>
    <n v="2025"/>
    <x v="0"/>
    <n v="26291"/>
    <x v="176"/>
    <x v="175"/>
    <x v="2"/>
    <x v="21"/>
    <n v="0"/>
    <n v="0"/>
    <n v="0"/>
    <n v="3"/>
    <n v="2"/>
    <n v="0"/>
    <n v="1"/>
    <n v="0"/>
    <n v="1"/>
    <n v="0"/>
    <n v="2"/>
    <n v="3"/>
    <n v="2"/>
    <n v="2"/>
    <n v="1"/>
    <n v="6"/>
    <n v="2"/>
    <n v="4"/>
    <n v="0"/>
    <n v="2"/>
    <n v="0"/>
    <n v="0"/>
    <n v="2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0"/>
    <n v="0"/>
    <n v="0"/>
    <n v="0"/>
  </r>
  <r>
    <n v="2025"/>
    <x v="0"/>
    <n v="26893"/>
    <x v="177"/>
    <x v="176"/>
    <x v="0"/>
    <x v="8"/>
    <n v="0"/>
    <n v="0"/>
    <n v="0"/>
    <n v="2"/>
    <n v="0"/>
    <n v="0"/>
    <n v="0"/>
    <n v="0"/>
    <n v="1"/>
    <n v="0"/>
    <n v="0"/>
    <n v="1"/>
    <n v="6"/>
    <n v="1"/>
    <n v="0"/>
    <n v="0"/>
    <n v="1"/>
    <n v="2"/>
    <n v="0"/>
    <n v="1"/>
    <n v="0"/>
    <n v="0"/>
    <n v="6"/>
    <n v="0"/>
    <n v="3"/>
    <n v="0"/>
    <n v="11"/>
    <n v="0"/>
    <n v="0"/>
    <n v="0"/>
    <n v="0"/>
    <n v="0"/>
    <n v="0"/>
    <n v="0"/>
    <n v="0"/>
    <n v="0"/>
    <n v="0"/>
    <n v="0"/>
    <n v="0"/>
    <n v="3"/>
    <n v="0"/>
    <n v="2"/>
    <n v="0"/>
    <n v="18"/>
    <n v="17"/>
    <n v="0"/>
    <n v="0"/>
    <n v="6"/>
    <n v="4"/>
  </r>
  <r>
    <n v="2025"/>
    <x v="0"/>
    <n v="26894"/>
    <x v="178"/>
    <x v="177"/>
    <x v="0"/>
    <x v="12"/>
    <n v="0"/>
    <n v="0"/>
    <n v="0"/>
    <n v="1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3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3"/>
    <n v="3"/>
    <n v="0"/>
    <n v="0"/>
    <n v="0"/>
    <n v="0"/>
  </r>
  <r>
    <n v="2025"/>
    <x v="0"/>
    <n v="28687"/>
    <x v="179"/>
    <x v="178"/>
    <x v="2"/>
    <x v="21"/>
    <n v="0"/>
    <n v="0"/>
    <n v="0"/>
    <n v="4"/>
    <n v="2"/>
    <n v="0"/>
    <n v="1"/>
    <n v="0"/>
    <n v="2"/>
    <n v="0"/>
    <n v="2"/>
    <n v="5"/>
    <n v="0"/>
    <n v="3"/>
    <n v="3"/>
    <n v="2"/>
    <n v="4"/>
    <n v="3"/>
    <n v="5"/>
    <n v="3"/>
    <n v="3"/>
    <n v="0"/>
    <n v="1"/>
    <n v="0"/>
    <n v="9"/>
    <n v="0"/>
    <n v="2"/>
    <n v="0"/>
    <n v="0"/>
    <n v="0"/>
    <n v="0"/>
    <n v="0"/>
    <n v="0"/>
    <n v="0"/>
    <n v="0"/>
    <n v="0"/>
    <n v="0"/>
    <n v="0"/>
    <n v="0"/>
    <n v="0"/>
    <n v="0"/>
    <n v="1"/>
    <n v="2"/>
    <n v="5"/>
    <n v="12"/>
    <n v="0"/>
    <n v="0"/>
    <n v="0"/>
    <n v="1"/>
  </r>
  <r>
    <n v="2025"/>
    <x v="0"/>
    <n v="29039"/>
    <x v="180"/>
    <x v="179"/>
    <x v="2"/>
    <x v="21"/>
    <n v="0"/>
    <n v="0"/>
    <n v="0"/>
    <n v="0"/>
    <n v="0"/>
    <n v="0"/>
    <n v="0"/>
    <n v="0"/>
    <n v="1"/>
    <n v="0"/>
    <n v="0"/>
    <n v="1"/>
    <n v="1"/>
    <n v="0"/>
    <n v="0"/>
    <n v="0"/>
    <n v="0"/>
    <n v="2"/>
    <n v="1"/>
    <n v="0"/>
    <n v="0"/>
    <n v="0"/>
    <n v="2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n v="2025"/>
    <x v="0"/>
    <n v="35945"/>
    <x v="181"/>
    <x v="180"/>
    <x v="2"/>
    <x v="14"/>
    <n v="0"/>
    <n v="0"/>
    <n v="0"/>
    <n v="8"/>
    <n v="3"/>
    <n v="0"/>
    <n v="2"/>
    <n v="0"/>
    <n v="3"/>
    <n v="0"/>
    <n v="3"/>
    <n v="3"/>
    <n v="9"/>
    <n v="7"/>
    <n v="3"/>
    <n v="6"/>
    <n v="6"/>
    <n v="7"/>
    <n v="0"/>
    <n v="5"/>
    <n v="2"/>
    <n v="0"/>
    <n v="14"/>
    <n v="0"/>
    <n v="39"/>
    <n v="0"/>
    <n v="6"/>
    <n v="4"/>
    <n v="0"/>
    <n v="2"/>
    <n v="0"/>
    <n v="0"/>
    <n v="0"/>
    <n v="0"/>
    <n v="0"/>
    <n v="0"/>
    <n v="0"/>
    <n v="0"/>
    <n v="0"/>
    <n v="9"/>
    <n v="0"/>
    <n v="4"/>
    <n v="6"/>
    <n v="7"/>
    <n v="11"/>
    <n v="0"/>
    <n v="0"/>
    <n v="3"/>
    <n v="1"/>
  </r>
  <r>
    <n v="2025"/>
    <x v="0"/>
    <n v="36072"/>
    <x v="182"/>
    <x v="181"/>
    <x v="0"/>
    <x v="2"/>
    <n v="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5"/>
    <n v="15"/>
    <n v="0"/>
    <n v="0"/>
    <n v="1"/>
    <n v="2"/>
  </r>
  <r>
    <n v="2025"/>
    <x v="0"/>
    <n v="39423"/>
    <x v="183"/>
    <x v="182"/>
    <x v="3"/>
    <x v="25"/>
    <n v="0"/>
    <n v="0"/>
    <n v="0"/>
    <n v="1"/>
    <n v="1"/>
    <n v="0"/>
    <n v="1"/>
    <n v="0"/>
    <n v="0"/>
    <n v="0"/>
    <n v="0"/>
    <n v="0"/>
    <n v="3"/>
    <n v="2"/>
    <n v="2"/>
    <n v="0"/>
    <n v="0"/>
    <n v="2"/>
    <n v="1"/>
    <n v="0"/>
    <n v="0"/>
    <n v="0"/>
    <n v="0"/>
    <n v="0"/>
    <n v="1"/>
    <n v="0"/>
    <n v="1"/>
    <n v="2"/>
    <n v="0"/>
    <n v="2"/>
    <n v="0"/>
    <n v="0"/>
    <n v="0"/>
    <n v="0"/>
    <n v="0"/>
    <n v="0"/>
    <n v="0"/>
    <n v="0"/>
    <n v="0"/>
    <n v="1"/>
    <n v="0"/>
    <n v="6"/>
    <n v="3"/>
    <n v="5"/>
    <n v="6"/>
    <n v="0"/>
    <n v="0"/>
    <n v="1"/>
    <n v="5"/>
  </r>
  <r>
    <n v="2025"/>
    <x v="0"/>
    <n v="40593"/>
    <x v="184"/>
    <x v="151"/>
    <x v="0"/>
    <x v="5"/>
    <n v="0"/>
    <n v="0"/>
    <n v="0"/>
    <n v="12"/>
    <n v="8"/>
    <n v="0"/>
    <n v="4"/>
    <n v="0"/>
    <n v="1"/>
    <n v="0"/>
    <n v="7"/>
    <n v="12"/>
    <n v="10"/>
    <n v="18"/>
    <n v="6"/>
    <n v="11"/>
    <n v="3"/>
    <n v="4"/>
    <n v="3"/>
    <n v="4"/>
    <n v="1"/>
    <n v="12"/>
    <n v="18"/>
    <n v="24"/>
    <n v="51"/>
    <n v="0"/>
    <n v="33"/>
    <n v="1"/>
    <n v="0"/>
    <n v="1"/>
    <n v="0"/>
    <n v="4"/>
    <n v="1"/>
    <n v="1"/>
    <n v="0"/>
    <n v="1"/>
    <n v="0"/>
    <n v="0"/>
    <n v="0"/>
    <n v="2"/>
    <n v="0"/>
    <n v="3"/>
    <n v="12"/>
    <n v="9"/>
    <n v="27"/>
    <n v="0"/>
    <n v="0"/>
    <n v="0"/>
    <n v="3"/>
  </r>
  <r>
    <n v="2025"/>
    <x v="0"/>
    <n v="40716"/>
    <x v="185"/>
    <x v="183"/>
    <x v="0"/>
    <x v="5"/>
    <n v="10"/>
    <n v="6"/>
    <n v="12"/>
    <n v="14"/>
    <n v="5"/>
    <n v="0"/>
    <n v="6"/>
    <n v="0"/>
    <n v="3"/>
    <n v="0"/>
    <n v="5"/>
    <n v="5"/>
    <n v="11"/>
    <n v="12"/>
    <n v="8"/>
    <n v="14"/>
    <n v="7"/>
    <n v="8"/>
    <n v="3"/>
    <n v="6"/>
    <n v="1"/>
    <n v="2"/>
    <n v="23"/>
    <n v="4"/>
    <n v="49"/>
    <n v="0"/>
    <n v="26"/>
    <n v="1"/>
    <n v="0"/>
    <n v="0"/>
    <n v="0"/>
    <n v="0"/>
    <n v="7"/>
    <n v="0"/>
    <n v="0"/>
    <n v="0"/>
    <n v="0"/>
    <n v="0"/>
    <n v="0"/>
    <n v="2"/>
    <n v="0"/>
    <n v="7"/>
    <n v="3"/>
    <n v="13"/>
    <n v="21"/>
    <n v="0"/>
    <n v="0"/>
    <n v="4"/>
    <n v="21"/>
  </r>
  <r>
    <n v="2025"/>
    <x v="0"/>
    <n v="40948"/>
    <x v="186"/>
    <x v="184"/>
    <x v="2"/>
    <x v="2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3"/>
  </r>
  <r>
    <n v="2025"/>
    <x v="1"/>
    <n v="4314"/>
    <x v="0"/>
    <x v="0"/>
    <x v="0"/>
    <x v="0"/>
    <n v="230"/>
    <n v="13"/>
    <n v="218"/>
    <n v="0"/>
    <n v="0"/>
    <n v="0"/>
    <n v="0"/>
    <n v="0"/>
    <n v="0"/>
    <n v="0"/>
    <n v="0"/>
    <n v="1"/>
    <n v="3"/>
    <n v="2"/>
    <n v="1"/>
    <n v="2"/>
    <n v="0"/>
    <n v="0"/>
    <n v="0"/>
    <n v="0"/>
    <n v="0"/>
    <n v="1"/>
    <n v="4"/>
    <n v="4"/>
    <n v="2"/>
    <n v="0"/>
    <n v="7"/>
    <n v="0"/>
    <n v="0"/>
    <n v="0"/>
    <n v="0"/>
    <n v="3"/>
    <n v="0"/>
    <n v="0"/>
    <n v="0"/>
    <n v="0"/>
    <n v="0"/>
    <n v="0"/>
    <n v="0"/>
    <n v="4"/>
    <n v="0"/>
    <n v="8"/>
    <n v="0"/>
    <n v="2"/>
    <n v="1"/>
    <n v="0"/>
    <n v="0"/>
    <n v="1"/>
    <n v="1"/>
  </r>
  <r>
    <n v="2025"/>
    <x v="1"/>
    <n v="4315"/>
    <x v="1"/>
    <x v="1"/>
    <x v="0"/>
    <x v="1"/>
    <n v="20"/>
    <n v="3"/>
    <n v="20"/>
    <n v="11"/>
    <n v="6"/>
    <n v="2"/>
    <n v="5"/>
    <n v="1"/>
    <n v="5"/>
    <n v="0"/>
    <n v="8"/>
    <n v="25"/>
    <n v="15"/>
    <n v="15"/>
    <n v="14"/>
    <n v="33"/>
    <n v="11"/>
    <n v="15"/>
    <n v="7"/>
    <n v="12"/>
    <n v="4"/>
    <n v="2"/>
    <n v="31"/>
    <n v="8"/>
    <n v="65"/>
    <n v="0"/>
    <n v="46"/>
    <n v="2"/>
    <n v="0"/>
    <n v="0"/>
    <n v="0"/>
    <n v="5"/>
    <n v="0"/>
    <n v="0"/>
    <n v="0"/>
    <n v="0"/>
    <n v="0"/>
    <n v="0"/>
    <n v="0"/>
    <n v="3"/>
    <n v="0"/>
    <n v="10"/>
    <n v="8"/>
    <n v="4"/>
    <n v="11"/>
    <n v="0"/>
    <n v="0"/>
    <n v="0"/>
    <n v="7"/>
  </r>
  <r>
    <n v="2025"/>
    <x v="1"/>
    <n v="4316"/>
    <x v="2"/>
    <x v="2"/>
    <x v="0"/>
    <x v="1"/>
    <n v="0"/>
    <n v="4"/>
    <n v="0"/>
    <n v="12"/>
    <n v="5"/>
    <n v="2"/>
    <n v="7"/>
    <n v="0"/>
    <n v="6"/>
    <n v="0"/>
    <n v="7"/>
    <n v="20"/>
    <n v="22"/>
    <n v="17"/>
    <n v="6"/>
    <n v="14"/>
    <n v="9"/>
    <n v="10"/>
    <n v="1"/>
    <n v="9"/>
    <n v="6"/>
    <n v="0"/>
    <n v="19"/>
    <n v="1"/>
    <n v="50"/>
    <n v="1"/>
    <n v="28"/>
    <n v="7"/>
    <n v="0"/>
    <n v="3"/>
    <n v="0"/>
    <n v="3"/>
    <n v="0"/>
    <n v="0"/>
    <n v="0"/>
    <n v="0"/>
    <n v="0"/>
    <n v="0"/>
    <n v="1"/>
    <n v="5"/>
    <n v="0"/>
    <n v="11"/>
    <n v="0"/>
    <n v="9"/>
    <n v="13"/>
    <n v="0"/>
    <n v="0"/>
    <n v="3"/>
    <n v="2"/>
  </r>
  <r>
    <n v="2025"/>
    <x v="1"/>
    <n v="4317"/>
    <x v="3"/>
    <x v="3"/>
    <x v="0"/>
    <x v="1"/>
    <n v="0"/>
    <n v="2"/>
    <n v="0"/>
    <n v="13"/>
    <n v="5"/>
    <n v="4"/>
    <n v="4"/>
    <n v="6"/>
    <n v="2"/>
    <n v="0"/>
    <n v="5"/>
    <n v="16"/>
    <n v="17"/>
    <n v="18"/>
    <n v="9"/>
    <n v="10"/>
    <n v="8"/>
    <n v="11"/>
    <n v="2"/>
    <n v="6"/>
    <n v="0"/>
    <n v="1"/>
    <n v="12"/>
    <n v="3"/>
    <n v="41"/>
    <n v="0"/>
    <n v="26"/>
    <n v="1"/>
    <n v="0"/>
    <n v="0"/>
    <n v="0"/>
    <n v="1"/>
    <n v="0"/>
    <n v="0"/>
    <n v="0"/>
    <n v="0"/>
    <n v="0"/>
    <n v="0"/>
    <n v="0"/>
    <n v="2"/>
    <n v="0"/>
    <n v="4"/>
    <n v="3"/>
    <n v="6"/>
    <n v="10"/>
    <n v="0"/>
    <n v="0"/>
    <n v="3"/>
    <n v="4"/>
  </r>
  <r>
    <n v="2025"/>
    <x v="1"/>
    <n v="4318"/>
    <x v="4"/>
    <x v="4"/>
    <x v="0"/>
    <x v="1"/>
    <n v="0"/>
    <n v="7"/>
    <n v="0"/>
    <n v="14"/>
    <n v="3"/>
    <n v="2"/>
    <n v="0"/>
    <n v="1"/>
    <n v="0"/>
    <n v="0"/>
    <n v="9"/>
    <n v="15"/>
    <n v="5"/>
    <n v="23"/>
    <n v="7"/>
    <n v="14"/>
    <n v="1"/>
    <n v="4"/>
    <n v="0"/>
    <n v="9"/>
    <n v="1"/>
    <n v="0"/>
    <n v="13"/>
    <n v="3"/>
    <n v="63"/>
    <n v="0"/>
    <n v="19"/>
    <n v="0"/>
    <n v="0"/>
    <n v="0"/>
    <n v="0"/>
    <n v="1"/>
    <n v="1"/>
    <n v="0"/>
    <n v="0"/>
    <n v="1"/>
    <n v="0"/>
    <n v="0"/>
    <n v="0"/>
    <n v="3"/>
    <n v="0"/>
    <n v="15"/>
    <n v="2"/>
    <n v="2"/>
    <n v="5"/>
    <n v="0"/>
    <n v="0"/>
    <n v="1"/>
    <n v="4"/>
  </r>
  <r>
    <n v="2025"/>
    <x v="1"/>
    <n v="4319"/>
    <x v="5"/>
    <x v="5"/>
    <x v="0"/>
    <x v="1"/>
    <n v="0"/>
    <n v="0"/>
    <n v="0"/>
    <n v="12"/>
    <n v="10"/>
    <n v="1"/>
    <n v="7"/>
    <n v="0"/>
    <n v="3"/>
    <n v="0"/>
    <n v="7"/>
    <n v="11"/>
    <n v="7"/>
    <n v="9"/>
    <n v="4"/>
    <n v="13"/>
    <n v="4"/>
    <n v="5"/>
    <n v="1"/>
    <n v="3"/>
    <n v="2"/>
    <n v="0"/>
    <n v="17"/>
    <n v="0"/>
    <n v="37"/>
    <n v="0"/>
    <n v="26"/>
    <n v="0"/>
    <n v="0"/>
    <n v="0"/>
    <n v="0"/>
    <n v="0"/>
    <n v="0"/>
    <n v="0"/>
    <n v="0"/>
    <n v="0"/>
    <n v="0"/>
    <n v="0"/>
    <n v="0"/>
    <n v="5"/>
    <n v="0"/>
    <n v="12"/>
    <n v="1"/>
    <n v="4"/>
    <n v="4"/>
    <n v="0"/>
    <n v="0"/>
    <n v="4"/>
    <n v="6"/>
  </r>
  <r>
    <n v="2025"/>
    <x v="1"/>
    <n v="4320"/>
    <x v="6"/>
    <x v="6"/>
    <x v="0"/>
    <x v="1"/>
    <n v="0"/>
    <n v="0"/>
    <n v="0"/>
    <n v="9"/>
    <n v="3"/>
    <n v="0"/>
    <n v="1"/>
    <n v="2"/>
    <n v="0"/>
    <n v="0"/>
    <n v="2"/>
    <n v="5"/>
    <n v="9"/>
    <n v="12"/>
    <n v="8"/>
    <n v="10"/>
    <n v="4"/>
    <n v="9"/>
    <n v="4"/>
    <n v="5"/>
    <n v="0"/>
    <n v="0"/>
    <n v="1"/>
    <n v="0"/>
    <n v="2"/>
    <n v="0"/>
    <n v="23"/>
    <n v="0"/>
    <n v="0"/>
    <n v="0"/>
    <n v="0"/>
    <n v="0"/>
    <n v="1"/>
    <n v="0"/>
    <n v="0"/>
    <n v="0"/>
    <n v="0"/>
    <n v="0"/>
    <n v="1"/>
    <n v="3"/>
    <n v="0"/>
    <n v="7"/>
    <n v="9"/>
    <n v="5"/>
    <n v="3"/>
    <n v="0"/>
    <n v="0"/>
    <n v="4"/>
    <n v="13"/>
  </r>
  <r>
    <n v="2025"/>
    <x v="1"/>
    <n v="4321"/>
    <x v="7"/>
    <x v="7"/>
    <x v="0"/>
    <x v="1"/>
    <n v="5"/>
    <n v="0"/>
    <n v="8"/>
    <n v="17"/>
    <n v="6"/>
    <n v="0"/>
    <n v="7"/>
    <n v="1"/>
    <n v="5"/>
    <n v="0"/>
    <n v="6"/>
    <n v="31"/>
    <n v="17"/>
    <n v="16"/>
    <n v="8"/>
    <n v="18"/>
    <n v="7"/>
    <n v="14"/>
    <n v="6"/>
    <n v="10"/>
    <n v="4"/>
    <n v="2"/>
    <n v="19"/>
    <n v="6"/>
    <n v="32"/>
    <n v="2"/>
    <n v="37"/>
    <n v="1"/>
    <n v="0"/>
    <n v="1"/>
    <n v="0"/>
    <n v="2"/>
    <n v="0"/>
    <n v="0"/>
    <n v="0"/>
    <n v="0"/>
    <n v="0"/>
    <n v="0"/>
    <n v="0"/>
    <n v="10"/>
    <n v="0"/>
    <n v="23"/>
    <n v="14"/>
    <n v="33"/>
    <n v="47"/>
    <n v="1"/>
    <n v="0"/>
    <n v="24"/>
    <n v="8"/>
  </r>
  <r>
    <n v="2025"/>
    <x v="1"/>
    <n v="4322"/>
    <x v="8"/>
    <x v="8"/>
    <x v="0"/>
    <x v="2"/>
    <n v="3"/>
    <n v="0"/>
    <n v="0"/>
    <n v="8"/>
    <n v="1"/>
    <n v="0"/>
    <n v="1"/>
    <n v="1"/>
    <n v="0"/>
    <n v="0"/>
    <n v="2"/>
    <n v="4"/>
    <n v="6"/>
    <n v="10"/>
    <n v="3"/>
    <n v="8"/>
    <n v="1"/>
    <n v="6"/>
    <n v="1"/>
    <n v="4"/>
    <n v="2"/>
    <n v="0"/>
    <n v="13"/>
    <n v="0"/>
    <n v="29"/>
    <n v="0"/>
    <n v="21"/>
    <n v="3"/>
    <n v="0"/>
    <n v="1"/>
    <n v="0"/>
    <n v="0"/>
    <n v="0"/>
    <n v="0"/>
    <n v="0"/>
    <n v="0"/>
    <n v="0"/>
    <n v="0"/>
    <n v="0"/>
    <n v="6"/>
    <n v="0"/>
    <n v="4"/>
    <n v="1"/>
    <n v="4"/>
    <n v="4"/>
    <n v="0"/>
    <n v="0"/>
    <n v="3"/>
    <n v="5"/>
  </r>
  <r>
    <n v="2025"/>
    <x v="1"/>
    <n v="4323"/>
    <x v="9"/>
    <x v="9"/>
    <x v="0"/>
    <x v="2"/>
    <n v="0"/>
    <n v="0"/>
    <n v="0"/>
    <n v="3"/>
    <n v="2"/>
    <n v="0"/>
    <n v="0"/>
    <n v="0"/>
    <n v="1"/>
    <n v="0"/>
    <n v="3"/>
    <n v="2"/>
    <n v="0"/>
    <n v="0"/>
    <n v="0"/>
    <n v="3"/>
    <n v="2"/>
    <n v="0"/>
    <n v="0"/>
    <n v="0"/>
    <n v="0"/>
    <n v="0"/>
    <n v="3"/>
    <n v="0"/>
    <n v="2"/>
    <n v="0"/>
    <n v="3"/>
    <n v="1"/>
    <n v="0"/>
    <n v="0"/>
    <n v="0"/>
    <n v="0"/>
    <n v="2"/>
    <n v="0"/>
    <n v="0"/>
    <n v="0"/>
    <n v="0"/>
    <n v="0"/>
    <n v="2"/>
    <n v="16"/>
    <n v="0"/>
    <n v="11"/>
    <n v="0"/>
    <n v="5"/>
    <n v="9"/>
    <n v="0"/>
    <n v="0"/>
    <n v="4"/>
    <n v="5"/>
  </r>
  <r>
    <n v="2025"/>
    <x v="1"/>
    <n v="4324"/>
    <x v="10"/>
    <x v="10"/>
    <x v="0"/>
    <x v="3"/>
    <n v="0"/>
    <n v="0"/>
    <n v="0"/>
    <n v="14"/>
    <n v="6"/>
    <n v="0"/>
    <n v="8"/>
    <n v="0"/>
    <n v="8"/>
    <n v="0"/>
    <n v="4"/>
    <n v="14"/>
    <n v="17"/>
    <n v="19"/>
    <n v="17"/>
    <n v="20"/>
    <n v="11"/>
    <n v="12"/>
    <n v="5"/>
    <n v="11"/>
    <n v="2"/>
    <n v="0"/>
    <n v="25"/>
    <n v="0"/>
    <n v="49"/>
    <n v="0"/>
    <n v="28"/>
    <n v="1"/>
    <n v="0"/>
    <n v="0"/>
    <n v="0"/>
    <n v="0"/>
    <n v="7"/>
    <n v="0"/>
    <n v="0"/>
    <n v="0"/>
    <n v="0"/>
    <n v="0"/>
    <n v="0"/>
    <n v="2"/>
    <n v="0"/>
    <n v="7"/>
    <n v="5"/>
    <n v="6"/>
    <n v="13"/>
    <n v="0"/>
    <n v="0"/>
    <n v="3"/>
    <n v="8"/>
  </r>
  <r>
    <n v="2025"/>
    <x v="1"/>
    <n v="4325"/>
    <x v="11"/>
    <x v="11"/>
    <x v="0"/>
    <x v="3"/>
    <n v="0"/>
    <n v="0"/>
    <n v="0"/>
    <n v="10"/>
    <n v="8"/>
    <n v="0"/>
    <n v="5"/>
    <n v="0"/>
    <n v="3"/>
    <n v="0"/>
    <n v="3"/>
    <n v="5"/>
    <n v="7"/>
    <n v="5"/>
    <n v="3"/>
    <n v="4"/>
    <n v="3"/>
    <n v="2"/>
    <n v="0"/>
    <n v="7"/>
    <n v="1"/>
    <n v="0"/>
    <n v="6"/>
    <n v="0"/>
    <n v="13"/>
    <n v="0"/>
    <n v="9"/>
    <n v="3"/>
    <n v="0"/>
    <n v="6"/>
    <n v="0"/>
    <n v="0"/>
    <n v="0"/>
    <n v="0"/>
    <n v="0"/>
    <n v="0"/>
    <n v="0"/>
    <n v="0"/>
    <n v="0"/>
    <n v="7"/>
    <n v="0"/>
    <n v="44"/>
    <n v="0"/>
    <n v="0"/>
    <n v="3"/>
    <n v="0"/>
    <n v="0"/>
    <n v="1"/>
    <n v="5"/>
  </r>
  <r>
    <n v="2025"/>
    <x v="1"/>
    <n v="4326"/>
    <x v="12"/>
    <x v="12"/>
    <x v="0"/>
    <x v="3"/>
    <n v="11"/>
    <n v="1"/>
    <n v="12"/>
    <n v="20"/>
    <n v="14"/>
    <n v="2"/>
    <n v="12"/>
    <n v="0"/>
    <n v="14"/>
    <n v="0"/>
    <n v="8"/>
    <n v="20"/>
    <n v="13"/>
    <n v="16"/>
    <n v="6"/>
    <n v="34"/>
    <n v="6"/>
    <n v="22"/>
    <n v="3"/>
    <n v="11"/>
    <n v="0"/>
    <n v="0"/>
    <n v="13"/>
    <n v="0"/>
    <n v="40"/>
    <n v="0"/>
    <n v="23"/>
    <n v="1"/>
    <n v="0"/>
    <n v="0"/>
    <n v="0"/>
    <n v="0"/>
    <n v="9"/>
    <n v="0"/>
    <n v="0"/>
    <n v="0"/>
    <n v="0"/>
    <n v="0"/>
    <n v="0"/>
    <n v="0"/>
    <n v="0"/>
    <n v="0"/>
    <n v="2"/>
    <n v="3"/>
    <n v="8"/>
    <n v="0"/>
    <n v="0"/>
    <n v="2"/>
    <n v="15"/>
  </r>
  <r>
    <n v="2025"/>
    <x v="1"/>
    <n v="4327"/>
    <x v="13"/>
    <x v="13"/>
    <x v="0"/>
    <x v="3"/>
    <n v="0"/>
    <n v="0"/>
    <n v="0"/>
    <n v="4"/>
    <n v="3"/>
    <n v="1"/>
    <n v="0"/>
    <n v="0"/>
    <n v="1"/>
    <n v="0"/>
    <n v="1"/>
    <n v="2"/>
    <n v="6"/>
    <n v="2"/>
    <n v="2"/>
    <n v="5"/>
    <n v="2"/>
    <n v="4"/>
    <n v="0"/>
    <n v="1"/>
    <n v="1"/>
    <n v="0"/>
    <n v="2"/>
    <n v="0"/>
    <n v="7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3"/>
    <n v="8"/>
    <n v="0"/>
    <n v="0"/>
    <n v="1"/>
    <n v="0"/>
  </r>
  <r>
    <n v="2025"/>
    <x v="1"/>
    <n v="4328"/>
    <x v="14"/>
    <x v="14"/>
    <x v="0"/>
    <x v="4"/>
    <n v="10"/>
    <n v="0"/>
    <n v="15"/>
    <n v="26"/>
    <n v="13"/>
    <n v="2"/>
    <n v="12"/>
    <n v="1"/>
    <n v="16"/>
    <n v="0"/>
    <n v="14"/>
    <n v="41"/>
    <n v="21"/>
    <n v="24"/>
    <n v="15"/>
    <n v="27"/>
    <n v="11"/>
    <n v="15"/>
    <n v="4"/>
    <n v="7"/>
    <n v="4"/>
    <n v="4"/>
    <n v="37"/>
    <n v="5"/>
    <n v="112"/>
    <n v="1"/>
    <n v="63"/>
    <n v="0"/>
    <n v="0"/>
    <n v="0"/>
    <n v="0"/>
    <n v="5"/>
    <n v="0"/>
    <n v="0"/>
    <n v="0"/>
    <n v="0"/>
    <n v="0"/>
    <n v="0"/>
    <n v="0"/>
    <n v="6"/>
    <n v="0"/>
    <n v="18"/>
    <n v="7"/>
    <n v="15"/>
    <n v="26"/>
    <n v="0"/>
    <n v="2"/>
    <n v="6"/>
    <n v="9"/>
  </r>
  <r>
    <n v="2025"/>
    <x v="1"/>
    <n v="4329"/>
    <x v="15"/>
    <x v="15"/>
    <x v="0"/>
    <x v="4"/>
    <n v="21"/>
    <n v="0"/>
    <n v="18"/>
    <n v="23"/>
    <n v="12"/>
    <n v="0"/>
    <n v="14"/>
    <n v="0"/>
    <n v="13"/>
    <n v="1"/>
    <n v="9"/>
    <n v="23"/>
    <n v="14"/>
    <n v="17"/>
    <n v="17"/>
    <n v="10"/>
    <n v="5"/>
    <n v="10"/>
    <n v="8"/>
    <n v="7"/>
    <n v="5"/>
    <n v="0"/>
    <n v="30"/>
    <n v="0"/>
    <n v="38"/>
    <n v="0"/>
    <n v="65"/>
    <n v="0"/>
    <n v="0"/>
    <n v="1"/>
    <n v="0"/>
    <n v="1"/>
    <n v="0"/>
    <n v="0"/>
    <n v="0"/>
    <n v="0"/>
    <n v="0"/>
    <n v="0"/>
    <n v="0"/>
    <n v="2"/>
    <n v="0"/>
    <n v="5"/>
    <n v="0"/>
    <n v="10"/>
    <n v="13"/>
    <n v="0"/>
    <n v="0"/>
    <n v="2"/>
    <n v="6"/>
  </r>
  <r>
    <n v="2025"/>
    <x v="1"/>
    <n v="4330"/>
    <x v="16"/>
    <x v="16"/>
    <x v="0"/>
    <x v="4"/>
    <n v="7"/>
    <n v="0"/>
    <n v="10"/>
    <n v="23"/>
    <n v="23"/>
    <n v="1"/>
    <n v="20"/>
    <n v="0"/>
    <n v="13"/>
    <n v="0"/>
    <n v="2"/>
    <n v="14"/>
    <n v="25"/>
    <n v="13"/>
    <n v="11"/>
    <n v="14"/>
    <n v="7"/>
    <n v="16"/>
    <n v="4"/>
    <n v="7"/>
    <n v="0"/>
    <n v="0"/>
    <n v="50"/>
    <n v="2"/>
    <n v="41"/>
    <n v="0"/>
    <n v="58"/>
    <n v="0"/>
    <n v="0"/>
    <n v="0"/>
    <n v="0"/>
    <n v="0"/>
    <n v="0"/>
    <n v="0"/>
    <n v="0"/>
    <n v="0"/>
    <n v="0"/>
    <n v="0"/>
    <n v="0"/>
    <n v="22"/>
    <n v="0"/>
    <n v="11"/>
    <n v="1"/>
    <n v="19"/>
    <n v="34"/>
    <n v="0"/>
    <n v="0"/>
    <n v="17"/>
    <n v="20"/>
  </r>
  <r>
    <n v="2025"/>
    <x v="1"/>
    <n v="4331"/>
    <x v="17"/>
    <x v="17"/>
    <x v="0"/>
    <x v="4"/>
    <n v="0"/>
    <n v="0"/>
    <n v="0"/>
    <n v="3"/>
    <n v="2"/>
    <n v="0"/>
    <n v="1"/>
    <n v="1"/>
    <n v="1"/>
    <n v="0"/>
    <n v="2"/>
    <n v="5"/>
    <n v="6"/>
    <n v="5"/>
    <n v="4"/>
    <n v="5"/>
    <n v="4"/>
    <n v="3"/>
    <n v="4"/>
    <n v="5"/>
    <n v="1"/>
    <n v="0"/>
    <n v="8"/>
    <n v="0"/>
    <n v="11"/>
    <n v="0"/>
    <n v="13"/>
    <n v="0"/>
    <n v="0"/>
    <n v="0"/>
    <n v="0"/>
    <n v="0"/>
    <n v="0"/>
    <n v="0"/>
    <n v="0"/>
    <n v="0"/>
    <n v="0"/>
    <n v="0"/>
    <n v="0"/>
    <n v="0"/>
    <n v="0"/>
    <n v="3"/>
    <n v="0"/>
    <n v="3"/>
    <n v="4"/>
    <n v="0"/>
    <n v="0"/>
    <n v="1"/>
    <n v="5"/>
  </r>
  <r>
    <n v="2025"/>
    <x v="1"/>
    <n v="4332"/>
    <x v="18"/>
    <x v="18"/>
    <x v="0"/>
    <x v="4"/>
    <n v="0"/>
    <n v="0"/>
    <n v="0"/>
    <n v="6"/>
    <n v="1"/>
    <n v="1"/>
    <n v="1"/>
    <n v="0"/>
    <n v="1"/>
    <n v="0"/>
    <n v="9"/>
    <n v="11"/>
    <n v="10"/>
    <n v="14"/>
    <n v="8"/>
    <n v="13"/>
    <n v="3"/>
    <n v="5"/>
    <n v="6"/>
    <n v="10"/>
    <n v="4"/>
    <n v="0"/>
    <n v="10"/>
    <n v="0"/>
    <n v="40"/>
    <n v="0"/>
    <n v="13"/>
    <n v="2"/>
    <n v="0"/>
    <n v="1"/>
    <n v="0"/>
    <n v="0"/>
    <n v="1"/>
    <n v="1"/>
    <n v="0"/>
    <n v="1"/>
    <n v="0"/>
    <n v="0"/>
    <n v="0"/>
    <n v="4"/>
    <n v="0"/>
    <n v="6"/>
    <n v="3"/>
    <n v="6"/>
    <n v="19"/>
    <n v="0"/>
    <n v="0"/>
    <n v="1"/>
    <n v="4"/>
  </r>
  <r>
    <n v="2025"/>
    <x v="1"/>
    <n v="4334"/>
    <x v="19"/>
    <x v="19"/>
    <x v="0"/>
    <x v="5"/>
    <n v="0"/>
    <n v="0"/>
    <n v="0"/>
    <n v="3"/>
    <n v="1"/>
    <n v="0"/>
    <n v="0"/>
    <n v="0"/>
    <n v="1"/>
    <n v="0"/>
    <n v="2"/>
    <n v="2"/>
    <n v="9"/>
    <n v="3"/>
    <n v="1"/>
    <n v="4"/>
    <n v="1"/>
    <n v="3"/>
    <n v="0"/>
    <n v="3"/>
    <n v="0"/>
    <n v="0"/>
    <n v="4"/>
    <n v="0"/>
    <n v="11"/>
    <n v="0"/>
    <n v="8"/>
    <n v="0"/>
    <n v="0"/>
    <n v="0"/>
    <n v="0"/>
    <n v="0"/>
    <n v="3"/>
    <n v="0"/>
    <n v="0"/>
    <n v="0"/>
    <n v="0"/>
    <n v="0"/>
    <n v="0"/>
    <n v="1"/>
    <n v="0"/>
    <n v="0"/>
    <n v="3"/>
    <n v="1"/>
    <n v="2"/>
    <n v="0"/>
    <n v="0"/>
    <n v="2"/>
    <n v="10"/>
  </r>
  <r>
    <n v="2025"/>
    <x v="1"/>
    <n v="4335"/>
    <x v="20"/>
    <x v="20"/>
    <x v="0"/>
    <x v="6"/>
    <n v="6"/>
    <n v="0"/>
    <n v="6"/>
    <n v="10"/>
    <n v="6"/>
    <n v="1"/>
    <n v="6"/>
    <n v="0"/>
    <n v="6"/>
    <n v="0"/>
    <n v="4"/>
    <n v="14"/>
    <n v="11"/>
    <n v="12"/>
    <n v="12"/>
    <n v="7"/>
    <n v="8"/>
    <n v="12"/>
    <n v="3"/>
    <n v="7"/>
    <n v="1"/>
    <n v="0"/>
    <n v="22"/>
    <n v="0"/>
    <n v="68"/>
    <n v="1"/>
    <n v="26"/>
    <n v="5"/>
    <n v="0"/>
    <n v="1"/>
    <n v="0"/>
    <n v="1"/>
    <n v="0"/>
    <n v="0"/>
    <n v="0"/>
    <n v="0"/>
    <n v="0"/>
    <n v="0"/>
    <n v="0"/>
    <n v="20"/>
    <n v="0"/>
    <n v="31"/>
    <n v="1"/>
    <n v="11"/>
    <n v="25"/>
    <n v="0"/>
    <n v="0"/>
    <n v="4"/>
    <n v="3"/>
  </r>
  <r>
    <n v="2025"/>
    <x v="1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</r>
  <r>
    <n v="2025"/>
    <x v="1"/>
    <n v="4337"/>
    <x v="22"/>
    <x v="22"/>
    <x v="0"/>
    <x v="7"/>
    <n v="0"/>
    <n v="0"/>
    <n v="0"/>
    <n v="0"/>
    <n v="2"/>
    <n v="0"/>
    <n v="3"/>
    <n v="0"/>
    <n v="4"/>
    <n v="0"/>
    <n v="1"/>
    <n v="4"/>
    <n v="2"/>
    <n v="2"/>
    <n v="1"/>
    <n v="0"/>
    <n v="0"/>
    <n v="0"/>
    <n v="0"/>
    <n v="0"/>
    <n v="0"/>
    <n v="0"/>
    <n v="3"/>
    <n v="0"/>
    <n v="3"/>
    <n v="0"/>
    <n v="6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n v="2025"/>
    <x v="1"/>
    <n v="4338"/>
    <x v="23"/>
    <x v="23"/>
    <x v="0"/>
    <x v="8"/>
    <n v="0"/>
    <n v="0"/>
    <n v="0"/>
    <n v="0"/>
    <n v="0"/>
    <n v="0"/>
    <n v="0"/>
    <n v="0"/>
    <n v="0"/>
    <n v="0"/>
    <n v="0"/>
    <n v="0"/>
    <n v="1"/>
    <n v="2"/>
    <n v="0"/>
    <n v="2"/>
    <n v="0"/>
    <n v="0"/>
    <n v="1"/>
    <n v="0"/>
    <n v="0"/>
    <n v="0"/>
    <n v="0"/>
    <n v="0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1"/>
  </r>
  <r>
    <n v="2025"/>
    <x v="1"/>
    <n v="4339"/>
    <x v="24"/>
    <x v="24"/>
    <x v="0"/>
    <x v="9"/>
    <n v="11"/>
    <n v="0"/>
    <n v="10"/>
    <n v="15"/>
    <n v="14"/>
    <n v="0"/>
    <n v="12"/>
    <n v="0"/>
    <n v="12"/>
    <n v="0"/>
    <n v="3"/>
    <n v="20"/>
    <n v="14"/>
    <n v="14"/>
    <n v="8"/>
    <n v="14"/>
    <n v="6"/>
    <n v="19"/>
    <n v="8"/>
    <n v="7"/>
    <n v="3"/>
    <n v="0"/>
    <n v="12"/>
    <n v="0"/>
    <n v="47"/>
    <n v="1"/>
    <n v="26"/>
    <n v="0"/>
    <n v="0"/>
    <n v="1"/>
    <n v="0"/>
    <n v="1"/>
    <n v="0"/>
    <n v="0"/>
    <n v="0"/>
    <n v="0"/>
    <n v="0"/>
    <n v="0"/>
    <n v="1"/>
    <n v="0"/>
    <n v="0"/>
    <n v="8"/>
    <n v="1"/>
    <n v="14"/>
    <n v="22"/>
    <n v="0"/>
    <n v="0"/>
    <n v="6"/>
    <n v="5"/>
  </r>
  <r>
    <n v="2025"/>
    <x v="1"/>
    <n v="4340"/>
    <x v="25"/>
    <x v="25"/>
    <x v="0"/>
    <x v="9"/>
    <n v="0"/>
    <n v="0"/>
    <n v="0"/>
    <n v="1"/>
    <n v="1"/>
    <n v="0"/>
    <n v="0"/>
    <n v="0"/>
    <n v="0"/>
    <n v="1"/>
    <n v="1"/>
    <n v="0"/>
    <n v="0"/>
    <n v="1"/>
    <n v="0"/>
    <n v="1"/>
    <n v="0"/>
    <n v="0"/>
    <n v="0"/>
    <n v="1"/>
    <n v="0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1"/>
  </r>
  <r>
    <n v="2025"/>
    <x v="1"/>
    <n v="4341"/>
    <x v="26"/>
    <x v="26"/>
    <x v="0"/>
    <x v="9"/>
    <n v="0"/>
    <n v="0"/>
    <n v="0"/>
    <n v="0"/>
    <n v="1"/>
    <n v="0"/>
    <n v="2"/>
    <n v="0"/>
    <n v="2"/>
    <n v="0"/>
    <n v="0"/>
    <n v="2"/>
    <n v="0"/>
    <n v="0"/>
    <n v="0"/>
    <n v="0"/>
    <n v="0"/>
    <n v="1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1"/>
    <n v="4342"/>
    <x v="27"/>
    <x v="27"/>
    <x v="0"/>
    <x v="10"/>
    <n v="0"/>
    <n v="3"/>
    <n v="0"/>
    <n v="13"/>
    <n v="13"/>
    <n v="0"/>
    <n v="10"/>
    <n v="0"/>
    <n v="12"/>
    <n v="0"/>
    <n v="1"/>
    <n v="18"/>
    <n v="18"/>
    <n v="18"/>
    <n v="13"/>
    <n v="13"/>
    <n v="4"/>
    <n v="14"/>
    <n v="0"/>
    <n v="9"/>
    <n v="3"/>
    <n v="0"/>
    <n v="17"/>
    <n v="3"/>
    <n v="73"/>
    <n v="0"/>
    <n v="7"/>
    <n v="16"/>
    <n v="0"/>
    <n v="20"/>
    <n v="0"/>
    <n v="2"/>
    <n v="0"/>
    <n v="0"/>
    <n v="0"/>
    <n v="0"/>
    <n v="0"/>
    <n v="0"/>
    <n v="0"/>
    <n v="10"/>
    <n v="0"/>
    <n v="32"/>
    <n v="1"/>
    <n v="15"/>
    <n v="19"/>
    <n v="0"/>
    <n v="0"/>
    <n v="8"/>
    <n v="11"/>
  </r>
  <r>
    <n v="2025"/>
    <x v="1"/>
    <n v="4343"/>
    <x v="28"/>
    <x v="28"/>
    <x v="0"/>
    <x v="10"/>
    <n v="0"/>
    <n v="0"/>
    <n v="0"/>
    <n v="5"/>
    <n v="4"/>
    <n v="0"/>
    <n v="3"/>
    <n v="0"/>
    <n v="3"/>
    <n v="0"/>
    <n v="1"/>
    <n v="2"/>
    <n v="3"/>
    <n v="3"/>
    <n v="2"/>
    <n v="3"/>
    <n v="2"/>
    <n v="3"/>
    <n v="3"/>
    <n v="3"/>
    <n v="1"/>
    <n v="0"/>
    <n v="2"/>
    <n v="0"/>
    <n v="16"/>
    <n v="0"/>
    <n v="3"/>
    <n v="0"/>
    <n v="0"/>
    <n v="4"/>
    <n v="0"/>
    <n v="0"/>
    <n v="0"/>
    <n v="0"/>
    <n v="0"/>
    <n v="0"/>
    <n v="0"/>
    <n v="0"/>
    <n v="0"/>
    <n v="0"/>
    <n v="0"/>
    <n v="6"/>
    <n v="2"/>
    <n v="0"/>
    <n v="6"/>
    <n v="0"/>
    <n v="0"/>
    <n v="1"/>
    <n v="10"/>
  </r>
  <r>
    <n v="2025"/>
    <x v="1"/>
    <n v="4344"/>
    <x v="29"/>
    <x v="29"/>
    <x v="0"/>
    <x v="10"/>
    <n v="0"/>
    <n v="0"/>
    <n v="0"/>
    <n v="2"/>
    <n v="3"/>
    <n v="0"/>
    <n v="4"/>
    <n v="0"/>
    <n v="5"/>
    <n v="0"/>
    <n v="0"/>
    <n v="6"/>
    <n v="1"/>
    <n v="4"/>
    <n v="3"/>
    <n v="0"/>
    <n v="2"/>
    <n v="1"/>
    <n v="0"/>
    <n v="2"/>
    <n v="0"/>
    <n v="0"/>
    <n v="1"/>
    <n v="0"/>
    <n v="19"/>
    <n v="0"/>
    <n v="2"/>
    <n v="0"/>
    <n v="0"/>
    <n v="0"/>
    <n v="0"/>
    <n v="0"/>
    <n v="0"/>
    <n v="0"/>
    <n v="0"/>
    <n v="0"/>
    <n v="0"/>
    <n v="0"/>
    <n v="0"/>
    <n v="0"/>
    <n v="0"/>
    <n v="2"/>
    <n v="2"/>
    <n v="1"/>
    <n v="5"/>
    <n v="0"/>
    <n v="0"/>
    <n v="2"/>
    <n v="5"/>
  </r>
  <r>
    <n v="2025"/>
    <x v="1"/>
    <n v="4345"/>
    <x v="30"/>
    <x v="30"/>
    <x v="0"/>
    <x v="10"/>
    <n v="0"/>
    <n v="0"/>
    <n v="0"/>
    <n v="3"/>
    <n v="4"/>
    <n v="0"/>
    <n v="4"/>
    <n v="0"/>
    <n v="4"/>
    <n v="0"/>
    <n v="0"/>
    <n v="4"/>
    <n v="9"/>
    <n v="10"/>
    <n v="3"/>
    <n v="6"/>
    <n v="0"/>
    <n v="5"/>
    <n v="0"/>
    <n v="4"/>
    <n v="0"/>
    <n v="0"/>
    <n v="2"/>
    <n v="0"/>
    <n v="19"/>
    <n v="2"/>
    <n v="5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0"/>
    <n v="0"/>
    <n v="1"/>
    <n v="3"/>
  </r>
  <r>
    <n v="2025"/>
    <x v="1"/>
    <n v="4346"/>
    <x v="31"/>
    <x v="31"/>
    <x v="0"/>
    <x v="11"/>
    <n v="8"/>
    <n v="0"/>
    <n v="19"/>
    <n v="23"/>
    <n v="23"/>
    <n v="0"/>
    <n v="25"/>
    <n v="0"/>
    <n v="27"/>
    <n v="0"/>
    <n v="1"/>
    <n v="42"/>
    <n v="16"/>
    <n v="30"/>
    <n v="14"/>
    <n v="19"/>
    <n v="15"/>
    <n v="13"/>
    <n v="8"/>
    <n v="10"/>
    <n v="0"/>
    <n v="0"/>
    <n v="26"/>
    <n v="0"/>
    <n v="96"/>
    <n v="0"/>
    <n v="40"/>
    <n v="6"/>
    <n v="0"/>
    <n v="2"/>
    <n v="0"/>
    <n v="5"/>
    <n v="0"/>
    <n v="0"/>
    <n v="0"/>
    <n v="0"/>
    <n v="0"/>
    <n v="0"/>
    <n v="0"/>
    <n v="4"/>
    <n v="0"/>
    <n v="6"/>
    <n v="2"/>
    <n v="8"/>
    <n v="11"/>
    <n v="0"/>
    <n v="0"/>
    <n v="1"/>
    <n v="15"/>
  </r>
  <r>
    <n v="2025"/>
    <x v="1"/>
    <n v="4347"/>
    <x v="32"/>
    <x v="32"/>
    <x v="0"/>
    <x v="11"/>
    <n v="0"/>
    <n v="1"/>
    <n v="0"/>
    <n v="3"/>
    <n v="0"/>
    <n v="0"/>
    <n v="2"/>
    <n v="0"/>
    <n v="1"/>
    <n v="0"/>
    <n v="2"/>
    <n v="7"/>
    <n v="2"/>
    <n v="2"/>
    <n v="4"/>
    <n v="6"/>
    <n v="2"/>
    <n v="2"/>
    <n v="1"/>
    <n v="4"/>
    <n v="0"/>
    <n v="0"/>
    <n v="3"/>
    <n v="0"/>
    <n v="10"/>
    <n v="2"/>
    <n v="5"/>
    <n v="0"/>
    <n v="0"/>
    <n v="0"/>
    <n v="0"/>
    <n v="0"/>
    <n v="0"/>
    <n v="0"/>
    <n v="0"/>
    <n v="0"/>
    <n v="0"/>
    <n v="0"/>
    <n v="0"/>
    <n v="4"/>
    <n v="0"/>
    <n v="12"/>
    <n v="1"/>
    <n v="5"/>
    <n v="9"/>
    <n v="0"/>
    <n v="0"/>
    <n v="0"/>
    <n v="0"/>
  </r>
  <r>
    <n v="2025"/>
    <x v="1"/>
    <n v="4348"/>
    <x v="33"/>
    <x v="33"/>
    <x v="0"/>
    <x v="11"/>
    <n v="0"/>
    <n v="0"/>
    <n v="0"/>
    <n v="1"/>
    <n v="1"/>
    <n v="0"/>
    <n v="1"/>
    <n v="0"/>
    <n v="0"/>
    <n v="0"/>
    <n v="0"/>
    <n v="7"/>
    <n v="2"/>
    <n v="4"/>
    <n v="2"/>
    <n v="5"/>
    <n v="0"/>
    <n v="0"/>
    <n v="0"/>
    <n v="0"/>
    <n v="0"/>
    <n v="0"/>
    <n v="2"/>
    <n v="0"/>
    <n v="14"/>
    <n v="0"/>
    <n v="6"/>
    <n v="0"/>
    <n v="0"/>
    <n v="0"/>
    <n v="0"/>
    <n v="0"/>
    <n v="0"/>
    <n v="0"/>
    <n v="0"/>
    <n v="0"/>
    <n v="0"/>
    <n v="0"/>
    <n v="0"/>
    <n v="1"/>
    <n v="0"/>
    <n v="7"/>
    <n v="0"/>
    <n v="1"/>
    <n v="3"/>
    <n v="0"/>
    <n v="0"/>
    <n v="1"/>
    <n v="1"/>
  </r>
  <r>
    <n v="2025"/>
    <x v="1"/>
    <n v="4349"/>
    <x v="34"/>
    <x v="34"/>
    <x v="0"/>
    <x v="11"/>
    <n v="0"/>
    <n v="0"/>
    <n v="0"/>
    <n v="1"/>
    <n v="1"/>
    <n v="0"/>
    <n v="1"/>
    <n v="0"/>
    <n v="1"/>
    <n v="0"/>
    <n v="0"/>
    <n v="0"/>
    <n v="1"/>
    <n v="2"/>
    <n v="1"/>
    <n v="3"/>
    <n v="3"/>
    <n v="3"/>
    <n v="0"/>
    <n v="2"/>
    <n v="0"/>
    <n v="0"/>
    <n v="1"/>
    <n v="0"/>
    <n v="5"/>
    <n v="0"/>
    <n v="1"/>
    <n v="0"/>
    <n v="0"/>
    <n v="2"/>
    <n v="0"/>
    <n v="0"/>
    <n v="0"/>
    <n v="0"/>
    <n v="0"/>
    <n v="0"/>
    <n v="0"/>
    <n v="0"/>
    <n v="0"/>
    <n v="0"/>
    <n v="0"/>
    <n v="0"/>
    <n v="3"/>
    <n v="2"/>
    <n v="6"/>
    <n v="0"/>
    <n v="0"/>
    <n v="1"/>
    <n v="3"/>
  </r>
  <r>
    <n v="2025"/>
    <x v="1"/>
    <n v="4350"/>
    <x v="35"/>
    <x v="35"/>
    <x v="0"/>
    <x v="11"/>
    <n v="0"/>
    <n v="0"/>
    <n v="1"/>
    <n v="11"/>
    <n v="12"/>
    <n v="0"/>
    <n v="9"/>
    <n v="0"/>
    <n v="4"/>
    <n v="0"/>
    <n v="3"/>
    <n v="7"/>
    <n v="14"/>
    <n v="10"/>
    <n v="6"/>
    <n v="10"/>
    <n v="1"/>
    <n v="6"/>
    <n v="6"/>
    <n v="5"/>
    <n v="1"/>
    <n v="0"/>
    <n v="12"/>
    <n v="0"/>
    <n v="31"/>
    <n v="0"/>
    <n v="19"/>
    <n v="2"/>
    <n v="0"/>
    <n v="3"/>
    <n v="0"/>
    <n v="0"/>
    <n v="0"/>
    <n v="0"/>
    <n v="0"/>
    <n v="0"/>
    <n v="0"/>
    <n v="0"/>
    <n v="0"/>
    <n v="3"/>
    <n v="0"/>
    <n v="3"/>
    <n v="0"/>
    <n v="6"/>
    <n v="8"/>
    <n v="0"/>
    <n v="0"/>
    <n v="3"/>
    <n v="3"/>
  </r>
  <r>
    <n v="2025"/>
    <x v="1"/>
    <n v="4351"/>
    <x v="36"/>
    <x v="36"/>
    <x v="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1"/>
    <n v="4352"/>
    <x v="37"/>
    <x v="37"/>
    <x v="0"/>
    <x v="11"/>
    <n v="0"/>
    <n v="2"/>
    <n v="0"/>
    <n v="5"/>
    <n v="3"/>
    <n v="0"/>
    <n v="2"/>
    <n v="0"/>
    <n v="2"/>
    <n v="0"/>
    <n v="2"/>
    <n v="7"/>
    <n v="8"/>
    <n v="9"/>
    <n v="12"/>
    <n v="9"/>
    <n v="5"/>
    <n v="9"/>
    <n v="0"/>
    <n v="4"/>
    <n v="3"/>
    <n v="0"/>
    <n v="7"/>
    <n v="0"/>
    <n v="36"/>
    <n v="2"/>
    <n v="15"/>
    <n v="1"/>
    <n v="0"/>
    <n v="0"/>
    <n v="0"/>
    <n v="0"/>
    <n v="0"/>
    <n v="0"/>
    <n v="0"/>
    <n v="0"/>
    <n v="0"/>
    <n v="0"/>
    <n v="0"/>
    <n v="9"/>
    <n v="0"/>
    <n v="9"/>
    <n v="0"/>
    <n v="10"/>
    <n v="25"/>
    <n v="0"/>
    <n v="0"/>
    <n v="1"/>
    <n v="11"/>
  </r>
  <r>
    <n v="2025"/>
    <x v="1"/>
    <n v="4353"/>
    <x v="38"/>
    <x v="38"/>
    <x v="0"/>
    <x v="8"/>
    <n v="0"/>
    <n v="0"/>
    <n v="0"/>
    <n v="1"/>
    <n v="0"/>
    <n v="0"/>
    <n v="0"/>
    <n v="0"/>
    <n v="0"/>
    <n v="0"/>
    <n v="4"/>
    <n v="5"/>
    <n v="6"/>
    <n v="2"/>
    <n v="5"/>
    <n v="9"/>
    <n v="5"/>
    <n v="5"/>
    <n v="3"/>
    <n v="3"/>
    <n v="1"/>
    <n v="0"/>
    <n v="0"/>
    <n v="0"/>
    <n v="18"/>
    <n v="0"/>
    <n v="3"/>
    <n v="0"/>
    <n v="0"/>
    <n v="3"/>
    <n v="0"/>
    <n v="0"/>
    <n v="0"/>
    <n v="0"/>
    <n v="0"/>
    <n v="2"/>
    <n v="0"/>
    <n v="0"/>
    <n v="0"/>
    <n v="1"/>
    <n v="0"/>
    <n v="12"/>
    <n v="1"/>
    <n v="1"/>
    <n v="12"/>
    <n v="0"/>
    <n v="0"/>
    <n v="4"/>
    <n v="11"/>
  </r>
  <r>
    <n v="2025"/>
    <x v="1"/>
    <n v="4354"/>
    <x v="39"/>
    <x v="39"/>
    <x v="0"/>
    <x v="8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3"/>
    <n v="1"/>
    <n v="0"/>
    <n v="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0"/>
  </r>
  <r>
    <n v="2025"/>
    <x v="1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</r>
  <r>
    <n v="2025"/>
    <x v="1"/>
    <n v="4356"/>
    <x v="41"/>
    <x v="41"/>
    <x v="0"/>
    <x v="9"/>
    <n v="0"/>
    <n v="0"/>
    <n v="0"/>
    <n v="5"/>
    <n v="5"/>
    <n v="0"/>
    <n v="4"/>
    <n v="0"/>
    <n v="4"/>
    <n v="0"/>
    <n v="1"/>
    <n v="3"/>
    <n v="5"/>
    <n v="4"/>
    <n v="5"/>
    <n v="5"/>
    <n v="2"/>
    <n v="14"/>
    <n v="0"/>
    <n v="7"/>
    <n v="0"/>
    <n v="0"/>
    <n v="8"/>
    <n v="0"/>
    <n v="15"/>
    <n v="0"/>
    <n v="14"/>
    <n v="1"/>
    <n v="0"/>
    <n v="0"/>
    <n v="0"/>
    <n v="0"/>
    <n v="0"/>
    <n v="0"/>
    <n v="0"/>
    <n v="0"/>
    <n v="0"/>
    <n v="0"/>
    <n v="0"/>
    <n v="2"/>
    <n v="0"/>
    <n v="3"/>
    <n v="0"/>
    <n v="3"/>
    <n v="3"/>
    <n v="0"/>
    <n v="0"/>
    <n v="3"/>
    <n v="0"/>
  </r>
  <r>
    <n v="2025"/>
    <x v="1"/>
    <n v="4357"/>
    <x v="42"/>
    <x v="42"/>
    <x v="0"/>
    <x v="9"/>
    <n v="0"/>
    <n v="0"/>
    <n v="0"/>
    <n v="5"/>
    <n v="2"/>
    <n v="0"/>
    <n v="1"/>
    <n v="0"/>
    <n v="2"/>
    <n v="0"/>
    <n v="2"/>
    <n v="8"/>
    <n v="3"/>
    <n v="3"/>
    <n v="2"/>
    <n v="0"/>
    <n v="4"/>
    <n v="1"/>
    <n v="1"/>
    <n v="1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4"/>
    <n v="0"/>
    <n v="0"/>
    <n v="0"/>
    <n v="1"/>
  </r>
  <r>
    <n v="2025"/>
    <x v="1"/>
    <n v="4358"/>
    <x v="43"/>
    <x v="43"/>
    <x v="0"/>
    <x v="9"/>
    <n v="0"/>
    <n v="0"/>
    <n v="0"/>
    <n v="1"/>
    <n v="1"/>
    <n v="0"/>
    <n v="0"/>
    <n v="0"/>
    <n v="0"/>
    <n v="0"/>
    <n v="0"/>
    <n v="0"/>
    <n v="0"/>
    <n v="0"/>
    <n v="0"/>
    <n v="1"/>
    <n v="0"/>
    <n v="1"/>
    <n v="0"/>
    <n v="2"/>
    <n v="0"/>
    <n v="0"/>
    <n v="3"/>
    <n v="0"/>
    <n v="5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2"/>
  </r>
  <r>
    <n v="2025"/>
    <x v="1"/>
    <n v="4359"/>
    <x v="44"/>
    <x v="4"/>
    <x v="0"/>
    <x v="9"/>
    <n v="0"/>
    <n v="0"/>
    <n v="0"/>
    <n v="2"/>
    <n v="2"/>
    <n v="0"/>
    <n v="2"/>
    <n v="0"/>
    <n v="1"/>
    <n v="0"/>
    <n v="0"/>
    <n v="1"/>
    <n v="3"/>
    <n v="1"/>
    <n v="0"/>
    <n v="1"/>
    <n v="3"/>
    <n v="3"/>
    <n v="0"/>
    <n v="2"/>
    <n v="1"/>
    <n v="0"/>
    <n v="2"/>
    <n v="0"/>
    <n v="7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1"/>
    <n v="4360"/>
    <x v="45"/>
    <x v="44"/>
    <x v="0"/>
    <x v="9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6"/>
    <n v="0"/>
    <n v="0"/>
    <n v="0"/>
    <n v="0"/>
  </r>
  <r>
    <n v="2025"/>
    <x v="1"/>
    <n v="4361"/>
    <x v="46"/>
    <x v="45"/>
    <x v="0"/>
    <x v="12"/>
    <n v="0"/>
    <n v="0"/>
    <n v="0"/>
    <n v="2"/>
    <n v="1"/>
    <n v="0"/>
    <n v="1"/>
    <n v="0"/>
    <n v="1"/>
    <n v="0"/>
    <n v="0"/>
    <n v="2"/>
    <n v="6"/>
    <n v="1"/>
    <n v="4"/>
    <n v="3"/>
    <n v="6"/>
    <n v="0"/>
    <n v="1"/>
    <n v="4"/>
    <n v="0"/>
    <n v="0"/>
    <n v="0"/>
    <n v="0"/>
    <n v="14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2"/>
    <n v="12"/>
    <n v="0"/>
    <n v="0"/>
    <n v="0"/>
    <n v="0"/>
  </r>
  <r>
    <n v="2025"/>
    <x v="1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1"/>
    <n v="0"/>
  </r>
  <r>
    <n v="2025"/>
    <x v="1"/>
    <n v="4363"/>
    <x v="48"/>
    <x v="47"/>
    <x v="0"/>
    <x v="12"/>
    <n v="3"/>
    <n v="0"/>
    <n v="0"/>
    <n v="6"/>
    <n v="3"/>
    <n v="0"/>
    <n v="3"/>
    <n v="0"/>
    <n v="1"/>
    <n v="0"/>
    <n v="1"/>
    <n v="4"/>
    <n v="4"/>
    <n v="3"/>
    <n v="4"/>
    <n v="6"/>
    <n v="2"/>
    <n v="2"/>
    <n v="2"/>
    <n v="0"/>
    <n v="0"/>
    <n v="0"/>
    <n v="3"/>
    <n v="1"/>
    <n v="7"/>
    <n v="1"/>
    <n v="8"/>
    <n v="0"/>
    <n v="0"/>
    <n v="0"/>
    <n v="0"/>
    <n v="0"/>
    <n v="2"/>
    <n v="0"/>
    <n v="0"/>
    <n v="0"/>
    <n v="0"/>
    <n v="0"/>
    <n v="0"/>
    <n v="0"/>
    <n v="0"/>
    <n v="0"/>
    <n v="0"/>
    <n v="7"/>
    <n v="10"/>
    <n v="0"/>
    <n v="0"/>
    <n v="3"/>
    <n v="11"/>
  </r>
  <r>
    <n v="2025"/>
    <x v="1"/>
    <n v="4364"/>
    <x v="49"/>
    <x v="48"/>
    <x v="0"/>
    <x v="1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1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2"/>
  </r>
  <r>
    <n v="2025"/>
    <x v="1"/>
    <n v="4366"/>
    <x v="51"/>
    <x v="50"/>
    <x v="0"/>
    <x v="8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5"/>
    <x v="1"/>
    <n v="4367"/>
    <x v="52"/>
    <x v="51"/>
    <x v="1"/>
    <x v="0"/>
    <n v="0"/>
    <n v="7"/>
    <n v="232"/>
    <n v="9"/>
    <n v="3"/>
    <n v="0"/>
    <n v="1"/>
    <n v="0"/>
    <n v="1"/>
    <n v="2"/>
    <n v="2"/>
    <n v="2"/>
    <n v="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5"/>
    <n v="0"/>
    <n v="10"/>
    <n v="0"/>
    <n v="1"/>
    <n v="3"/>
    <n v="0"/>
    <n v="0"/>
    <n v="0"/>
    <n v="0"/>
  </r>
  <r>
    <n v="2025"/>
    <x v="1"/>
    <n v="4368"/>
    <x v="53"/>
    <x v="52"/>
    <x v="2"/>
    <x v="13"/>
    <n v="7"/>
    <n v="0"/>
    <n v="10"/>
    <n v="22"/>
    <n v="25"/>
    <n v="0"/>
    <n v="21"/>
    <n v="0"/>
    <n v="24"/>
    <n v="0"/>
    <n v="0"/>
    <n v="18"/>
    <n v="25"/>
    <n v="19"/>
    <n v="34"/>
    <n v="20"/>
    <n v="21"/>
    <n v="18"/>
    <n v="16"/>
    <n v="4"/>
    <n v="8"/>
    <n v="0"/>
    <n v="25"/>
    <n v="0"/>
    <n v="75"/>
    <n v="0"/>
    <n v="41"/>
    <n v="8"/>
    <n v="0"/>
    <n v="8"/>
    <n v="0"/>
    <n v="0"/>
    <n v="0"/>
    <n v="0"/>
    <n v="0"/>
    <n v="0"/>
    <n v="0"/>
    <n v="0"/>
    <n v="0"/>
    <n v="7"/>
    <n v="0"/>
    <n v="13"/>
    <n v="7"/>
    <n v="21"/>
    <n v="19"/>
    <n v="0"/>
    <n v="0"/>
    <n v="1"/>
    <n v="16"/>
  </r>
  <r>
    <n v="2025"/>
    <x v="1"/>
    <n v="4369"/>
    <x v="54"/>
    <x v="53"/>
    <x v="2"/>
    <x v="14"/>
    <n v="0"/>
    <n v="0"/>
    <n v="0"/>
    <n v="23"/>
    <n v="25"/>
    <n v="0"/>
    <n v="17"/>
    <n v="0"/>
    <n v="15"/>
    <n v="1"/>
    <n v="2"/>
    <n v="21"/>
    <n v="26"/>
    <n v="28"/>
    <n v="11"/>
    <n v="25"/>
    <n v="8"/>
    <n v="19"/>
    <n v="10"/>
    <n v="12"/>
    <n v="1"/>
    <n v="0"/>
    <n v="29"/>
    <n v="0"/>
    <n v="104"/>
    <n v="0"/>
    <n v="20"/>
    <n v="13"/>
    <n v="0"/>
    <n v="8"/>
    <n v="0"/>
    <n v="0"/>
    <n v="2"/>
    <n v="0"/>
    <n v="0"/>
    <n v="0"/>
    <n v="0"/>
    <n v="0"/>
    <n v="0"/>
    <n v="9"/>
    <n v="0"/>
    <n v="19"/>
    <n v="9"/>
    <n v="19"/>
    <n v="45"/>
    <n v="0"/>
    <n v="1"/>
    <n v="11"/>
    <n v="11"/>
  </r>
  <r>
    <n v="2025"/>
    <x v="1"/>
    <n v="4370"/>
    <x v="55"/>
    <x v="54"/>
    <x v="2"/>
    <x v="14"/>
    <n v="17"/>
    <n v="0"/>
    <n v="17"/>
    <n v="26"/>
    <n v="19"/>
    <n v="3"/>
    <n v="17"/>
    <n v="1"/>
    <n v="9"/>
    <n v="0"/>
    <n v="14"/>
    <n v="27"/>
    <n v="23"/>
    <n v="19"/>
    <n v="17"/>
    <n v="26"/>
    <n v="16"/>
    <n v="20"/>
    <n v="7"/>
    <n v="19"/>
    <n v="3"/>
    <n v="0"/>
    <n v="28"/>
    <n v="0"/>
    <n v="81"/>
    <n v="0"/>
    <n v="17"/>
    <n v="14"/>
    <n v="0"/>
    <n v="14"/>
    <n v="0"/>
    <n v="0"/>
    <n v="9"/>
    <n v="0"/>
    <n v="0"/>
    <n v="0"/>
    <n v="0"/>
    <n v="0"/>
    <n v="0"/>
    <n v="12"/>
    <n v="0"/>
    <n v="31"/>
    <n v="9"/>
    <n v="10"/>
    <n v="19"/>
    <n v="0"/>
    <n v="0"/>
    <n v="5"/>
    <n v="16"/>
  </r>
  <r>
    <n v="2025"/>
    <x v="1"/>
    <n v="4371"/>
    <x v="56"/>
    <x v="55"/>
    <x v="2"/>
    <x v="14"/>
    <n v="0"/>
    <n v="0"/>
    <n v="0"/>
    <n v="2"/>
    <n v="2"/>
    <n v="0"/>
    <n v="1"/>
    <n v="0"/>
    <n v="0"/>
    <n v="0"/>
    <n v="0"/>
    <n v="1"/>
    <n v="1"/>
    <n v="1"/>
    <n v="0"/>
    <n v="2"/>
    <n v="0"/>
    <n v="1"/>
    <n v="0"/>
    <n v="1"/>
    <n v="2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5"/>
    <x v="1"/>
    <n v="4372"/>
    <x v="57"/>
    <x v="56"/>
    <x v="2"/>
    <x v="14"/>
    <n v="0"/>
    <n v="0"/>
    <n v="0"/>
    <n v="3"/>
    <n v="3"/>
    <n v="0"/>
    <n v="5"/>
    <n v="0"/>
    <n v="5"/>
    <n v="0"/>
    <n v="1"/>
    <n v="6"/>
    <n v="2"/>
    <n v="3"/>
    <n v="1"/>
    <n v="1"/>
    <n v="1"/>
    <n v="4"/>
    <n v="3"/>
    <n v="5"/>
    <n v="3"/>
    <n v="0"/>
    <n v="3"/>
    <n v="0"/>
    <n v="1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</r>
  <r>
    <n v="2025"/>
    <x v="1"/>
    <n v="4373"/>
    <x v="58"/>
    <x v="57"/>
    <x v="2"/>
    <x v="15"/>
    <n v="5"/>
    <n v="0"/>
    <n v="12"/>
    <n v="14"/>
    <n v="10"/>
    <n v="1"/>
    <n v="8"/>
    <n v="0"/>
    <n v="4"/>
    <n v="0"/>
    <n v="5"/>
    <n v="10"/>
    <n v="8"/>
    <n v="13"/>
    <n v="6"/>
    <n v="11"/>
    <n v="5"/>
    <n v="14"/>
    <n v="4"/>
    <n v="1"/>
    <n v="2"/>
    <n v="0"/>
    <n v="8"/>
    <n v="0"/>
    <n v="49"/>
    <n v="0"/>
    <n v="0"/>
    <n v="12"/>
    <n v="0"/>
    <n v="11"/>
    <n v="0"/>
    <n v="0"/>
    <n v="0"/>
    <n v="0"/>
    <n v="0"/>
    <n v="0"/>
    <n v="0"/>
    <n v="0"/>
    <n v="0"/>
    <n v="6"/>
    <n v="0"/>
    <n v="13"/>
    <n v="5"/>
    <n v="4"/>
    <n v="7"/>
    <n v="0"/>
    <n v="0"/>
    <n v="8"/>
    <n v="10"/>
  </r>
  <r>
    <n v="2025"/>
    <x v="1"/>
    <n v="4374"/>
    <x v="59"/>
    <x v="58"/>
    <x v="2"/>
    <x v="15"/>
    <n v="0"/>
    <n v="0"/>
    <n v="0"/>
    <n v="0"/>
    <n v="0"/>
    <n v="0"/>
    <n v="0"/>
    <n v="0"/>
    <n v="0"/>
    <n v="0"/>
    <n v="0"/>
    <n v="1"/>
    <n v="2"/>
    <n v="3"/>
    <n v="1"/>
    <n v="1"/>
    <n v="0"/>
    <n v="0"/>
    <n v="1"/>
    <n v="0"/>
    <n v="1"/>
    <n v="0"/>
    <n v="2"/>
    <n v="0"/>
    <n v="8"/>
    <n v="0"/>
    <n v="0"/>
    <n v="2"/>
    <n v="0"/>
    <n v="1"/>
    <n v="0"/>
    <n v="0"/>
    <n v="0"/>
    <n v="0"/>
    <n v="0"/>
    <n v="0"/>
    <n v="0"/>
    <n v="0"/>
    <n v="0"/>
    <n v="1"/>
    <n v="0"/>
    <n v="1"/>
    <n v="0"/>
    <n v="2"/>
    <n v="5"/>
    <n v="0"/>
    <n v="0"/>
    <n v="1"/>
    <n v="4"/>
  </r>
  <r>
    <n v="2025"/>
    <x v="1"/>
    <n v="4375"/>
    <x v="60"/>
    <x v="59"/>
    <x v="2"/>
    <x v="15"/>
    <n v="0"/>
    <n v="0"/>
    <n v="0"/>
    <n v="1"/>
    <n v="0"/>
    <n v="0"/>
    <n v="0"/>
    <n v="0"/>
    <n v="0"/>
    <n v="0"/>
    <n v="1"/>
    <n v="0"/>
    <n v="1"/>
    <n v="0"/>
    <n v="0"/>
    <n v="1"/>
    <n v="2"/>
    <n v="0"/>
    <n v="1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  <n v="2"/>
    <n v="0"/>
  </r>
  <r>
    <n v="2025"/>
    <x v="1"/>
    <n v="4376"/>
    <x v="61"/>
    <x v="60"/>
    <x v="2"/>
    <x v="13"/>
    <n v="0"/>
    <n v="0"/>
    <n v="0"/>
    <n v="3"/>
    <n v="3"/>
    <n v="0"/>
    <n v="3"/>
    <n v="0"/>
    <n v="2"/>
    <n v="0"/>
    <n v="1"/>
    <n v="3"/>
    <n v="0"/>
    <n v="1"/>
    <n v="5"/>
    <n v="1"/>
    <n v="2"/>
    <n v="2"/>
    <n v="2"/>
    <n v="0"/>
    <n v="0"/>
    <n v="0"/>
    <n v="2"/>
    <n v="3"/>
    <n v="5"/>
    <n v="0"/>
    <n v="0"/>
    <n v="2"/>
    <n v="0"/>
    <n v="3"/>
    <n v="0"/>
    <n v="0"/>
    <n v="0"/>
    <n v="0"/>
    <n v="0"/>
    <n v="0"/>
    <n v="0"/>
    <n v="0"/>
    <n v="0"/>
    <n v="0"/>
    <n v="0"/>
    <n v="2"/>
    <n v="0"/>
    <n v="1"/>
    <n v="4"/>
    <n v="0"/>
    <n v="0"/>
    <n v="4"/>
    <n v="2"/>
  </r>
  <r>
    <n v="2025"/>
    <x v="1"/>
    <n v="4377"/>
    <x v="62"/>
    <x v="61"/>
    <x v="2"/>
    <x v="16"/>
    <n v="0"/>
    <n v="0"/>
    <n v="0"/>
    <n v="15"/>
    <n v="12"/>
    <n v="0"/>
    <n v="14"/>
    <n v="0"/>
    <n v="6"/>
    <n v="0"/>
    <n v="7"/>
    <n v="10"/>
    <n v="15"/>
    <n v="16"/>
    <n v="23"/>
    <n v="13"/>
    <n v="14"/>
    <n v="19"/>
    <n v="16"/>
    <n v="10"/>
    <n v="12"/>
    <n v="0"/>
    <n v="9"/>
    <n v="0"/>
    <n v="21"/>
    <n v="1"/>
    <n v="23"/>
    <n v="5"/>
    <n v="0"/>
    <n v="3"/>
    <n v="0"/>
    <n v="0"/>
    <n v="0"/>
    <n v="0"/>
    <n v="0"/>
    <n v="0"/>
    <n v="0"/>
    <n v="0"/>
    <n v="0"/>
    <n v="6"/>
    <n v="0"/>
    <n v="5"/>
    <n v="7"/>
    <n v="7"/>
    <n v="6"/>
    <n v="0"/>
    <n v="0"/>
    <n v="1"/>
    <n v="4"/>
  </r>
  <r>
    <n v="2025"/>
    <x v="1"/>
    <n v="4378"/>
    <x v="63"/>
    <x v="62"/>
    <x v="2"/>
    <x v="16"/>
    <n v="0"/>
    <n v="0"/>
    <n v="0"/>
    <n v="4"/>
    <n v="4"/>
    <n v="0"/>
    <n v="6"/>
    <n v="0"/>
    <n v="5"/>
    <n v="0"/>
    <n v="0"/>
    <n v="3"/>
    <n v="2"/>
    <n v="2"/>
    <n v="1"/>
    <n v="4"/>
    <n v="3"/>
    <n v="7"/>
    <n v="0"/>
    <n v="3"/>
    <n v="1"/>
    <n v="0"/>
    <n v="3"/>
    <n v="0"/>
    <n v="6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5"/>
    <n v="0"/>
    <n v="0"/>
    <n v="4"/>
    <n v="1"/>
  </r>
  <r>
    <n v="2025"/>
    <x v="1"/>
    <n v="4379"/>
    <x v="64"/>
    <x v="63"/>
    <x v="2"/>
    <x v="16"/>
    <n v="0"/>
    <n v="0"/>
    <n v="0"/>
    <n v="2"/>
    <n v="2"/>
    <n v="0"/>
    <n v="3"/>
    <n v="0"/>
    <n v="5"/>
    <n v="0"/>
    <n v="0"/>
    <n v="5"/>
    <n v="5"/>
    <n v="5"/>
    <n v="4"/>
    <n v="3"/>
    <n v="2"/>
    <n v="5"/>
    <n v="6"/>
    <n v="5"/>
    <n v="3"/>
    <n v="0"/>
    <n v="3"/>
    <n v="0"/>
    <n v="12"/>
    <n v="0"/>
    <n v="1"/>
    <n v="2"/>
    <n v="0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3"/>
  </r>
  <r>
    <n v="2025"/>
    <x v="1"/>
    <n v="4380"/>
    <x v="65"/>
    <x v="64"/>
    <x v="2"/>
    <x v="16"/>
    <n v="0"/>
    <n v="0"/>
    <n v="0"/>
    <n v="4"/>
    <n v="4"/>
    <n v="0"/>
    <n v="4"/>
    <n v="0"/>
    <n v="2"/>
    <n v="0"/>
    <n v="0"/>
    <n v="3"/>
    <n v="4"/>
    <n v="2"/>
    <n v="0"/>
    <n v="5"/>
    <n v="3"/>
    <n v="1"/>
    <n v="1"/>
    <n v="3"/>
    <n v="2"/>
    <n v="0"/>
    <n v="6"/>
    <n v="0"/>
    <n v="14"/>
    <n v="0"/>
    <n v="3"/>
    <n v="2"/>
    <n v="0"/>
    <n v="0"/>
    <n v="0"/>
    <n v="0"/>
    <n v="0"/>
    <n v="0"/>
    <n v="0"/>
    <n v="0"/>
    <n v="0"/>
    <n v="0"/>
    <n v="0"/>
    <n v="1"/>
    <n v="0"/>
    <n v="3"/>
    <n v="2"/>
    <n v="2"/>
    <n v="1"/>
    <n v="0"/>
    <n v="0"/>
    <n v="0"/>
    <n v="1"/>
  </r>
  <r>
    <n v="2025"/>
    <x v="1"/>
    <n v="4381"/>
    <x v="66"/>
    <x v="65"/>
    <x v="2"/>
    <x v="15"/>
    <n v="0"/>
    <n v="0"/>
    <n v="0"/>
    <n v="3"/>
    <n v="1"/>
    <n v="0"/>
    <n v="1"/>
    <n v="0"/>
    <n v="2"/>
    <n v="0"/>
    <n v="5"/>
    <n v="9"/>
    <n v="5"/>
    <n v="8"/>
    <n v="9"/>
    <n v="8"/>
    <n v="8"/>
    <n v="9"/>
    <n v="4"/>
    <n v="4"/>
    <n v="2"/>
    <n v="0"/>
    <n v="9"/>
    <n v="0"/>
    <n v="31"/>
    <n v="0"/>
    <n v="1"/>
    <n v="7"/>
    <n v="0"/>
    <n v="5"/>
    <n v="0"/>
    <n v="0"/>
    <n v="0"/>
    <n v="0"/>
    <n v="0"/>
    <n v="1"/>
    <n v="0"/>
    <n v="0"/>
    <n v="0"/>
    <n v="7"/>
    <n v="0"/>
    <n v="8"/>
    <n v="3"/>
    <n v="9"/>
    <n v="18"/>
    <n v="0"/>
    <n v="0"/>
    <n v="12"/>
    <n v="8"/>
  </r>
  <r>
    <n v="2025"/>
    <x v="1"/>
    <n v="4382"/>
    <x v="67"/>
    <x v="66"/>
    <x v="2"/>
    <x v="15"/>
    <n v="0"/>
    <n v="0"/>
    <n v="0"/>
    <n v="2"/>
    <n v="2"/>
    <n v="0"/>
    <n v="2"/>
    <n v="0"/>
    <n v="1"/>
    <n v="0"/>
    <n v="0"/>
    <n v="0"/>
    <n v="2"/>
    <n v="2"/>
    <n v="2"/>
    <n v="2"/>
    <n v="0"/>
    <n v="3"/>
    <n v="0"/>
    <n v="0"/>
    <n v="1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4"/>
    <n v="0"/>
  </r>
  <r>
    <n v="2025"/>
    <x v="1"/>
    <n v="4383"/>
    <x v="68"/>
    <x v="67"/>
    <x v="2"/>
    <x v="17"/>
    <n v="2"/>
    <n v="0"/>
    <n v="6"/>
    <n v="5"/>
    <n v="3"/>
    <n v="0"/>
    <n v="3"/>
    <n v="1"/>
    <n v="4"/>
    <n v="0"/>
    <n v="4"/>
    <n v="8"/>
    <n v="3"/>
    <n v="3"/>
    <n v="7"/>
    <n v="4"/>
    <n v="2"/>
    <n v="3"/>
    <n v="3"/>
    <n v="5"/>
    <n v="1"/>
    <n v="0"/>
    <n v="15"/>
    <n v="0"/>
    <n v="15"/>
    <n v="0"/>
    <n v="0"/>
    <n v="10"/>
    <n v="0"/>
    <n v="1"/>
    <n v="0"/>
    <n v="0"/>
    <n v="0"/>
    <n v="0"/>
    <n v="0"/>
    <n v="0"/>
    <n v="0"/>
    <n v="0"/>
    <n v="0"/>
    <n v="2"/>
    <n v="0"/>
    <n v="6"/>
    <n v="0"/>
    <n v="10"/>
    <n v="23"/>
    <n v="0"/>
    <n v="0"/>
    <n v="5"/>
    <n v="12"/>
  </r>
  <r>
    <n v="2025"/>
    <x v="1"/>
    <n v="4384"/>
    <x v="69"/>
    <x v="68"/>
    <x v="2"/>
    <x v="17"/>
    <n v="0"/>
    <n v="0"/>
    <n v="0"/>
    <n v="1"/>
    <n v="2"/>
    <n v="0"/>
    <n v="2"/>
    <n v="0"/>
    <n v="2"/>
    <n v="0"/>
    <n v="0"/>
    <n v="2"/>
    <n v="3"/>
    <n v="2"/>
    <n v="2"/>
    <n v="1"/>
    <n v="3"/>
    <n v="1"/>
    <n v="2"/>
    <n v="0"/>
    <n v="0"/>
    <n v="0"/>
    <n v="1"/>
    <n v="0"/>
    <n v="9"/>
    <n v="0"/>
    <n v="0"/>
    <n v="4"/>
    <n v="0"/>
    <n v="1"/>
    <n v="0"/>
    <n v="0"/>
    <n v="0"/>
    <n v="0"/>
    <n v="0"/>
    <n v="0"/>
    <n v="0"/>
    <n v="0"/>
    <n v="0"/>
    <n v="0"/>
    <n v="0"/>
    <n v="1"/>
    <n v="3"/>
    <n v="1"/>
    <n v="1"/>
    <n v="0"/>
    <n v="0"/>
    <n v="0"/>
    <n v="1"/>
  </r>
  <r>
    <n v="2025"/>
    <x v="1"/>
    <n v="4385"/>
    <x v="70"/>
    <x v="69"/>
    <x v="2"/>
    <x v="17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2"/>
  </r>
  <r>
    <n v="2025"/>
    <x v="1"/>
    <n v="4386"/>
    <x v="71"/>
    <x v="70"/>
    <x v="2"/>
    <x v="18"/>
    <n v="0"/>
    <n v="0"/>
    <n v="0"/>
    <n v="12"/>
    <n v="11"/>
    <n v="0"/>
    <n v="11"/>
    <n v="0"/>
    <n v="7"/>
    <n v="1"/>
    <n v="4"/>
    <n v="13"/>
    <n v="16"/>
    <n v="17"/>
    <n v="8"/>
    <n v="18"/>
    <n v="5"/>
    <n v="13"/>
    <n v="14"/>
    <n v="10"/>
    <n v="0"/>
    <n v="0"/>
    <n v="13"/>
    <n v="0"/>
    <n v="53"/>
    <n v="0"/>
    <n v="0"/>
    <n v="12"/>
    <n v="0"/>
    <n v="14"/>
    <n v="0"/>
    <n v="0"/>
    <n v="0"/>
    <n v="0"/>
    <n v="0"/>
    <n v="0"/>
    <n v="0"/>
    <n v="0"/>
    <n v="0"/>
    <n v="2"/>
    <n v="0"/>
    <n v="10"/>
    <n v="2"/>
    <n v="4"/>
    <n v="4"/>
    <n v="0"/>
    <n v="0"/>
    <n v="6"/>
    <n v="6"/>
  </r>
  <r>
    <n v="2025"/>
    <x v="1"/>
    <n v="4387"/>
    <x v="72"/>
    <x v="71"/>
    <x v="2"/>
    <x v="18"/>
    <n v="0"/>
    <n v="0"/>
    <n v="0"/>
    <n v="2"/>
    <n v="2"/>
    <n v="0"/>
    <n v="1"/>
    <n v="0"/>
    <n v="1"/>
    <n v="0"/>
    <n v="1"/>
    <n v="0"/>
    <n v="1"/>
    <n v="0"/>
    <n v="1"/>
    <n v="3"/>
    <n v="0"/>
    <n v="1"/>
    <n v="0"/>
    <n v="0"/>
    <n v="1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5"/>
    <n v="0"/>
    <n v="0"/>
    <n v="1"/>
    <n v="2"/>
  </r>
  <r>
    <n v="2025"/>
    <x v="1"/>
    <n v="4388"/>
    <x v="73"/>
    <x v="72"/>
    <x v="2"/>
    <x v="18"/>
    <n v="0"/>
    <n v="0"/>
    <n v="0"/>
    <n v="5"/>
    <n v="3"/>
    <n v="0"/>
    <n v="3"/>
    <n v="0"/>
    <n v="3"/>
    <n v="0"/>
    <n v="1"/>
    <n v="4"/>
    <n v="3"/>
    <n v="2"/>
    <n v="2"/>
    <n v="4"/>
    <n v="2"/>
    <n v="3"/>
    <n v="0"/>
    <n v="1"/>
    <n v="2"/>
    <n v="0"/>
    <n v="2"/>
    <n v="0"/>
    <n v="7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2"/>
    <n v="6"/>
    <n v="0"/>
    <n v="0"/>
    <n v="0"/>
    <n v="5"/>
  </r>
  <r>
    <n v="2025"/>
    <x v="1"/>
    <n v="4389"/>
    <x v="74"/>
    <x v="73"/>
    <x v="2"/>
    <x v="18"/>
    <n v="0"/>
    <n v="0"/>
    <n v="0"/>
    <n v="3"/>
    <n v="2"/>
    <n v="0"/>
    <n v="1"/>
    <n v="0"/>
    <n v="3"/>
    <n v="0"/>
    <n v="1"/>
    <n v="3"/>
    <n v="9"/>
    <n v="4"/>
    <n v="2"/>
    <n v="6"/>
    <n v="7"/>
    <n v="6"/>
    <n v="5"/>
    <n v="5"/>
    <n v="0"/>
    <n v="0"/>
    <n v="4"/>
    <n v="0"/>
    <n v="15"/>
    <n v="0"/>
    <n v="4"/>
    <n v="2"/>
    <n v="0"/>
    <n v="1"/>
    <n v="0"/>
    <n v="0"/>
    <n v="0"/>
    <n v="0"/>
    <n v="0"/>
    <n v="0"/>
    <n v="0"/>
    <n v="0"/>
    <n v="0"/>
    <n v="0"/>
    <n v="0"/>
    <n v="4"/>
    <n v="1"/>
    <n v="3"/>
    <n v="8"/>
    <n v="0"/>
    <n v="0"/>
    <n v="0"/>
    <n v="3"/>
  </r>
  <r>
    <n v="2025"/>
    <x v="1"/>
    <n v="4390"/>
    <x v="75"/>
    <x v="74"/>
    <x v="2"/>
    <x v="18"/>
    <n v="0"/>
    <n v="0"/>
    <n v="0"/>
    <n v="2"/>
    <n v="2"/>
    <n v="0"/>
    <n v="2"/>
    <n v="0"/>
    <n v="2"/>
    <n v="0"/>
    <n v="1"/>
    <n v="1"/>
    <n v="2"/>
    <n v="2"/>
    <n v="2"/>
    <n v="3"/>
    <n v="2"/>
    <n v="4"/>
    <n v="0"/>
    <n v="1"/>
    <n v="0"/>
    <n v="0"/>
    <n v="1"/>
    <n v="0"/>
    <n v="5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6"/>
    <n v="2"/>
    <n v="0"/>
    <n v="0"/>
    <n v="1"/>
    <n v="0"/>
  </r>
  <r>
    <n v="2025"/>
    <x v="1"/>
    <n v="4391"/>
    <x v="76"/>
    <x v="75"/>
    <x v="2"/>
    <x v="18"/>
    <n v="0"/>
    <n v="0"/>
    <n v="0"/>
    <n v="1"/>
    <n v="1"/>
    <n v="0"/>
    <n v="1"/>
    <n v="0"/>
    <n v="1"/>
    <n v="0"/>
    <n v="0"/>
    <n v="3"/>
    <n v="3"/>
    <n v="1"/>
    <n v="1"/>
    <n v="5"/>
    <n v="3"/>
    <n v="0"/>
    <n v="2"/>
    <n v="1"/>
    <n v="3"/>
    <n v="0"/>
    <n v="2"/>
    <n v="0"/>
    <n v="4"/>
    <n v="0"/>
    <n v="1"/>
    <n v="2"/>
    <n v="0"/>
    <n v="0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0"/>
  </r>
  <r>
    <n v="2025"/>
    <x v="1"/>
    <n v="4392"/>
    <x v="77"/>
    <x v="76"/>
    <x v="2"/>
    <x v="19"/>
    <n v="15"/>
    <n v="0"/>
    <n v="21"/>
    <n v="21"/>
    <n v="11"/>
    <n v="1"/>
    <n v="10"/>
    <n v="0"/>
    <n v="5"/>
    <n v="0"/>
    <n v="19"/>
    <n v="29"/>
    <n v="21"/>
    <n v="24"/>
    <n v="16"/>
    <n v="22"/>
    <n v="13"/>
    <n v="23"/>
    <n v="5"/>
    <n v="10"/>
    <n v="5"/>
    <n v="0"/>
    <n v="28"/>
    <n v="0"/>
    <n v="36"/>
    <n v="0"/>
    <n v="0"/>
    <n v="40"/>
    <n v="0"/>
    <n v="20"/>
    <n v="0"/>
    <n v="0"/>
    <n v="0"/>
    <n v="0"/>
    <n v="0"/>
    <n v="0"/>
    <n v="0"/>
    <n v="0"/>
    <n v="0"/>
    <n v="9"/>
    <n v="0"/>
    <n v="19"/>
    <n v="4"/>
    <n v="17"/>
    <n v="38"/>
    <n v="0"/>
    <n v="0"/>
    <n v="6"/>
    <n v="20"/>
  </r>
  <r>
    <n v="2025"/>
    <x v="1"/>
    <n v="4393"/>
    <x v="78"/>
    <x v="77"/>
    <x v="2"/>
    <x v="19"/>
    <n v="0"/>
    <n v="0"/>
    <n v="0"/>
    <n v="1"/>
    <n v="1"/>
    <n v="0"/>
    <n v="1"/>
    <n v="0"/>
    <n v="2"/>
    <n v="0"/>
    <n v="1"/>
    <n v="3"/>
    <n v="3"/>
    <n v="0"/>
    <n v="2"/>
    <n v="5"/>
    <n v="4"/>
    <n v="0"/>
    <n v="1"/>
    <n v="1"/>
    <n v="1"/>
    <n v="0"/>
    <n v="2"/>
    <n v="0"/>
    <n v="1"/>
    <n v="0"/>
    <n v="1"/>
    <n v="2"/>
    <n v="0"/>
    <n v="2"/>
    <n v="0"/>
    <n v="0"/>
    <n v="0"/>
    <n v="0"/>
    <n v="0"/>
    <n v="0"/>
    <n v="0"/>
    <n v="0"/>
    <n v="0"/>
    <n v="1"/>
    <n v="0"/>
    <n v="5"/>
    <n v="0"/>
    <n v="2"/>
    <n v="7"/>
    <n v="0"/>
    <n v="0"/>
    <n v="0"/>
    <n v="4"/>
  </r>
  <r>
    <n v="2025"/>
    <x v="1"/>
    <n v="4394"/>
    <x v="79"/>
    <x v="78"/>
    <x v="2"/>
    <x v="20"/>
    <n v="1"/>
    <n v="0"/>
    <n v="1"/>
    <n v="8"/>
    <n v="5"/>
    <n v="0"/>
    <n v="9"/>
    <n v="0"/>
    <n v="6"/>
    <n v="0"/>
    <n v="4"/>
    <n v="9"/>
    <n v="5"/>
    <n v="3"/>
    <n v="4"/>
    <n v="9"/>
    <n v="4"/>
    <n v="8"/>
    <n v="6"/>
    <n v="4"/>
    <n v="7"/>
    <n v="0"/>
    <n v="4"/>
    <n v="0"/>
    <n v="8"/>
    <n v="0"/>
    <n v="2"/>
    <n v="8"/>
    <n v="0"/>
    <n v="1"/>
    <n v="0"/>
    <n v="0"/>
    <n v="0"/>
    <n v="0"/>
    <n v="0"/>
    <n v="0"/>
    <n v="0"/>
    <n v="0"/>
    <n v="0"/>
    <n v="0"/>
    <n v="0"/>
    <n v="4"/>
    <n v="0"/>
    <n v="6"/>
    <n v="6"/>
    <n v="0"/>
    <n v="0"/>
    <n v="6"/>
    <n v="3"/>
  </r>
  <r>
    <n v="2025"/>
    <x v="1"/>
    <n v="4395"/>
    <x v="80"/>
    <x v="79"/>
    <x v="2"/>
    <x v="20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3"/>
    <n v="1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6"/>
    <n v="0"/>
    <n v="0"/>
    <n v="0"/>
    <n v="1"/>
  </r>
  <r>
    <n v="2025"/>
    <x v="1"/>
    <n v="4396"/>
    <x v="81"/>
    <x v="80"/>
    <x v="2"/>
    <x v="20"/>
    <n v="0"/>
    <n v="0"/>
    <n v="0"/>
    <n v="2"/>
    <n v="1"/>
    <n v="0"/>
    <n v="0"/>
    <n v="0"/>
    <n v="0"/>
    <n v="0"/>
    <n v="0"/>
    <n v="3"/>
    <n v="3"/>
    <n v="4"/>
    <n v="3"/>
    <n v="2"/>
    <n v="2"/>
    <n v="3"/>
    <n v="1"/>
    <n v="1"/>
    <n v="1"/>
    <n v="0"/>
    <n v="5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3"/>
    <n v="2"/>
    <n v="0"/>
    <n v="0"/>
    <n v="0"/>
    <n v="6"/>
  </r>
  <r>
    <n v="2025"/>
    <x v="1"/>
    <n v="4397"/>
    <x v="82"/>
    <x v="81"/>
    <x v="2"/>
    <x v="20"/>
    <n v="0"/>
    <n v="0"/>
    <n v="0"/>
    <n v="1"/>
    <n v="2"/>
    <n v="0"/>
    <n v="2"/>
    <n v="0"/>
    <n v="1"/>
    <n v="0"/>
    <n v="1"/>
    <n v="2"/>
    <n v="2"/>
    <n v="0"/>
    <n v="1"/>
    <n v="1"/>
    <n v="3"/>
    <n v="2"/>
    <n v="0"/>
    <n v="0"/>
    <n v="2"/>
    <n v="0"/>
    <n v="4"/>
    <n v="0"/>
    <n v="8"/>
    <n v="0"/>
    <n v="0"/>
    <n v="4"/>
    <n v="0"/>
    <n v="0"/>
    <n v="0"/>
    <n v="0"/>
    <n v="0"/>
    <n v="0"/>
    <n v="0"/>
    <n v="0"/>
    <n v="0"/>
    <n v="0"/>
    <n v="0"/>
    <n v="0"/>
    <n v="0"/>
    <n v="1"/>
    <n v="1"/>
    <n v="0"/>
    <n v="3"/>
    <n v="0"/>
    <n v="0"/>
    <n v="0"/>
    <n v="3"/>
  </r>
  <r>
    <n v="2025"/>
    <x v="1"/>
    <n v="4398"/>
    <x v="83"/>
    <x v="82"/>
    <x v="2"/>
    <x v="2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3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1"/>
    <n v="1"/>
    <n v="3"/>
    <n v="3"/>
    <n v="0"/>
    <n v="0"/>
    <n v="0"/>
    <n v="0"/>
  </r>
  <r>
    <n v="2025"/>
    <x v="1"/>
    <n v="4399"/>
    <x v="84"/>
    <x v="83"/>
    <x v="2"/>
    <x v="20"/>
    <n v="0"/>
    <n v="0"/>
    <n v="0"/>
    <n v="0"/>
    <n v="2"/>
    <n v="0"/>
    <n v="2"/>
    <n v="0"/>
    <n v="2"/>
    <n v="0"/>
    <n v="0"/>
    <n v="3"/>
    <n v="0"/>
    <n v="2"/>
    <n v="0"/>
    <n v="0"/>
    <n v="0"/>
    <n v="1"/>
    <n v="1"/>
    <n v="0"/>
    <n v="0"/>
    <n v="0"/>
    <n v="1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4"/>
    <n v="1"/>
    <n v="0"/>
    <n v="0"/>
    <n v="0"/>
    <n v="0"/>
    <n v="0"/>
    <n v="0"/>
  </r>
  <r>
    <n v="2025"/>
    <x v="1"/>
    <n v="4400"/>
    <x v="85"/>
    <x v="84"/>
    <x v="2"/>
    <x v="20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1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1"/>
    <n v="0"/>
    <n v="4"/>
    <n v="1"/>
    <n v="0"/>
    <n v="2"/>
    <n v="0"/>
    <n v="0"/>
    <n v="0"/>
    <n v="1"/>
  </r>
  <r>
    <n v="2025"/>
    <x v="1"/>
    <n v="4401"/>
    <x v="86"/>
    <x v="85"/>
    <x v="2"/>
    <x v="19"/>
    <n v="0"/>
    <n v="0"/>
    <n v="0"/>
    <n v="4"/>
    <n v="3"/>
    <n v="0"/>
    <n v="2"/>
    <n v="0"/>
    <n v="1"/>
    <n v="0"/>
    <n v="0"/>
    <n v="2"/>
    <n v="3"/>
    <n v="4"/>
    <n v="2"/>
    <n v="1"/>
    <n v="3"/>
    <n v="4"/>
    <n v="0"/>
    <n v="1"/>
    <n v="0"/>
    <n v="0"/>
    <n v="0"/>
    <n v="0"/>
    <n v="14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3"/>
    <n v="4"/>
    <n v="0"/>
    <n v="0"/>
    <n v="1"/>
    <n v="1"/>
  </r>
  <r>
    <n v="2025"/>
    <x v="1"/>
    <n v="4402"/>
    <x v="87"/>
    <x v="86"/>
    <x v="2"/>
    <x v="19"/>
    <n v="0"/>
    <n v="0"/>
    <n v="0"/>
    <n v="1"/>
    <n v="0"/>
    <n v="0"/>
    <n v="2"/>
    <n v="0"/>
    <n v="2"/>
    <n v="0"/>
    <n v="0"/>
    <n v="2"/>
    <n v="1"/>
    <n v="1"/>
    <n v="2"/>
    <n v="1"/>
    <n v="1"/>
    <n v="3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0"/>
    <n v="0"/>
    <n v="0"/>
    <n v="2"/>
  </r>
  <r>
    <n v="2025"/>
    <x v="1"/>
    <n v="4403"/>
    <x v="88"/>
    <x v="87"/>
    <x v="2"/>
    <x v="19"/>
    <n v="0"/>
    <n v="0"/>
    <n v="0"/>
    <n v="2"/>
    <n v="0"/>
    <n v="0"/>
    <n v="0"/>
    <n v="0"/>
    <n v="0"/>
    <n v="0"/>
    <n v="0"/>
    <n v="2"/>
    <n v="1"/>
    <n v="0"/>
    <n v="1"/>
    <n v="1"/>
    <n v="3"/>
    <n v="2"/>
    <n v="1"/>
    <n v="3"/>
    <n v="1"/>
    <n v="0"/>
    <n v="0"/>
    <n v="0"/>
    <n v="9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1"/>
    <n v="2"/>
    <n v="0"/>
    <n v="0"/>
    <n v="2"/>
    <n v="0"/>
  </r>
  <r>
    <n v="2025"/>
    <x v="1"/>
    <n v="4404"/>
    <x v="89"/>
    <x v="88"/>
    <x v="2"/>
    <x v="21"/>
    <n v="8"/>
    <n v="0"/>
    <n v="26"/>
    <n v="33"/>
    <n v="18"/>
    <n v="0"/>
    <n v="19"/>
    <n v="0"/>
    <n v="19"/>
    <n v="0"/>
    <n v="13"/>
    <n v="29"/>
    <n v="33"/>
    <n v="29"/>
    <n v="17"/>
    <n v="20"/>
    <n v="5"/>
    <n v="11"/>
    <n v="8"/>
    <n v="9"/>
    <n v="3"/>
    <n v="0"/>
    <n v="24"/>
    <n v="0"/>
    <n v="108"/>
    <n v="0"/>
    <n v="1"/>
    <n v="30"/>
    <n v="0"/>
    <n v="16"/>
    <n v="0"/>
    <n v="0"/>
    <n v="0"/>
    <n v="0"/>
    <n v="0"/>
    <n v="0"/>
    <n v="0"/>
    <n v="0"/>
    <n v="0"/>
    <n v="10"/>
    <n v="0"/>
    <n v="29"/>
    <n v="2"/>
    <n v="17"/>
    <n v="22"/>
    <n v="1"/>
    <n v="0"/>
    <n v="7"/>
    <n v="18"/>
  </r>
  <r>
    <n v="2025"/>
    <x v="1"/>
    <n v="4405"/>
    <x v="90"/>
    <x v="89"/>
    <x v="2"/>
    <x v="21"/>
    <n v="0"/>
    <n v="0"/>
    <n v="0"/>
    <n v="3"/>
    <n v="0"/>
    <n v="0"/>
    <n v="0"/>
    <n v="0"/>
    <n v="0"/>
    <n v="0"/>
    <n v="2"/>
    <n v="2"/>
    <n v="2"/>
    <n v="1"/>
    <n v="3"/>
    <n v="4"/>
    <n v="1"/>
    <n v="6"/>
    <n v="0"/>
    <n v="3"/>
    <n v="2"/>
    <n v="0"/>
    <n v="3"/>
    <n v="0"/>
    <n v="13"/>
    <n v="0"/>
    <n v="0"/>
    <n v="2"/>
    <n v="0"/>
    <n v="1"/>
    <n v="0"/>
    <n v="0"/>
    <n v="0"/>
    <n v="0"/>
    <n v="0"/>
    <n v="0"/>
    <n v="0"/>
    <n v="0"/>
    <n v="0"/>
    <n v="2"/>
    <n v="0"/>
    <n v="6"/>
    <n v="0"/>
    <n v="2"/>
    <n v="5"/>
    <n v="0"/>
    <n v="1"/>
    <n v="3"/>
    <n v="0"/>
  </r>
  <r>
    <n v="2025"/>
    <x v="1"/>
    <n v="4406"/>
    <x v="91"/>
    <x v="90"/>
    <x v="2"/>
    <x v="21"/>
    <n v="0"/>
    <n v="0"/>
    <n v="0"/>
    <n v="3"/>
    <n v="4"/>
    <n v="0"/>
    <n v="6"/>
    <n v="0"/>
    <n v="6"/>
    <n v="0"/>
    <n v="0"/>
    <n v="4"/>
    <n v="7"/>
    <n v="6"/>
    <n v="4"/>
    <n v="7"/>
    <n v="2"/>
    <n v="4"/>
    <n v="3"/>
    <n v="2"/>
    <n v="4"/>
    <n v="0"/>
    <n v="3"/>
    <n v="0"/>
    <n v="22"/>
    <n v="0"/>
    <n v="1"/>
    <n v="4"/>
    <n v="0"/>
    <n v="4"/>
    <n v="0"/>
    <n v="0"/>
    <n v="0"/>
    <n v="0"/>
    <n v="0"/>
    <n v="0"/>
    <n v="0"/>
    <n v="0"/>
    <n v="0"/>
    <n v="3"/>
    <n v="0"/>
    <n v="2"/>
    <n v="0"/>
    <n v="7"/>
    <n v="7"/>
    <n v="0"/>
    <n v="0"/>
    <n v="6"/>
    <n v="4"/>
  </r>
  <r>
    <n v="2025"/>
    <x v="1"/>
    <n v="4407"/>
    <x v="92"/>
    <x v="91"/>
    <x v="2"/>
    <x v="21"/>
    <n v="0"/>
    <n v="0"/>
    <n v="0"/>
    <n v="3"/>
    <n v="2"/>
    <n v="0"/>
    <n v="5"/>
    <n v="0"/>
    <n v="6"/>
    <n v="0"/>
    <n v="1"/>
    <n v="4"/>
    <n v="1"/>
    <n v="2"/>
    <n v="1"/>
    <n v="2"/>
    <n v="0"/>
    <n v="1"/>
    <n v="1"/>
    <n v="0"/>
    <n v="1"/>
    <n v="0"/>
    <n v="2"/>
    <n v="0"/>
    <n v="5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</r>
  <r>
    <n v="2025"/>
    <x v="1"/>
    <n v="4408"/>
    <x v="93"/>
    <x v="92"/>
    <x v="2"/>
    <x v="21"/>
    <n v="0"/>
    <n v="0"/>
    <n v="0"/>
    <n v="0"/>
    <n v="0"/>
    <n v="0"/>
    <n v="1"/>
    <n v="0"/>
    <n v="1"/>
    <n v="0"/>
    <n v="0"/>
    <n v="1"/>
    <n v="0"/>
    <n v="1"/>
    <n v="0"/>
    <n v="1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2"/>
  </r>
  <r>
    <n v="2025"/>
    <x v="1"/>
    <n v="4409"/>
    <x v="94"/>
    <x v="93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2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1"/>
    <n v="4410"/>
    <x v="95"/>
    <x v="94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0"/>
    <n v="0"/>
    <n v="0"/>
    <n v="0"/>
  </r>
  <r>
    <n v="2025"/>
    <x v="1"/>
    <n v="4411"/>
    <x v="96"/>
    <x v="95"/>
    <x v="2"/>
    <x v="21"/>
    <n v="0"/>
    <n v="0"/>
    <n v="0"/>
    <n v="0"/>
    <n v="0"/>
    <n v="0"/>
    <n v="0"/>
    <n v="0"/>
    <n v="0"/>
    <n v="0"/>
    <n v="0"/>
    <n v="1"/>
    <n v="1"/>
    <n v="0"/>
    <n v="0"/>
    <n v="1"/>
    <n v="3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1"/>
  </r>
  <r>
    <n v="2025"/>
    <x v="1"/>
    <n v="4412"/>
    <x v="97"/>
    <x v="96"/>
    <x v="2"/>
    <x v="21"/>
    <n v="0"/>
    <n v="0"/>
    <n v="0"/>
    <n v="1"/>
    <n v="2"/>
    <n v="0"/>
    <n v="0"/>
    <n v="0"/>
    <n v="2"/>
    <n v="0"/>
    <n v="0"/>
    <n v="4"/>
    <n v="2"/>
    <n v="5"/>
    <n v="0"/>
    <n v="2"/>
    <n v="0"/>
    <n v="4"/>
    <n v="0"/>
    <n v="1"/>
    <n v="0"/>
    <n v="0"/>
    <n v="1"/>
    <n v="0"/>
    <n v="1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4"/>
    <n v="7"/>
    <n v="0"/>
    <n v="0"/>
    <n v="2"/>
    <n v="1"/>
  </r>
  <r>
    <n v="2025"/>
    <x v="1"/>
    <n v="4413"/>
    <x v="98"/>
    <x v="97"/>
    <x v="2"/>
    <x v="21"/>
    <n v="0"/>
    <n v="0"/>
    <n v="0"/>
    <n v="2"/>
    <n v="0"/>
    <n v="0"/>
    <n v="0"/>
    <n v="0"/>
    <n v="0"/>
    <n v="0"/>
    <n v="0"/>
    <n v="0"/>
    <n v="0"/>
    <n v="1"/>
    <n v="0"/>
    <n v="1"/>
    <n v="1"/>
    <n v="0"/>
    <n v="0"/>
    <n v="3"/>
    <n v="1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</r>
  <r>
    <n v="2025"/>
    <x v="1"/>
    <n v="4414"/>
    <x v="99"/>
    <x v="98"/>
    <x v="2"/>
    <x v="17"/>
    <n v="0"/>
    <n v="0"/>
    <n v="0"/>
    <n v="1"/>
    <n v="1"/>
    <n v="0"/>
    <n v="1"/>
    <n v="0"/>
    <n v="2"/>
    <n v="0"/>
    <n v="0"/>
    <n v="2"/>
    <n v="1"/>
    <n v="0"/>
    <n v="1"/>
    <n v="0"/>
    <n v="1"/>
    <n v="3"/>
    <n v="2"/>
    <n v="1"/>
    <n v="3"/>
    <n v="0"/>
    <n v="0"/>
    <n v="0"/>
    <n v="4"/>
    <n v="0"/>
    <n v="0"/>
    <n v="2"/>
    <n v="0"/>
    <n v="2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4"/>
  </r>
  <r>
    <n v="2025"/>
    <x v="1"/>
    <n v="4415"/>
    <x v="100"/>
    <x v="99"/>
    <x v="2"/>
    <x v="17"/>
    <n v="0"/>
    <n v="0"/>
    <n v="0"/>
    <n v="2"/>
    <n v="2"/>
    <n v="0"/>
    <n v="2"/>
    <n v="0"/>
    <n v="1"/>
    <n v="0"/>
    <n v="0"/>
    <n v="0"/>
    <n v="2"/>
    <n v="1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0"/>
    <n v="0"/>
    <n v="0"/>
  </r>
  <r>
    <n v="2025"/>
    <x v="1"/>
    <n v="4416"/>
    <x v="101"/>
    <x v="100"/>
    <x v="2"/>
    <x v="17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3"/>
    <n v="0"/>
    <n v="3"/>
    <n v="0"/>
    <n v="0"/>
    <n v="3"/>
    <n v="0"/>
    <n v="2"/>
    <n v="0"/>
    <n v="0"/>
    <n v="0"/>
    <n v="0"/>
    <n v="0"/>
    <n v="0"/>
    <n v="0"/>
    <n v="0"/>
    <n v="0"/>
    <n v="1"/>
    <n v="0"/>
    <n v="1"/>
    <n v="1"/>
    <n v="2"/>
    <n v="2"/>
    <n v="0"/>
    <n v="0"/>
    <n v="0"/>
    <n v="0"/>
  </r>
  <r>
    <n v="2025"/>
    <x v="1"/>
    <n v="4417"/>
    <x v="102"/>
    <x v="101"/>
    <x v="2"/>
    <x v="22"/>
    <n v="31"/>
    <n v="0"/>
    <n v="33"/>
    <n v="22"/>
    <n v="11"/>
    <n v="1"/>
    <n v="8"/>
    <n v="0"/>
    <n v="7"/>
    <n v="0"/>
    <n v="7"/>
    <n v="14"/>
    <n v="16"/>
    <n v="17"/>
    <n v="13"/>
    <n v="23"/>
    <n v="16"/>
    <n v="21"/>
    <n v="12"/>
    <n v="14"/>
    <n v="4"/>
    <n v="0"/>
    <n v="21"/>
    <n v="0"/>
    <n v="49"/>
    <n v="1"/>
    <n v="5"/>
    <n v="7"/>
    <n v="0"/>
    <n v="10"/>
    <n v="0"/>
    <n v="0"/>
    <n v="0"/>
    <n v="0"/>
    <n v="0"/>
    <n v="0"/>
    <n v="0"/>
    <n v="0"/>
    <n v="1"/>
    <n v="2"/>
    <n v="0"/>
    <n v="18"/>
    <n v="3"/>
    <n v="34"/>
    <n v="51"/>
    <n v="0"/>
    <n v="0"/>
    <n v="11"/>
    <n v="15"/>
  </r>
  <r>
    <n v="2025"/>
    <x v="1"/>
    <n v="4418"/>
    <x v="103"/>
    <x v="102"/>
    <x v="2"/>
    <x v="22"/>
    <n v="0"/>
    <n v="0"/>
    <n v="0"/>
    <n v="9"/>
    <n v="5"/>
    <n v="0"/>
    <n v="2"/>
    <n v="0"/>
    <n v="2"/>
    <n v="0"/>
    <n v="1"/>
    <n v="2"/>
    <n v="9"/>
    <n v="2"/>
    <n v="7"/>
    <n v="7"/>
    <n v="5"/>
    <n v="7"/>
    <n v="3"/>
    <n v="9"/>
    <n v="0"/>
    <n v="0"/>
    <n v="9"/>
    <n v="0"/>
    <n v="16"/>
    <n v="0"/>
    <n v="0"/>
    <n v="9"/>
    <n v="0"/>
    <n v="1"/>
    <n v="0"/>
    <n v="0"/>
    <n v="0"/>
    <n v="0"/>
    <n v="0"/>
    <n v="0"/>
    <n v="0"/>
    <n v="0"/>
    <n v="0"/>
    <n v="1"/>
    <n v="0"/>
    <n v="0"/>
    <n v="0"/>
    <n v="6"/>
    <n v="4"/>
    <n v="0"/>
    <n v="0"/>
    <n v="0"/>
    <n v="2"/>
  </r>
  <r>
    <n v="2025"/>
    <x v="1"/>
    <n v="4419"/>
    <x v="104"/>
    <x v="103"/>
    <x v="2"/>
    <x v="22"/>
    <n v="0"/>
    <n v="0"/>
    <n v="0"/>
    <n v="0"/>
    <n v="0"/>
    <n v="0"/>
    <n v="0"/>
    <n v="0"/>
    <n v="0"/>
    <n v="0"/>
    <n v="2"/>
    <n v="2"/>
    <n v="4"/>
    <n v="2"/>
    <n v="5"/>
    <n v="7"/>
    <n v="3"/>
    <n v="3"/>
    <n v="6"/>
    <n v="3"/>
    <n v="0"/>
    <n v="0"/>
    <n v="3"/>
    <n v="0"/>
    <n v="9"/>
    <n v="0"/>
    <n v="1"/>
    <n v="1"/>
    <n v="0"/>
    <n v="1"/>
    <n v="0"/>
    <n v="0"/>
    <n v="0"/>
    <n v="0"/>
    <n v="0"/>
    <n v="0"/>
    <n v="0"/>
    <n v="0"/>
    <n v="0"/>
    <n v="5"/>
    <n v="0"/>
    <n v="5"/>
    <n v="2"/>
    <n v="4"/>
    <n v="9"/>
    <n v="0"/>
    <n v="0"/>
    <n v="0"/>
    <n v="3"/>
  </r>
  <r>
    <n v="2025"/>
    <x v="1"/>
    <n v="4420"/>
    <x v="105"/>
    <x v="104"/>
    <x v="2"/>
    <x v="22"/>
    <n v="0"/>
    <n v="0"/>
    <n v="0"/>
    <n v="2"/>
    <n v="2"/>
    <n v="0"/>
    <n v="2"/>
    <n v="0"/>
    <n v="2"/>
    <n v="0"/>
    <n v="0"/>
    <n v="6"/>
    <n v="6"/>
    <n v="8"/>
    <n v="7"/>
    <n v="7"/>
    <n v="5"/>
    <n v="5"/>
    <n v="4"/>
    <n v="6"/>
    <n v="2"/>
    <n v="0"/>
    <n v="1"/>
    <n v="0"/>
    <n v="28"/>
    <n v="0"/>
    <n v="0"/>
    <n v="1"/>
    <n v="0"/>
    <n v="6"/>
    <n v="0"/>
    <n v="0"/>
    <n v="0"/>
    <n v="0"/>
    <n v="0"/>
    <n v="0"/>
    <n v="0"/>
    <n v="0"/>
    <n v="0"/>
    <n v="0"/>
    <n v="0"/>
    <n v="4"/>
    <n v="4"/>
    <n v="7"/>
    <n v="11"/>
    <n v="0"/>
    <n v="0"/>
    <n v="3"/>
    <n v="5"/>
  </r>
  <r>
    <n v="2025"/>
    <x v="1"/>
    <n v="4421"/>
    <x v="106"/>
    <x v="105"/>
    <x v="2"/>
    <x v="22"/>
    <n v="0"/>
    <n v="0"/>
    <n v="0"/>
    <n v="8"/>
    <n v="0"/>
    <n v="0"/>
    <n v="0"/>
    <n v="0"/>
    <n v="0"/>
    <n v="0"/>
    <n v="8"/>
    <n v="6"/>
    <n v="0"/>
    <n v="6"/>
    <n v="3"/>
    <n v="3"/>
    <n v="2"/>
    <n v="6"/>
    <n v="4"/>
    <n v="2"/>
    <n v="1"/>
    <n v="0"/>
    <n v="1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1"/>
    <n v="6"/>
    <n v="4"/>
    <n v="9"/>
    <n v="0"/>
    <n v="0"/>
    <n v="1"/>
    <n v="8"/>
  </r>
  <r>
    <n v="2025"/>
    <x v="1"/>
    <n v="4422"/>
    <x v="107"/>
    <x v="106"/>
    <x v="2"/>
    <x v="22"/>
    <n v="0"/>
    <n v="0"/>
    <n v="0"/>
    <n v="3"/>
    <n v="0"/>
    <n v="0"/>
    <n v="0"/>
    <n v="0"/>
    <n v="0"/>
    <n v="0"/>
    <n v="1"/>
    <n v="2"/>
    <n v="1"/>
    <n v="6"/>
    <n v="6"/>
    <n v="4"/>
    <n v="3"/>
    <n v="3"/>
    <n v="1"/>
    <n v="9"/>
    <n v="1"/>
    <n v="0"/>
    <n v="1"/>
    <n v="0"/>
    <n v="17"/>
    <n v="0"/>
    <n v="1"/>
    <n v="1"/>
    <n v="0"/>
    <n v="4"/>
    <n v="0"/>
    <n v="0"/>
    <n v="0"/>
    <n v="0"/>
    <n v="0"/>
    <n v="0"/>
    <n v="0"/>
    <n v="0"/>
    <n v="0"/>
    <n v="2"/>
    <n v="0"/>
    <n v="12"/>
    <n v="3"/>
    <n v="3"/>
    <n v="9"/>
    <n v="0"/>
    <n v="0"/>
    <n v="1"/>
    <n v="2"/>
  </r>
  <r>
    <n v="2025"/>
    <x v="1"/>
    <n v="4423"/>
    <x v="108"/>
    <x v="107"/>
    <x v="2"/>
    <x v="22"/>
    <n v="0"/>
    <n v="0"/>
    <n v="0"/>
    <n v="5"/>
    <n v="3"/>
    <n v="0"/>
    <n v="4"/>
    <n v="0"/>
    <n v="2"/>
    <n v="0"/>
    <n v="2"/>
    <n v="6"/>
    <n v="4"/>
    <n v="5"/>
    <n v="8"/>
    <n v="4"/>
    <n v="8"/>
    <n v="4"/>
    <n v="2"/>
    <n v="6"/>
    <n v="2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1"/>
    <n v="4"/>
    <n v="1"/>
    <n v="10"/>
    <n v="21"/>
    <n v="0"/>
    <n v="0"/>
    <n v="4"/>
    <n v="9"/>
  </r>
  <r>
    <n v="2025"/>
    <x v="1"/>
    <n v="4424"/>
    <x v="109"/>
    <x v="108"/>
    <x v="2"/>
    <x v="22"/>
    <n v="0"/>
    <n v="0"/>
    <n v="0"/>
    <n v="4"/>
    <n v="1"/>
    <n v="0"/>
    <n v="1"/>
    <n v="0"/>
    <n v="0"/>
    <n v="0"/>
    <n v="2"/>
    <n v="2"/>
    <n v="5"/>
    <n v="1"/>
    <n v="2"/>
    <n v="3"/>
    <n v="2"/>
    <n v="1"/>
    <n v="1"/>
    <n v="1"/>
    <n v="2"/>
    <n v="0"/>
    <n v="2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</r>
  <r>
    <n v="2025"/>
    <x v="1"/>
    <n v="4425"/>
    <x v="110"/>
    <x v="109"/>
    <x v="2"/>
    <x v="22"/>
    <n v="0"/>
    <n v="0"/>
    <n v="0"/>
    <n v="2"/>
    <n v="2"/>
    <n v="0"/>
    <n v="2"/>
    <n v="0"/>
    <n v="2"/>
    <n v="0"/>
    <n v="1"/>
    <n v="1"/>
    <n v="2"/>
    <n v="2"/>
    <n v="3"/>
    <n v="1"/>
    <n v="7"/>
    <n v="7"/>
    <n v="4"/>
    <n v="2"/>
    <n v="3"/>
    <n v="0"/>
    <n v="4"/>
    <n v="0"/>
    <n v="1"/>
    <n v="0"/>
    <n v="0"/>
    <n v="2"/>
    <n v="0"/>
    <n v="0"/>
    <n v="0"/>
    <n v="0"/>
    <n v="0"/>
    <n v="0"/>
    <n v="0"/>
    <n v="0"/>
    <n v="0"/>
    <n v="0"/>
    <n v="0"/>
    <n v="2"/>
    <n v="0"/>
    <n v="25"/>
    <n v="0"/>
    <n v="3"/>
    <n v="16"/>
    <n v="0"/>
    <n v="0"/>
    <n v="2"/>
    <n v="0"/>
  </r>
  <r>
    <n v="2025"/>
    <x v="1"/>
    <n v="4426"/>
    <x v="111"/>
    <x v="110"/>
    <x v="2"/>
    <x v="22"/>
    <n v="0"/>
    <n v="0"/>
    <n v="0"/>
    <n v="8"/>
    <n v="7"/>
    <n v="0"/>
    <n v="11"/>
    <n v="0"/>
    <n v="13"/>
    <n v="0"/>
    <n v="2"/>
    <n v="13"/>
    <n v="10"/>
    <n v="10"/>
    <n v="12"/>
    <n v="14"/>
    <n v="6"/>
    <n v="14"/>
    <n v="9"/>
    <n v="9"/>
    <n v="6"/>
    <n v="0"/>
    <n v="11"/>
    <n v="0"/>
    <n v="78"/>
    <n v="0"/>
    <n v="5"/>
    <n v="6"/>
    <n v="0"/>
    <n v="7"/>
    <n v="0"/>
    <n v="0"/>
    <n v="0"/>
    <n v="0"/>
    <n v="0"/>
    <n v="0"/>
    <n v="0"/>
    <n v="0"/>
    <n v="0"/>
    <n v="9"/>
    <n v="0"/>
    <n v="20"/>
    <n v="2"/>
    <n v="31"/>
    <n v="60"/>
    <n v="0"/>
    <n v="0"/>
    <n v="7"/>
    <n v="20"/>
  </r>
  <r>
    <n v="2025"/>
    <x v="1"/>
    <n v="4427"/>
    <x v="112"/>
    <x v="111"/>
    <x v="2"/>
    <x v="22"/>
    <n v="0"/>
    <n v="0"/>
    <n v="0"/>
    <n v="5"/>
    <n v="3"/>
    <n v="0"/>
    <n v="4"/>
    <n v="0"/>
    <n v="3"/>
    <n v="0"/>
    <n v="1"/>
    <n v="3"/>
    <n v="5"/>
    <n v="4"/>
    <n v="3"/>
    <n v="1"/>
    <n v="4"/>
    <n v="5"/>
    <n v="3"/>
    <n v="1"/>
    <n v="3"/>
    <n v="0"/>
    <n v="2"/>
    <n v="0"/>
    <n v="13"/>
    <n v="0"/>
    <n v="0"/>
    <n v="3"/>
    <n v="0"/>
    <n v="2"/>
    <n v="0"/>
    <n v="0"/>
    <n v="0"/>
    <n v="0"/>
    <n v="0"/>
    <n v="0"/>
    <n v="0"/>
    <n v="0"/>
    <n v="0"/>
    <n v="1"/>
    <n v="0"/>
    <n v="3"/>
    <n v="0"/>
    <n v="2"/>
    <n v="7"/>
    <n v="0"/>
    <n v="0"/>
    <n v="2"/>
    <n v="1"/>
  </r>
  <r>
    <n v="2025"/>
    <x v="1"/>
    <n v="4428"/>
    <x v="113"/>
    <x v="112"/>
    <x v="2"/>
    <x v="22"/>
    <n v="0"/>
    <n v="0"/>
    <n v="0"/>
    <n v="1"/>
    <n v="2"/>
    <n v="0"/>
    <n v="1"/>
    <n v="0"/>
    <n v="0"/>
    <n v="0"/>
    <n v="0"/>
    <n v="0"/>
    <n v="0"/>
    <n v="0"/>
    <n v="0"/>
    <n v="1"/>
    <n v="2"/>
    <n v="1"/>
    <n v="0"/>
    <n v="1"/>
    <n v="2"/>
    <n v="0"/>
    <n v="3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2"/>
  </r>
  <r>
    <n v="2025"/>
    <x v="1"/>
    <n v="4429"/>
    <x v="114"/>
    <x v="113"/>
    <x v="2"/>
    <x v="22"/>
    <n v="0"/>
    <n v="0"/>
    <n v="0"/>
    <n v="1"/>
    <n v="1"/>
    <n v="0"/>
    <n v="0"/>
    <n v="0"/>
    <n v="1"/>
    <n v="0"/>
    <n v="0"/>
    <n v="3"/>
    <n v="1"/>
    <n v="3"/>
    <n v="2"/>
    <n v="2"/>
    <n v="0"/>
    <n v="5"/>
    <n v="1"/>
    <n v="1"/>
    <n v="0"/>
    <n v="0"/>
    <n v="3"/>
    <n v="0"/>
    <n v="3"/>
    <n v="0"/>
    <n v="0"/>
    <n v="4"/>
    <n v="0"/>
    <n v="0"/>
    <n v="0"/>
    <n v="0"/>
    <n v="0"/>
    <n v="0"/>
    <n v="0"/>
    <n v="0"/>
    <n v="0"/>
    <n v="0"/>
    <n v="0"/>
    <n v="0"/>
    <n v="0"/>
    <n v="0"/>
    <n v="3"/>
    <n v="2"/>
    <n v="6"/>
    <n v="0"/>
    <n v="0"/>
    <n v="0"/>
    <n v="4"/>
  </r>
  <r>
    <n v="2025"/>
    <x v="1"/>
    <n v="4430"/>
    <x v="115"/>
    <x v="114"/>
    <x v="2"/>
    <x v="22"/>
    <n v="0"/>
    <n v="0"/>
    <n v="0"/>
    <n v="2"/>
    <n v="1"/>
    <n v="0"/>
    <n v="0"/>
    <n v="0"/>
    <n v="1"/>
    <n v="0"/>
    <n v="0"/>
    <n v="2"/>
    <n v="4"/>
    <n v="2"/>
    <n v="4"/>
    <n v="3"/>
    <n v="1"/>
    <n v="1"/>
    <n v="0"/>
    <n v="3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8"/>
    <n v="0"/>
    <n v="0"/>
    <n v="0"/>
    <n v="3"/>
  </r>
  <r>
    <n v="2025"/>
    <x v="1"/>
    <n v="4431"/>
    <x v="116"/>
    <x v="115"/>
    <x v="2"/>
    <x v="22"/>
    <n v="0"/>
    <n v="0"/>
    <n v="0"/>
    <n v="3"/>
    <n v="2"/>
    <n v="0"/>
    <n v="2"/>
    <n v="0"/>
    <n v="2"/>
    <n v="0"/>
    <n v="0"/>
    <n v="1"/>
    <n v="8"/>
    <n v="5"/>
    <n v="3"/>
    <n v="6"/>
    <n v="6"/>
    <n v="6"/>
    <n v="5"/>
    <n v="1"/>
    <n v="5"/>
    <n v="0"/>
    <n v="4"/>
    <n v="0"/>
    <n v="10"/>
    <n v="2"/>
    <n v="6"/>
    <n v="0"/>
    <n v="0"/>
    <n v="0"/>
    <n v="0"/>
    <n v="0"/>
    <n v="0"/>
    <n v="0"/>
    <n v="0"/>
    <n v="0"/>
    <n v="0"/>
    <n v="0"/>
    <n v="0"/>
    <n v="0"/>
    <n v="0"/>
    <n v="1"/>
    <n v="10"/>
    <n v="16"/>
    <n v="17"/>
    <n v="0"/>
    <n v="0"/>
    <n v="2"/>
    <n v="2"/>
  </r>
  <r>
    <n v="2025"/>
    <x v="1"/>
    <n v="4432"/>
    <x v="117"/>
    <x v="116"/>
    <x v="2"/>
    <x v="22"/>
    <n v="0"/>
    <n v="0"/>
    <n v="0"/>
    <n v="0"/>
    <n v="0"/>
    <n v="0"/>
    <n v="0"/>
    <n v="0"/>
    <n v="1"/>
    <n v="0"/>
    <n v="0"/>
    <n v="1"/>
    <n v="1"/>
    <n v="2"/>
    <n v="0"/>
    <n v="2"/>
    <n v="0"/>
    <n v="3"/>
    <n v="2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4"/>
  </r>
  <r>
    <n v="2025"/>
    <x v="1"/>
    <n v="4433"/>
    <x v="118"/>
    <x v="117"/>
    <x v="2"/>
    <x v="22"/>
    <n v="0"/>
    <n v="0"/>
    <n v="0"/>
    <n v="3"/>
    <n v="2"/>
    <n v="0"/>
    <n v="1"/>
    <n v="0"/>
    <n v="2"/>
    <n v="0"/>
    <n v="0"/>
    <n v="2"/>
    <n v="1"/>
    <n v="3"/>
    <n v="1"/>
    <n v="2"/>
    <n v="1"/>
    <n v="3"/>
    <n v="3"/>
    <n v="3"/>
    <n v="1"/>
    <n v="0"/>
    <n v="1"/>
    <n v="0"/>
    <n v="8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1"/>
    <n v="4434"/>
    <x v="119"/>
    <x v="118"/>
    <x v="2"/>
    <x v="22"/>
    <n v="0"/>
    <n v="0"/>
    <n v="0"/>
    <n v="5"/>
    <n v="4"/>
    <n v="0"/>
    <n v="1"/>
    <n v="0"/>
    <n v="4"/>
    <n v="0"/>
    <n v="4"/>
    <n v="2"/>
    <n v="3"/>
    <n v="4"/>
    <n v="9"/>
    <n v="13"/>
    <n v="10"/>
    <n v="4"/>
    <n v="4"/>
    <n v="11"/>
    <n v="2"/>
    <n v="0"/>
    <n v="3"/>
    <n v="0"/>
    <n v="22"/>
    <n v="0"/>
    <n v="0"/>
    <n v="5"/>
    <n v="0"/>
    <n v="8"/>
    <n v="0"/>
    <n v="0"/>
    <n v="0"/>
    <n v="0"/>
    <n v="0"/>
    <n v="0"/>
    <n v="0"/>
    <n v="0"/>
    <n v="0"/>
    <n v="2"/>
    <n v="0"/>
    <n v="3"/>
    <n v="0"/>
    <n v="8"/>
    <n v="11"/>
    <n v="0"/>
    <n v="1"/>
    <n v="1"/>
    <n v="3"/>
  </r>
  <r>
    <n v="2025"/>
    <x v="1"/>
    <n v="4435"/>
    <x v="120"/>
    <x v="119"/>
    <x v="2"/>
    <x v="22"/>
    <n v="0"/>
    <n v="0"/>
    <n v="0"/>
    <n v="2"/>
    <n v="3"/>
    <n v="0"/>
    <n v="3"/>
    <n v="0"/>
    <n v="2"/>
    <n v="0"/>
    <n v="0"/>
    <n v="2"/>
    <n v="1"/>
    <n v="4"/>
    <n v="3"/>
    <n v="2"/>
    <n v="4"/>
    <n v="3"/>
    <n v="0"/>
    <n v="5"/>
    <n v="4"/>
    <n v="0"/>
    <n v="0"/>
    <n v="0"/>
    <n v="14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0"/>
    <n v="3"/>
    <n v="0"/>
    <n v="0"/>
    <n v="1"/>
    <n v="0"/>
  </r>
  <r>
    <n v="2025"/>
    <x v="1"/>
    <n v="4436"/>
    <x v="121"/>
    <x v="120"/>
    <x v="0"/>
    <x v="23"/>
    <n v="0"/>
    <n v="0"/>
    <n v="0"/>
    <n v="5"/>
    <n v="2"/>
    <n v="0"/>
    <n v="2"/>
    <n v="0"/>
    <n v="1"/>
    <n v="0"/>
    <n v="4"/>
    <n v="3"/>
    <n v="5"/>
    <n v="1"/>
    <n v="3"/>
    <n v="2"/>
    <n v="3"/>
    <n v="1"/>
    <n v="0"/>
    <n v="3"/>
    <n v="0"/>
    <n v="0"/>
    <n v="9"/>
    <n v="0"/>
    <n v="11"/>
    <n v="1"/>
    <n v="2"/>
    <n v="8"/>
    <n v="0"/>
    <n v="0"/>
    <n v="0"/>
    <n v="0"/>
    <n v="0"/>
    <n v="0"/>
    <n v="0"/>
    <n v="0"/>
    <n v="0"/>
    <n v="0"/>
    <n v="0"/>
    <n v="0"/>
    <n v="0"/>
    <n v="0"/>
    <n v="0"/>
    <n v="2"/>
    <n v="7"/>
    <n v="0"/>
    <n v="0"/>
    <n v="0"/>
    <n v="4"/>
  </r>
  <r>
    <n v="2025"/>
    <x v="1"/>
    <n v="4437"/>
    <x v="122"/>
    <x v="121"/>
    <x v="3"/>
    <x v="24"/>
    <n v="25"/>
    <n v="0"/>
    <n v="31"/>
    <n v="8"/>
    <n v="9"/>
    <n v="0"/>
    <n v="13"/>
    <n v="0"/>
    <n v="10"/>
    <n v="0"/>
    <n v="0"/>
    <n v="18"/>
    <n v="16"/>
    <n v="12"/>
    <n v="7"/>
    <n v="6"/>
    <n v="11"/>
    <n v="7"/>
    <n v="0"/>
    <n v="3"/>
    <n v="3"/>
    <n v="0"/>
    <n v="9"/>
    <n v="14"/>
    <n v="27"/>
    <n v="0"/>
    <n v="9"/>
    <n v="0"/>
    <n v="0"/>
    <n v="2"/>
    <n v="0"/>
    <n v="2"/>
    <n v="1"/>
    <n v="1"/>
    <n v="0"/>
    <n v="0"/>
    <n v="0"/>
    <n v="0"/>
    <n v="0"/>
    <n v="0"/>
    <n v="0"/>
    <n v="1"/>
    <n v="3"/>
    <n v="2"/>
    <n v="7"/>
    <n v="0"/>
    <n v="0"/>
    <n v="4"/>
    <n v="3"/>
  </r>
  <r>
    <n v="2025"/>
    <x v="1"/>
    <n v="4438"/>
    <x v="123"/>
    <x v="122"/>
    <x v="3"/>
    <x v="24"/>
    <n v="0"/>
    <n v="0"/>
    <n v="4"/>
    <n v="12"/>
    <n v="11"/>
    <n v="0"/>
    <n v="9"/>
    <n v="0"/>
    <n v="7"/>
    <n v="0"/>
    <n v="0"/>
    <n v="8"/>
    <n v="8"/>
    <n v="11"/>
    <n v="7"/>
    <n v="10"/>
    <n v="5"/>
    <n v="10"/>
    <n v="2"/>
    <n v="5"/>
    <n v="1"/>
    <n v="0"/>
    <n v="14"/>
    <n v="0"/>
    <n v="35"/>
    <n v="0"/>
    <n v="9"/>
    <n v="1"/>
    <n v="0"/>
    <n v="2"/>
    <n v="0"/>
    <n v="0"/>
    <n v="0"/>
    <n v="0"/>
    <n v="0"/>
    <n v="0"/>
    <n v="0"/>
    <n v="0"/>
    <n v="0"/>
    <n v="8"/>
    <n v="0"/>
    <n v="13"/>
    <n v="0"/>
    <n v="15"/>
    <n v="14"/>
    <n v="0"/>
    <n v="0"/>
    <n v="0"/>
    <n v="4"/>
  </r>
  <r>
    <n v="2025"/>
    <x v="1"/>
    <n v="4439"/>
    <x v="124"/>
    <x v="123"/>
    <x v="3"/>
    <x v="2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1"/>
    <n v="4440"/>
    <x v="125"/>
    <x v="124"/>
    <x v="3"/>
    <x v="24"/>
    <n v="0"/>
    <n v="0"/>
    <n v="0"/>
    <n v="4"/>
    <n v="3"/>
    <n v="0"/>
    <n v="4"/>
    <n v="0"/>
    <n v="2"/>
    <n v="0"/>
    <n v="0"/>
    <n v="6"/>
    <n v="8"/>
    <n v="5"/>
    <n v="2"/>
    <n v="5"/>
    <n v="4"/>
    <n v="3"/>
    <n v="4"/>
    <n v="4"/>
    <n v="3"/>
    <n v="0"/>
    <n v="4"/>
    <n v="0"/>
    <n v="16"/>
    <n v="0"/>
    <n v="6"/>
    <n v="0"/>
    <n v="0"/>
    <n v="0"/>
    <n v="0"/>
    <n v="0"/>
    <n v="0"/>
    <n v="0"/>
    <n v="0"/>
    <n v="0"/>
    <n v="0"/>
    <n v="0"/>
    <n v="1"/>
    <n v="3"/>
    <n v="0"/>
    <n v="7"/>
    <n v="1"/>
    <n v="4"/>
    <n v="6"/>
    <n v="0"/>
    <n v="1"/>
    <n v="2"/>
    <n v="2"/>
  </r>
  <r>
    <n v="2025"/>
    <x v="1"/>
    <n v="4441"/>
    <x v="126"/>
    <x v="125"/>
    <x v="3"/>
    <x v="26"/>
    <n v="0"/>
    <n v="0"/>
    <n v="0"/>
    <n v="2"/>
    <n v="1"/>
    <n v="0"/>
    <n v="1"/>
    <n v="0"/>
    <n v="0"/>
    <n v="0"/>
    <n v="1"/>
    <n v="1"/>
    <n v="2"/>
    <n v="0"/>
    <n v="1"/>
    <n v="2"/>
    <n v="4"/>
    <n v="2"/>
    <n v="2"/>
    <n v="0"/>
    <n v="1"/>
    <n v="0"/>
    <n v="2"/>
    <n v="0"/>
    <n v="7"/>
    <n v="0"/>
    <n v="0"/>
    <n v="0"/>
    <n v="0"/>
    <n v="0"/>
    <n v="0"/>
    <n v="0"/>
    <n v="0"/>
    <n v="0"/>
    <n v="0"/>
    <n v="0"/>
    <n v="0"/>
    <n v="0"/>
    <n v="0"/>
    <n v="3"/>
    <n v="0"/>
    <n v="1"/>
    <n v="0"/>
    <n v="1"/>
    <n v="6"/>
    <n v="0"/>
    <n v="0"/>
    <n v="1"/>
    <n v="2"/>
  </r>
  <r>
    <n v="2025"/>
    <x v="1"/>
    <n v="4442"/>
    <x v="127"/>
    <x v="126"/>
    <x v="3"/>
    <x v="26"/>
    <n v="0"/>
    <n v="0"/>
    <n v="0"/>
    <n v="2"/>
    <n v="0"/>
    <n v="0"/>
    <n v="0"/>
    <n v="0"/>
    <n v="1"/>
    <n v="0"/>
    <n v="3"/>
    <n v="2"/>
    <n v="3"/>
    <n v="1"/>
    <n v="0"/>
    <n v="3"/>
    <n v="5"/>
    <n v="2"/>
    <n v="2"/>
    <n v="3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2"/>
  </r>
  <r>
    <n v="2025"/>
    <x v="1"/>
    <n v="4443"/>
    <x v="128"/>
    <x v="127"/>
    <x v="3"/>
    <x v="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2"/>
  </r>
  <r>
    <n v="2025"/>
    <x v="1"/>
    <n v="4444"/>
    <x v="129"/>
    <x v="128"/>
    <x v="3"/>
    <x v="26"/>
    <n v="0"/>
    <n v="0"/>
    <n v="0"/>
    <n v="3"/>
    <n v="2"/>
    <n v="0"/>
    <n v="4"/>
    <n v="0"/>
    <n v="5"/>
    <n v="0"/>
    <n v="1"/>
    <n v="6"/>
    <n v="3"/>
    <n v="4"/>
    <n v="5"/>
    <n v="3"/>
    <n v="1"/>
    <n v="4"/>
    <n v="3"/>
    <n v="4"/>
    <n v="3"/>
    <n v="0"/>
    <n v="1"/>
    <n v="0"/>
    <n v="14"/>
    <n v="0"/>
    <n v="0"/>
    <n v="0"/>
    <n v="0"/>
    <n v="5"/>
    <n v="0"/>
    <n v="0"/>
    <n v="0"/>
    <n v="0"/>
    <n v="0"/>
    <n v="0"/>
    <n v="0"/>
    <n v="0"/>
    <n v="2"/>
    <n v="0"/>
    <n v="0"/>
    <n v="1"/>
    <n v="0"/>
    <n v="4"/>
    <n v="3"/>
    <n v="0"/>
    <n v="0"/>
    <n v="0"/>
    <n v="4"/>
  </r>
  <r>
    <n v="2025"/>
    <x v="1"/>
    <n v="4445"/>
    <x v="130"/>
    <x v="129"/>
    <x v="3"/>
    <x v="26"/>
    <n v="0"/>
    <n v="0"/>
    <n v="0"/>
    <n v="3"/>
    <n v="4"/>
    <n v="0"/>
    <n v="1"/>
    <n v="0"/>
    <n v="1"/>
    <n v="0"/>
    <n v="0"/>
    <n v="1"/>
    <n v="1"/>
    <n v="2"/>
    <n v="1"/>
    <n v="1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n v="2025"/>
    <x v="1"/>
    <n v="4446"/>
    <x v="131"/>
    <x v="130"/>
    <x v="3"/>
    <x v="26"/>
    <n v="0"/>
    <n v="0"/>
    <n v="0"/>
    <n v="0"/>
    <n v="0"/>
    <n v="0"/>
    <n v="0"/>
    <n v="0"/>
    <n v="0"/>
    <n v="0"/>
    <n v="0"/>
    <n v="0"/>
    <n v="0"/>
    <n v="1"/>
    <n v="2"/>
    <n v="0"/>
    <n v="3"/>
    <n v="0"/>
    <n v="2"/>
    <n v="2"/>
    <n v="2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2"/>
    <n v="1"/>
    <n v="0"/>
    <n v="3"/>
    <n v="0"/>
    <n v="0"/>
    <n v="0"/>
    <n v="1"/>
  </r>
  <r>
    <n v="2025"/>
    <x v="1"/>
    <n v="4447"/>
    <x v="132"/>
    <x v="131"/>
    <x v="3"/>
    <x v="26"/>
    <n v="0"/>
    <n v="0"/>
    <n v="0"/>
    <n v="1"/>
    <n v="1"/>
    <n v="0"/>
    <n v="1"/>
    <n v="0"/>
    <n v="2"/>
    <n v="0"/>
    <n v="1"/>
    <n v="2"/>
    <n v="2"/>
    <n v="0"/>
    <n v="1"/>
    <n v="0"/>
    <n v="0"/>
    <n v="1"/>
    <n v="1"/>
    <n v="0"/>
    <n v="0"/>
    <n v="0"/>
    <n v="1"/>
    <n v="0"/>
    <n v="2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1"/>
    <n v="4448"/>
    <x v="133"/>
    <x v="132"/>
    <x v="3"/>
    <x v="26"/>
    <n v="4"/>
    <n v="0"/>
    <n v="8"/>
    <n v="11"/>
    <n v="13"/>
    <n v="0"/>
    <n v="10"/>
    <n v="0"/>
    <n v="12"/>
    <n v="0"/>
    <n v="1"/>
    <n v="10"/>
    <n v="7"/>
    <n v="11"/>
    <n v="6"/>
    <n v="7"/>
    <n v="3"/>
    <n v="6"/>
    <n v="4"/>
    <n v="4"/>
    <n v="2"/>
    <n v="0"/>
    <n v="14"/>
    <n v="0"/>
    <n v="17"/>
    <n v="0"/>
    <n v="12"/>
    <n v="3"/>
    <n v="0"/>
    <n v="1"/>
    <n v="0"/>
    <n v="0"/>
    <n v="0"/>
    <n v="0"/>
    <n v="0"/>
    <n v="0"/>
    <n v="0"/>
    <n v="0"/>
    <n v="0"/>
    <n v="7"/>
    <n v="0"/>
    <n v="10"/>
    <n v="0"/>
    <n v="3"/>
    <n v="7"/>
    <n v="0"/>
    <n v="0"/>
    <n v="3"/>
    <n v="3"/>
  </r>
  <r>
    <n v="2025"/>
    <x v="1"/>
    <n v="4449"/>
    <x v="134"/>
    <x v="133"/>
    <x v="3"/>
    <x v="24"/>
    <n v="0"/>
    <n v="1"/>
    <n v="0"/>
    <n v="12"/>
    <n v="10"/>
    <n v="0"/>
    <n v="10"/>
    <n v="0"/>
    <n v="6"/>
    <n v="0"/>
    <n v="0"/>
    <n v="6"/>
    <n v="14"/>
    <n v="10"/>
    <n v="8"/>
    <n v="12"/>
    <n v="10"/>
    <n v="15"/>
    <n v="10"/>
    <n v="17"/>
    <n v="2"/>
    <n v="0"/>
    <n v="0"/>
    <n v="0"/>
    <n v="2"/>
    <n v="0"/>
    <n v="15"/>
    <n v="2"/>
    <n v="0"/>
    <n v="0"/>
    <n v="0"/>
    <n v="1"/>
    <n v="0"/>
    <n v="0"/>
    <n v="0"/>
    <n v="0"/>
    <n v="0"/>
    <n v="0"/>
    <n v="0"/>
    <n v="1"/>
    <n v="0"/>
    <n v="3"/>
    <n v="0"/>
    <n v="4"/>
    <n v="6"/>
    <n v="0"/>
    <n v="0"/>
    <n v="2"/>
    <n v="4"/>
  </r>
  <r>
    <n v="2025"/>
    <x v="1"/>
    <n v="4450"/>
    <x v="135"/>
    <x v="134"/>
    <x v="3"/>
    <x v="24"/>
    <n v="0"/>
    <n v="0"/>
    <n v="0"/>
    <n v="0"/>
    <n v="0"/>
    <n v="0"/>
    <n v="0"/>
    <n v="0"/>
    <n v="0"/>
    <n v="0"/>
    <n v="0"/>
    <n v="0"/>
    <n v="2"/>
    <n v="0"/>
    <n v="1"/>
    <n v="0"/>
    <n v="1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1"/>
    <n v="4451"/>
    <x v="136"/>
    <x v="135"/>
    <x v="3"/>
    <x v="25"/>
    <n v="0"/>
    <n v="0"/>
    <n v="0"/>
    <n v="0"/>
    <n v="0"/>
    <n v="0"/>
    <n v="0"/>
    <n v="0"/>
    <n v="0"/>
    <n v="0"/>
    <n v="0"/>
    <n v="1"/>
    <n v="2"/>
    <n v="0"/>
    <n v="0"/>
    <n v="1"/>
    <n v="0"/>
    <n v="2"/>
    <n v="1"/>
    <n v="3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0"/>
    <n v="2"/>
    <n v="0"/>
    <n v="6"/>
    <n v="0"/>
    <n v="1"/>
    <n v="0"/>
    <n v="0"/>
    <n v="0"/>
    <n v="0"/>
    <n v="0"/>
  </r>
  <r>
    <n v="2025"/>
    <x v="1"/>
    <n v="4452"/>
    <x v="137"/>
    <x v="136"/>
    <x v="3"/>
    <x v="25"/>
    <n v="3"/>
    <n v="0"/>
    <n v="0"/>
    <n v="3"/>
    <n v="4"/>
    <n v="1"/>
    <n v="7"/>
    <n v="0"/>
    <n v="5"/>
    <n v="0"/>
    <n v="1"/>
    <n v="9"/>
    <n v="2"/>
    <n v="5"/>
    <n v="4"/>
    <n v="6"/>
    <n v="3"/>
    <n v="6"/>
    <n v="6"/>
    <n v="4"/>
    <n v="2"/>
    <n v="0"/>
    <n v="7"/>
    <n v="0"/>
    <n v="21"/>
    <n v="0"/>
    <n v="0"/>
    <n v="11"/>
    <n v="0"/>
    <n v="9"/>
    <n v="0"/>
    <n v="0"/>
    <n v="0"/>
    <n v="0"/>
    <n v="0"/>
    <n v="0"/>
    <n v="0"/>
    <n v="0"/>
    <n v="0"/>
    <n v="5"/>
    <n v="0"/>
    <n v="30"/>
    <n v="7"/>
    <n v="2"/>
    <n v="4"/>
    <n v="0"/>
    <n v="0"/>
    <n v="0"/>
    <n v="5"/>
  </r>
  <r>
    <n v="2025"/>
    <x v="1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1"/>
    <n v="4454"/>
    <x v="139"/>
    <x v="138"/>
    <x v="3"/>
    <x v="25"/>
    <n v="0"/>
    <n v="0"/>
    <n v="0"/>
    <n v="3"/>
    <n v="2"/>
    <n v="0"/>
    <n v="1"/>
    <n v="0"/>
    <n v="0"/>
    <n v="0"/>
    <n v="0"/>
    <n v="2"/>
    <n v="4"/>
    <n v="1"/>
    <n v="0"/>
    <n v="2"/>
    <n v="0"/>
    <n v="2"/>
    <n v="1"/>
    <n v="2"/>
    <n v="2"/>
    <n v="0"/>
    <n v="1"/>
    <n v="0"/>
    <n v="10"/>
    <n v="0"/>
    <n v="0"/>
    <n v="2"/>
    <n v="0"/>
    <n v="4"/>
    <n v="0"/>
    <n v="0"/>
    <n v="0"/>
    <n v="0"/>
    <n v="0"/>
    <n v="0"/>
    <n v="0"/>
    <n v="0"/>
    <n v="0"/>
    <n v="7"/>
    <n v="0"/>
    <n v="18"/>
    <n v="0"/>
    <n v="1"/>
    <n v="2"/>
    <n v="0"/>
    <n v="0"/>
    <n v="3"/>
    <n v="1"/>
  </r>
  <r>
    <n v="2025"/>
    <x v="1"/>
    <n v="4455"/>
    <x v="140"/>
    <x v="139"/>
    <x v="3"/>
    <x v="25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</r>
  <r>
    <n v="2025"/>
    <x v="1"/>
    <n v="4456"/>
    <x v="141"/>
    <x v="140"/>
    <x v="3"/>
    <x v="25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5"/>
    <x v="1"/>
    <n v="4457"/>
    <x v="142"/>
    <x v="141"/>
    <x v="3"/>
    <x v="25"/>
    <n v="0"/>
    <n v="0"/>
    <n v="0"/>
    <n v="0"/>
    <n v="1"/>
    <n v="0"/>
    <n v="1"/>
    <n v="0"/>
    <n v="1"/>
    <n v="0"/>
    <n v="0"/>
    <n v="1"/>
    <n v="1"/>
    <n v="1"/>
    <n v="1"/>
    <n v="2"/>
    <n v="0"/>
    <n v="0"/>
    <n v="2"/>
    <n v="1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5"/>
    <n v="1"/>
    <n v="0"/>
    <n v="0"/>
    <n v="0"/>
    <n v="0"/>
    <n v="1"/>
  </r>
  <r>
    <n v="2025"/>
    <x v="1"/>
    <n v="4458"/>
    <x v="143"/>
    <x v="142"/>
    <x v="3"/>
    <x v="25"/>
    <n v="0"/>
    <n v="0"/>
    <n v="0"/>
    <n v="1"/>
    <n v="1"/>
    <n v="0"/>
    <n v="0"/>
    <n v="0"/>
    <n v="0"/>
    <n v="0"/>
    <n v="0"/>
    <n v="0"/>
    <n v="0"/>
    <n v="1"/>
    <n v="0"/>
    <n v="3"/>
    <n v="0"/>
    <n v="4"/>
    <n v="1"/>
    <n v="1"/>
    <n v="0"/>
    <n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1"/>
    <n v="4459"/>
    <x v="144"/>
    <x v="143"/>
    <x v="3"/>
    <x v="25"/>
    <n v="1"/>
    <n v="0"/>
    <n v="0"/>
    <n v="1"/>
    <n v="1"/>
    <n v="0"/>
    <n v="1"/>
    <n v="0"/>
    <n v="1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1"/>
    <n v="4460"/>
    <x v="145"/>
    <x v="144"/>
    <x v="3"/>
    <x v="25"/>
    <n v="0"/>
    <n v="0"/>
    <n v="0"/>
    <n v="1"/>
    <n v="1"/>
    <n v="0"/>
    <n v="1"/>
    <n v="0"/>
    <n v="0"/>
    <n v="0"/>
    <n v="1"/>
    <n v="0"/>
    <n v="0"/>
    <n v="0"/>
    <n v="1"/>
    <n v="0"/>
    <n v="1"/>
    <n v="0"/>
    <n v="3"/>
    <n v="1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</r>
  <r>
    <n v="2025"/>
    <x v="1"/>
    <n v="4461"/>
    <x v="146"/>
    <x v="145"/>
    <x v="3"/>
    <x v="25"/>
    <n v="0"/>
    <n v="0"/>
    <n v="0"/>
    <n v="0"/>
    <n v="2"/>
    <n v="0"/>
    <n v="1"/>
    <n v="0"/>
    <n v="0"/>
    <n v="0"/>
    <n v="0"/>
    <n v="0"/>
    <n v="0"/>
    <n v="0"/>
    <n v="0"/>
    <n v="0"/>
    <n v="2"/>
    <n v="1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2"/>
    <n v="0"/>
    <n v="0"/>
    <n v="0"/>
    <n v="0"/>
  </r>
  <r>
    <n v="2025"/>
    <x v="1"/>
    <n v="4462"/>
    <x v="147"/>
    <x v="146"/>
    <x v="3"/>
    <x v="25"/>
    <n v="0"/>
    <n v="0"/>
    <n v="0"/>
    <n v="2"/>
    <n v="2"/>
    <n v="0"/>
    <n v="2"/>
    <n v="0"/>
    <n v="2"/>
    <n v="0"/>
    <n v="0"/>
    <n v="1"/>
    <n v="0"/>
    <n v="0"/>
    <n v="0"/>
    <n v="1"/>
    <n v="2"/>
    <n v="1"/>
    <n v="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n v="2025"/>
    <x v="1"/>
    <n v="6669"/>
    <x v="148"/>
    <x v="147"/>
    <x v="2"/>
    <x v="17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0"/>
    <n v="2"/>
    <n v="0"/>
    <n v="0"/>
    <n v="2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2"/>
  </r>
  <r>
    <n v="2025"/>
    <x v="1"/>
    <n v="6670"/>
    <x v="149"/>
    <x v="148"/>
    <x v="2"/>
    <x v="17"/>
    <n v="0"/>
    <n v="0"/>
    <n v="0"/>
    <n v="0"/>
    <n v="0"/>
    <n v="0"/>
    <n v="0"/>
    <n v="0"/>
    <n v="0"/>
    <n v="0"/>
    <n v="0"/>
    <n v="1"/>
    <n v="2"/>
    <n v="0"/>
    <n v="1"/>
    <n v="1"/>
    <n v="1"/>
    <n v="0"/>
    <n v="0"/>
    <n v="0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1"/>
    <n v="1"/>
    <n v="2"/>
    <n v="0"/>
    <n v="1"/>
    <n v="1"/>
    <n v="0"/>
    <n v="0"/>
    <n v="1"/>
    <n v="0"/>
  </r>
  <r>
    <n v="2025"/>
    <x v="1"/>
    <n v="6671"/>
    <x v="150"/>
    <x v="149"/>
    <x v="2"/>
    <x v="21"/>
    <n v="0"/>
    <n v="0"/>
    <n v="0"/>
    <n v="2"/>
    <n v="2"/>
    <n v="1"/>
    <n v="3"/>
    <n v="0"/>
    <n v="3"/>
    <n v="0"/>
    <n v="2"/>
    <n v="4"/>
    <n v="2"/>
    <n v="6"/>
    <n v="2"/>
    <n v="7"/>
    <n v="4"/>
    <n v="7"/>
    <n v="0"/>
    <n v="0"/>
    <n v="1"/>
    <n v="0"/>
    <n v="3"/>
    <n v="0"/>
    <n v="17"/>
    <n v="0"/>
    <n v="0"/>
    <n v="3"/>
    <n v="0"/>
    <n v="6"/>
    <n v="0"/>
    <n v="0"/>
    <n v="0"/>
    <n v="0"/>
    <n v="0"/>
    <n v="0"/>
    <n v="0"/>
    <n v="0"/>
    <n v="0"/>
    <n v="0"/>
    <n v="0"/>
    <n v="3"/>
    <n v="1"/>
    <n v="6"/>
    <n v="13"/>
    <n v="0"/>
    <n v="0"/>
    <n v="4"/>
    <n v="4"/>
  </r>
  <r>
    <n v="2025"/>
    <x v="1"/>
    <n v="6709"/>
    <x v="151"/>
    <x v="150"/>
    <x v="0"/>
    <x v="8"/>
    <n v="1"/>
    <n v="0"/>
    <n v="8"/>
    <n v="9"/>
    <n v="2"/>
    <n v="0"/>
    <n v="0"/>
    <n v="0"/>
    <n v="0"/>
    <n v="0"/>
    <n v="7"/>
    <n v="7"/>
    <n v="11"/>
    <n v="8"/>
    <n v="5"/>
    <n v="12"/>
    <n v="1"/>
    <n v="1"/>
    <n v="1"/>
    <n v="0"/>
    <n v="0"/>
    <n v="0"/>
    <n v="10"/>
    <n v="0"/>
    <n v="12"/>
    <n v="0"/>
    <n v="10"/>
    <n v="4"/>
    <n v="0"/>
    <n v="0"/>
    <n v="0"/>
    <n v="0"/>
    <n v="0"/>
    <n v="0"/>
    <n v="0"/>
    <n v="0"/>
    <n v="0"/>
    <n v="0"/>
    <n v="0"/>
    <n v="1"/>
    <n v="0"/>
    <n v="0"/>
    <n v="0"/>
    <n v="15"/>
    <n v="10"/>
    <n v="0"/>
    <n v="0"/>
    <n v="1"/>
    <n v="27"/>
  </r>
  <r>
    <n v="2025"/>
    <x v="1"/>
    <n v="6710"/>
    <x v="152"/>
    <x v="151"/>
    <x v="0"/>
    <x v="5"/>
    <n v="0"/>
    <n v="0"/>
    <n v="0"/>
    <n v="3"/>
    <n v="0"/>
    <n v="0"/>
    <n v="0"/>
    <n v="0"/>
    <n v="0"/>
    <n v="0"/>
    <n v="0"/>
    <n v="0"/>
    <n v="1"/>
    <n v="3"/>
    <n v="2"/>
    <n v="4"/>
    <n v="2"/>
    <n v="1"/>
    <n v="1"/>
    <n v="1"/>
    <n v="2"/>
    <n v="2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1"/>
    <n v="6930"/>
    <x v="153"/>
    <x v="152"/>
    <x v="2"/>
    <x v="19"/>
    <n v="0"/>
    <n v="0"/>
    <n v="0"/>
    <n v="1"/>
    <n v="1"/>
    <n v="0"/>
    <n v="0"/>
    <n v="0"/>
    <n v="0"/>
    <n v="0"/>
    <n v="0"/>
    <n v="0"/>
    <n v="1"/>
    <n v="0"/>
    <n v="1"/>
    <n v="1"/>
    <n v="3"/>
    <n v="3"/>
    <n v="2"/>
    <n v="0"/>
    <n v="1"/>
    <n v="0"/>
    <n v="4"/>
    <n v="0"/>
    <n v="2"/>
    <n v="0"/>
    <n v="0"/>
    <n v="2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2"/>
  </r>
  <r>
    <n v="2025"/>
    <x v="1"/>
    <n v="6931"/>
    <x v="154"/>
    <x v="153"/>
    <x v="0"/>
    <x v="23"/>
    <n v="0"/>
    <n v="0"/>
    <n v="0"/>
    <n v="2"/>
    <n v="1"/>
    <n v="0"/>
    <n v="1"/>
    <n v="0"/>
    <n v="1"/>
    <n v="0"/>
    <n v="0"/>
    <n v="4"/>
    <n v="0"/>
    <n v="1"/>
    <n v="2"/>
    <n v="1"/>
    <n v="1"/>
    <n v="1"/>
    <n v="2"/>
    <n v="0"/>
    <n v="0"/>
    <n v="1"/>
    <n v="8"/>
    <n v="0"/>
    <n v="4"/>
    <n v="0"/>
    <n v="9"/>
    <n v="0"/>
    <n v="0"/>
    <n v="0"/>
    <n v="0"/>
    <n v="0"/>
    <n v="0"/>
    <n v="0"/>
    <n v="0"/>
    <n v="0"/>
    <n v="0"/>
    <n v="0"/>
    <n v="0"/>
    <n v="2"/>
    <n v="0"/>
    <n v="1"/>
    <n v="0"/>
    <n v="2"/>
    <n v="3"/>
    <n v="0"/>
    <n v="0"/>
    <n v="0"/>
    <n v="2"/>
  </r>
  <r>
    <n v="2025"/>
    <x v="1"/>
    <n v="6974"/>
    <x v="155"/>
    <x v="154"/>
    <x v="0"/>
    <x v="5"/>
    <n v="0"/>
    <n v="0"/>
    <n v="0"/>
    <n v="1"/>
    <n v="0"/>
    <n v="0"/>
    <n v="0"/>
    <n v="1"/>
    <n v="1"/>
    <n v="0"/>
    <n v="2"/>
    <n v="8"/>
    <n v="3"/>
    <n v="2"/>
    <n v="0"/>
    <n v="1"/>
    <n v="0"/>
    <n v="6"/>
    <n v="1"/>
    <n v="1"/>
    <n v="0"/>
    <n v="0"/>
    <n v="3"/>
    <n v="0"/>
    <n v="4"/>
    <n v="5"/>
    <n v="5"/>
    <n v="1"/>
    <n v="0"/>
    <n v="1"/>
    <n v="0"/>
    <n v="0"/>
    <n v="0"/>
    <n v="0"/>
    <n v="0"/>
    <n v="0"/>
    <n v="0"/>
    <n v="0"/>
    <n v="0"/>
    <n v="0"/>
    <n v="0"/>
    <n v="1"/>
    <n v="1"/>
    <n v="3"/>
    <n v="9"/>
    <n v="0"/>
    <n v="0"/>
    <n v="2"/>
    <n v="8"/>
  </r>
  <r>
    <n v="2025"/>
    <x v="1"/>
    <n v="6997"/>
    <x v="156"/>
    <x v="155"/>
    <x v="2"/>
    <x v="20"/>
    <n v="0"/>
    <n v="0"/>
    <n v="0"/>
    <n v="0"/>
    <n v="0"/>
    <n v="0"/>
    <n v="0"/>
    <n v="0"/>
    <n v="0"/>
    <n v="0"/>
    <n v="0"/>
    <n v="0"/>
    <n v="1"/>
    <n v="0"/>
    <n v="0"/>
    <n v="0"/>
    <n v="3"/>
    <n v="1"/>
    <n v="1"/>
    <n v="0"/>
    <n v="0"/>
    <n v="0"/>
    <n v="1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1"/>
    <n v="0"/>
    <n v="0"/>
  </r>
  <r>
    <n v="2025"/>
    <x v="1"/>
    <n v="6998"/>
    <x v="157"/>
    <x v="156"/>
    <x v="2"/>
    <x v="20"/>
    <n v="0"/>
    <n v="0"/>
    <n v="0"/>
    <n v="0"/>
    <n v="2"/>
    <n v="0"/>
    <n v="0"/>
    <n v="0"/>
    <n v="1"/>
    <n v="0"/>
    <n v="0"/>
    <n v="2"/>
    <n v="3"/>
    <n v="2"/>
    <n v="2"/>
    <n v="1"/>
    <n v="1"/>
    <n v="0"/>
    <n v="0"/>
    <n v="0"/>
    <n v="0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0"/>
  </r>
  <r>
    <n v="2025"/>
    <x v="1"/>
    <n v="6999"/>
    <x v="158"/>
    <x v="157"/>
    <x v="3"/>
    <x v="26"/>
    <n v="0"/>
    <n v="0"/>
    <n v="0"/>
    <n v="0"/>
    <n v="1"/>
    <n v="1"/>
    <n v="2"/>
    <n v="0"/>
    <n v="2"/>
    <n v="0"/>
    <n v="0"/>
    <n v="4"/>
    <n v="3"/>
    <n v="3"/>
    <n v="1"/>
    <n v="4"/>
    <n v="0"/>
    <n v="2"/>
    <n v="1"/>
    <n v="1"/>
    <n v="0"/>
    <n v="0"/>
    <n v="3"/>
    <n v="0"/>
    <n v="6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6"/>
    <n v="6"/>
    <n v="0"/>
    <n v="0"/>
    <n v="2"/>
    <n v="3"/>
  </r>
  <r>
    <n v="2025"/>
    <x v="1"/>
    <n v="7000"/>
    <x v="159"/>
    <x v="158"/>
    <x v="0"/>
    <x v="2"/>
    <n v="0"/>
    <n v="0"/>
    <n v="0"/>
    <n v="1"/>
    <n v="1"/>
    <n v="1"/>
    <n v="0"/>
    <n v="1"/>
    <n v="0"/>
    <n v="0"/>
    <n v="0"/>
    <n v="2"/>
    <n v="0"/>
    <n v="0"/>
    <n v="1"/>
    <n v="1"/>
    <n v="1"/>
    <n v="0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3"/>
    <n v="0"/>
    <n v="0"/>
    <n v="0"/>
    <n v="0"/>
  </r>
  <r>
    <n v="2025"/>
    <x v="1"/>
    <n v="7083"/>
    <x v="160"/>
    <x v="159"/>
    <x v="0"/>
    <x v="7"/>
    <n v="0"/>
    <n v="0"/>
    <n v="0"/>
    <n v="12"/>
    <n v="7"/>
    <n v="0"/>
    <n v="4"/>
    <n v="0"/>
    <n v="9"/>
    <n v="0"/>
    <n v="9"/>
    <n v="15"/>
    <n v="8"/>
    <n v="13"/>
    <n v="5"/>
    <n v="7"/>
    <n v="3"/>
    <n v="9"/>
    <n v="2"/>
    <n v="2"/>
    <n v="1"/>
    <n v="0"/>
    <n v="14"/>
    <n v="0"/>
    <n v="29"/>
    <n v="2"/>
    <n v="25"/>
    <n v="1"/>
    <n v="0"/>
    <n v="1"/>
    <n v="0"/>
    <n v="0"/>
    <n v="0"/>
    <n v="0"/>
    <n v="0"/>
    <n v="0"/>
    <n v="0"/>
    <n v="0"/>
    <n v="0"/>
    <n v="1"/>
    <n v="0"/>
    <n v="3"/>
    <n v="0"/>
    <n v="7"/>
    <n v="3"/>
    <n v="0"/>
    <n v="0"/>
    <n v="1"/>
    <n v="13"/>
  </r>
  <r>
    <n v="2025"/>
    <x v="1"/>
    <n v="7156"/>
    <x v="161"/>
    <x v="160"/>
    <x v="0"/>
    <x v="4"/>
    <n v="0"/>
    <n v="2"/>
    <n v="0"/>
    <n v="5"/>
    <n v="0"/>
    <n v="13"/>
    <n v="0"/>
    <n v="3"/>
    <n v="1"/>
    <n v="0"/>
    <n v="4"/>
    <n v="19"/>
    <n v="21"/>
    <n v="18"/>
    <n v="9"/>
    <n v="13"/>
    <n v="3"/>
    <n v="9"/>
    <n v="8"/>
    <n v="11"/>
    <n v="3"/>
    <n v="0"/>
    <n v="30"/>
    <n v="0"/>
    <n v="47"/>
    <n v="0"/>
    <n v="25"/>
    <n v="11"/>
    <n v="0"/>
    <n v="1"/>
    <n v="0"/>
    <n v="1"/>
    <n v="0"/>
    <n v="0"/>
    <n v="0"/>
    <n v="0"/>
    <n v="0"/>
    <n v="0"/>
    <n v="0"/>
    <n v="7"/>
    <n v="0"/>
    <n v="23"/>
    <n v="0"/>
    <n v="8"/>
    <n v="14"/>
    <n v="0"/>
    <n v="0"/>
    <n v="5"/>
    <n v="8"/>
  </r>
  <r>
    <n v="2025"/>
    <x v="1"/>
    <n v="7195"/>
    <x v="162"/>
    <x v="161"/>
    <x v="2"/>
    <x v="22"/>
    <n v="0"/>
    <n v="0"/>
    <n v="0"/>
    <n v="1"/>
    <n v="2"/>
    <n v="0"/>
    <n v="1"/>
    <n v="0"/>
    <n v="2"/>
    <n v="0"/>
    <n v="0"/>
    <n v="2"/>
    <n v="1"/>
    <n v="2"/>
    <n v="3"/>
    <n v="1"/>
    <n v="2"/>
    <n v="2"/>
    <n v="2"/>
    <n v="0"/>
    <n v="2"/>
    <n v="0"/>
    <n v="1"/>
    <n v="0"/>
    <n v="6"/>
    <n v="0"/>
    <n v="0"/>
    <n v="1"/>
    <n v="0"/>
    <n v="3"/>
    <n v="0"/>
    <n v="0"/>
    <n v="0"/>
    <n v="0"/>
    <n v="0"/>
    <n v="0"/>
    <n v="0"/>
    <n v="0"/>
    <n v="0"/>
    <n v="1"/>
    <n v="0"/>
    <n v="2"/>
    <n v="0"/>
    <n v="1"/>
    <n v="19"/>
    <n v="0"/>
    <n v="0"/>
    <n v="1"/>
    <n v="2"/>
  </r>
  <r>
    <n v="2025"/>
    <x v="1"/>
    <n v="7196"/>
    <x v="163"/>
    <x v="162"/>
    <x v="2"/>
    <x v="22"/>
    <n v="0"/>
    <n v="0"/>
    <n v="0"/>
    <n v="0"/>
    <n v="0"/>
    <n v="0"/>
    <n v="0"/>
    <n v="0"/>
    <n v="1"/>
    <n v="0"/>
    <n v="0"/>
    <n v="1"/>
    <n v="3"/>
    <n v="1"/>
    <n v="4"/>
    <n v="0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3"/>
  </r>
  <r>
    <n v="2025"/>
    <x v="1"/>
    <n v="7273"/>
    <x v="164"/>
    <x v="163"/>
    <x v="0"/>
    <x v="6"/>
    <n v="0"/>
    <n v="0"/>
    <n v="0"/>
    <n v="10"/>
    <n v="10"/>
    <n v="0"/>
    <n v="10"/>
    <n v="0"/>
    <n v="7"/>
    <n v="0"/>
    <n v="0"/>
    <n v="8"/>
    <n v="5"/>
    <n v="5"/>
    <n v="3"/>
    <n v="2"/>
    <n v="3"/>
    <n v="5"/>
    <n v="2"/>
    <n v="2"/>
    <n v="0"/>
    <n v="0"/>
    <n v="8"/>
    <n v="0"/>
    <n v="18"/>
    <n v="0"/>
    <n v="7"/>
    <n v="4"/>
    <n v="0"/>
    <n v="0"/>
    <n v="0"/>
    <n v="0"/>
    <n v="0"/>
    <n v="0"/>
    <n v="0"/>
    <n v="0"/>
    <n v="0"/>
    <n v="0"/>
    <n v="0"/>
    <n v="0"/>
    <n v="0"/>
    <n v="1"/>
    <n v="0"/>
    <n v="4"/>
    <n v="3"/>
    <n v="0"/>
    <n v="0"/>
    <n v="0"/>
    <n v="0"/>
  </r>
  <r>
    <n v="2025"/>
    <x v="1"/>
    <n v="7282"/>
    <x v="165"/>
    <x v="164"/>
    <x v="2"/>
    <x v="21"/>
    <n v="0"/>
    <n v="0"/>
    <n v="0"/>
    <n v="0"/>
    <n v="0"/>
    <n v="0"/>
    <n v="0"/>
    <n v="0"/>
    <n v="0"/>
    <n v="0"/>
    <n v="0"/>
    <n v="0"/>
    <n v="1"/>
    <n v="0"/>
    <n v="1"/>
    <n v="1"/>
    <n v="2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2"/>
    <n v="1"/>
    <n v="0"/>
    <n v="0"/>
    <n v="0"/>
    <n v="2"/>
  </r>
  <r>
    <n v="2025"/>
    <x v="1"/>
    <n v="7283"/>
    <x v="166"/>
    <x v="165"/>
    <x v="2"/>
    <x v="21"/>
    <n v="0"/>
    <n v="0"/>
    <n v="0"/>
    <n v="3"/>
    <n v="1"/>
    <n v="0"/>
    <n v="1"/>
    <n v="0"/>
    <n v="0"/>
    <n v="0"/>
    <n v="0"/>
    <n v="0"/>
    <n v="1"/>
    <n v="4"/>
    <n v="0"/>
    <n v="1"/>
    <n v="1"/>
    <n v="1"/>
    <n v="1"/>
    <n v="0"/>
    <n v="0"/>
    <n v="0"/>
    <n v="0"/>
    <n v="0"/>
    <n v="7"/>
    <n v="1"/>
    <n v="4"/>
    <n v="0"/>
    <n v="0"/>
    <n v="0"/>
    <n v="0"/>
    <n v="0"/>
    <n v="0"/>
    <n v="0"/>
    <n v="0"/>
    <n v="0"/>
    <n v="0"/>
    <n v="0"/>
    <n v="0"/>
    <n v="0"/>
    <n v="0"/>
    <n v="2"/>
    <n v="0"/>
    <n v="0"/>
    <n v="5"/>
    <n v="0"/>
    <n v="0"/>
    <n v="2"/>
    <n v="1"/>
  </r>
  <r>
    <n v="2025"/>
    <x v="1"/>
    <n v="7284"/>
    <x v="167"/>
    <x v="166"/>
    <x v="3"/>
    <x v="26"/>
    <n v="0"/>
    <n v="0"/>
    <n v="0"/>
    <n v="1"/>
    <n v="1"/>
    <n v="0"/>
    <n v="0"/>
    <n v="0"/>
    <n v="0"/>
    <n v="0"/>
    <n v="0"/>
    <n v="0"/>
    <n v="1"/>
    <n v="1"/>
    <n v="2"/>
    <n v="2"/>
    <n v="0"/>
    <n v="5"/>
    <n v="0"/>
    <n v="0"/>
    <n v="0"/>
    <n v="0"/>
    <n v="5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n v="2025"/>
    <x v="1"/>
    <n v="7285"/>
    <x v="168"/>
    <x v="167"/>
    <x v="2"/>
    <x v="20"/>
    <n v="0"/>
    <n v="0"/>
    <n v="0"/>
    <n v="1"/>
    <n v="1"/>
    <n v="0"/>
    <n v="2"/>
    <n v="0"/>
    <n v="2"/>
    <n v="0"/>
    <n v="0"/>
    <n v="2"/>
    <n v="0"/>
    <n v="1"/>
    <n v="1"/>
    <n v="2"/>
    <n v="2"/>
    <n v="1"/>
    <n v="2"/>
    <n v="2"/>
    <n v="0"/>
    <n v="0"/>
    <n v="1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</r>
  <r>
    <n v="2025"/>
    <x v="1"/>
    <n v="8434"/>
    <x v="169"/>
    <x v="168"/>
    <x v="0"/>
    <x v="3"/>
    <n v="0"/>
    <n v="0"/>
    <n v="0"/>
    <n v="9"/>
    <n v="9"/>
    <n v="0"/>
    <n v="10"/>
    <n v="0"/>
    <n v="9"/>
    <n v="0"/>
    <n v="1"/>
    <n v="6"/>
    <n v="17"/>
    <n v="11"/>
    <n v="7"/>
    <n v="8"/>
    <n v="6"/>
    <n v="3"/>
    <n v="5"/>
    <n v="4"/>
    <n v="0"/>
    <n v="0"/>
    <n v="10"/>
    <n v="0"/>
    <n v="18"/>
    <n v="0"/>
    <n v="2"/>
    <n v="8"/>
    <n v="0"/>
    <n v="3"/>
    <n v="0"/>
    <n v="0"/>
    <n v="0"/>
    <n v="0"/>
    <n v="0"/>
    <n v="0"/>
    <n v="0"/>
    <n v="3"/>
    <n v="1"/>
    <n v="0"/>
    <n v="0"/>
    <n v="2"/>
    <n v="0"/>
    <n v="3"/>
    <n v="1"/>
    <n v="0"/>
    <n v="0"/>
    <n v="0"/>
    <n v="1"/>
  </r>
  <r>
    <n v="2025"/>
    <x v="1"/>
    <n v="10904"/>
    <x v="170"/>
    <x v="169"/>
    <x v="2"/>
    <x v="17"/>
    <n v="0"/>
    <n v="0"/>
    <n v="0"/>
    <n v="0"/>
    <n v="0"/>
    <n v="0"/>
    <n v="1"/>
    <n v="0"/>
    <n v="0"/>
    <n v="0"/>
    <n v="1"/>
    <n v="3"/>
    <n v="0"/>
    <n v="1"/>
    <n v="1"/>
    <n v="0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1"/>
    <n v="11767"/>
    <x v="171"/>
    <x v="170"/>
    <x v="2"/>
    <x v="21"/>
    <n v="0"/>
    <n v="0"/>
    <n v="0"/>
    <n v="1"/>
    <n v="1"/>
    <n v="0"/>
    <n v="2"/>
    <n v="0"/>
    <n v="2"/>
    <n v="0"/>
    <n v="0"/>
    <n v="2"/>
    <n v="2"/>
    <n v="2"/>
    <n v="1"/>
    <n v="1"/>
    <n v="0"/>
    <n v="1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2"/>
  </r>
  <r>
    <n v="2025"/>
    <x v="1"/>
    <n v="11784"/>
    <x v="172"/>
    <x v="171"/>
    <x v="2"/>
    <x v="21"/>
    <n v="0"/>
    <n v="0"/>
    <n v="0"/>
    <n v="1"/>
    <n v="1"/>
    <n v="0"/>
    <n v="0"/>
    <n v="0"/>
    <n v="0"/>
    <n v="0"/>
    <n v="0"/>
    <n v="0"/>
    <n v="3"/>
    <n v="0"/>
    <n v="2"/>
    <n v="0"/>
    <n v="0"/>
    <n v="0"/>
    <n v="0"/>
    <n v="1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1"/>
  </r>
  <r>
    <n v="2025"/>
    <x v="1"/>
    <n v="12735"/>
    <x v="173"/>
    <x v="172"/>
    <x v="2"/>
    <x v="21"/>
    <n v="0"/>
    <n v="0"/>
    <n v="0"/>
    <n v="0"/>
    <n v="0"/>
    <n v="0"/>
    <n v="0"/>
    <n v="0"/>
    <n v="0"/>
    <n v="0"/>
    <n v="1"/>
    <n v="2"/>
    <n v="3"/>
    <n v="3"/>
    <n v="3"/>
    <n v="2"/>
    <n v="3"/>
    <n v="0"/>
    <n v="0"/>
    <n v="0"/>
    <n v="0"/>
    <n v="0"/>
    <n v="4"/>
    <n v="0"/>
    <n v="8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2"/>
  </r>
  <r>
    <n v="2025"/>
    <x v="1"/>
    <n v="13662"/>
    <x v="174"/>
    <x v="173"/>
    <x v="2"/>
    <x v="17"/>
    <n v="0"/>
    <n v="0"/>
    <n v="0"/>
    <n v="0"/>
    <n v="0"/>
    <n v="0"/>
    <n v="1"/>
    <n v="0"/>
    <n v="1"/>
    <n v="0"/>
    <n v="0"/>
    <n v="1"/>
    <n v="0"/>
    <n v="0"/>
    <n v="1"/>
    <n v="0"/>
    <n v="1"/>
    <n v="1"/>
    <n v="0"/>
    <n v="2"/>
    <n v="3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4"/>
    <n v="0"/>
    <n v="0"/>
    <n v="2"/>
    <n v="0"/>
    <n v="0"/>
    <n v="1"/>
    <n v="0"/>
  </r>
  <r>
    <n v="2025"/>
    <x v="1"/>
    <n v="14654"/>
    <x v="175"/>
    <x v="174"/>
    <x v="1"/>
    <x v="0"/>
    <n v="0"/>
    <n v="49"/>
    <n v="107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5"/>
    <n v="0"/>
    <n v="3"/>
    <n v="10"/>
    <n v="0"/>
    <n v="0"/>
    <n v="7"/>
    <n v="9"/>
  </r>
  <r>
    <n v="2025"/>
    <x v="1"/>
    <n v="26291"/>
    <x v="176"/>
    <x v="175"/>
    <x v="2"/>
    <x v="21"/>
    <n v="0"/>
    <n v="0"/>
    <n v="0"/>
    <n v="5"/>
    <n v="3"/>
    <n v="0"/>
    <n v="3"/>
    <n v="0"/>
    <n v="2"/>
    <n v="0"/>
    <n v="1"/>
    <n v="3"/>
    <n v="2"/>
    <n v="2"/>
    <n v="0"/>
    <n v="6"/>
    <n v="1"/>
    <n v="4"/>
    <n v="1"/>
    <n v="1"/>
    <n v="0"/>
    <n v="0"/>
    <n v="3"/>
    <n v="0"/>
    <n v="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2"/>
    <n v="7"/>
    <n v="0"/>
    <n v="0"/>
    <n v="0"/>
    <n v="1"/>
  </r>
  <r>
    <n v="2025"/>
    <x v="1"/>
    <n v="26893"/>
    <x v="177"/>
    <x v="176"/>
    <x v="0"/>
    <x v="8"/>
    <n v="0"/>
    <n v="0"/>
    <n v="0"/>
    <n v="5"/>
    <n v="1"/>
    <n v="0"/>
    <n v="0"/>
    <n v="0"/>
    <n v="0"/>
    <n v="0"/>
    <n v="2"/>
    <n v="2"/>
    <n v="4"/>
    <n v="6"/>
    <n v="1"/>
    <n v="2"/>
    <n v="0"/>
    <n v="3"/>
    <n v="1"/>
    <n v="5"/>
    <n v="0"/>
    <n v="0"/>
    <n v="4"/>
    <n v="0"/>
    <n v="9"/>
    <n v="0"/>
    <n v="5"/>
    <n v="0"/>
    <n v="0"/>
    <n v="0"/>
    <n v="0"/>
    <n v="0"/>
    <n v="0"/>
    <n v="0"/>
    <n v="0"/>
    <n v="0"/>
    <n v="0"/>
    <n v="0"/>
    <n v="0"/>
    <n v="1"/>
    <n v="0"/>
    <n v="3"/>
    <n v="0"/>
    <n v="3"/>
    <n v="11"/>
    <n v="0"/>
    <n v="0"/>
    <n v="5"/>
    <n v="2"/>
  </r>
  <r>
    <n v="2025"/>
    <x v="1"/>
    <n v="26894"/>
    <x v="178"/>
    <x v="177"/>
    <x v="0"/>
    <x v="12"/>
    <n v="0"/>
    <n v="0"/>
    <n v="0"/>
    <n v="0"/>
    <n v="0"/>
    <n v="0"/>
    <n v="0"/>
    <n v="0"/>
    <n v="1"/>
    <n v="0"/>
    <n v="0"/>
    <n v="1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1"/>
    <n v="28687"/>
    <x v="179"/>
    <x v="178"/>
    <x v="2"/>
    <x v="21"/>
    <n v="0"/>
    <n v="0"/>
    <n v="0"/>
    <n v="2"/>
    <n v="1"/>
    <n v="0"/>
    <n v="1"/>
    <n v="0"/>
    <n v="0"/>
    <n v="0"/>
    <n v="2"/>
    <n v="4"/>
    <n v="1"/>
    <n v="0"/>
    <n v="2"/>
    <n v="3"/>
    <n v="1"/>
    <n v="4"/>
    <n v="1"/>
    <n v="1"/>
    <n v="0"/>
    <n v="0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3"/>
  </r>
  <r>
    <n v="2025"/>
    <x v="1"/>
    <n v="29039"/>
    <x v="180"/>
    <x v="179"/>
    <x v="2"/>
    <x v="21"/>
    <n v="0"/>
    <n v="0"/>
    <n v="0"/>
    <n v="4"/>
    <n v="2"/>
    <n v="0"/>
    <n v="1"/>
    <n v="0"/>
    <n v="1"/>
    <n v="0"/>
    <n v="1"/>
    <n v="0"/>
    <n v="1"/>
    <n v="1"/>
    <n v="2"/>
    <n v="0"/>
    <n v="1"/>
    <n v="0"/>
    <n v="0"/>
    <n v="0"/>
    <n v="1"/>
    <n v="0"/>
    <n v="3"/>
    <n v="0"/>
    <n v="4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5"/>
    <x v="1"/>
    <n v="35945"/>
    <x v="181"/>
    <x v="180"/>
    <x v="2"/>
    <x v="14"/>
    <n v="0"/>
    <n v="0"/>
    <n v="0"/>
    <n v="7"/>
    <n v="10"/>
    <n v="0"/>
    <n v="7"/>
    <n v="0"/>
    <n v="6"/>
    <n v="0"/>
    <n v="1"/>
    <n v="9"/>
    <n v="7"/>
    <n v="9"/>
    <n v="7"/>
    <n v="7"/>
    <n v="2"/>
    <n v="4"/>
    <n v="2"/>
    <n v="2"/>
    <n v="4"/>
    <n v="0"/>
    <n v="8"/>
    <n v="0"/>
    <n v="32"/>
    <n v="0"/>
    <n v="2"/>
    <n v="4"/>
    <n v="0"/>
    <n v="3"/>
    <n v="0"/>
    <n v="0"/>
    <n v="0"/>
    <n v="0"/>
    <n v="0"/>
    <n v="0"/>
    <n v="0"/>
    <n v="0"/>
    <n v="0"/>
    <n v="2"/>
    <n v="0"/>
    <n v="2"/>
    <n v="5"/>
    <n v="5"/>
    <n v="4"/>
    <n v="0"/>
    <n v="0"/>
    <n v="1"/>
    <n v="4"/>
  </r>
  <r>
    <n v="2025"/>
    <x v="1"/>
    <n v="36072"/>
    <x v="182"/>
    <x v="181"/>
    <x v="0"/>
    <x v="2"/>
    <n v="0"/>
    <n v="0"/>
    <n v="0"/>
    <n v="0"/>
    <n v="0"/>
    <n v="0"/>
    <n v="0"/>
    <n v="0"/>
    <n v="0"/>
    <n v="0"/>
    <n v="1"/>
    <n v="1"/>
    <n v="2"/>
    <n v="2"/>
    <n v="0"/>
    <n v="0"/>
    <n v="0"/>
    <n v="0"/>
    <n v="0"/>
    <n v="0"/>
    <n v="0"/>
    <n v="0"/>
    <n v="1"/>
    <n v="0"/>
    <n v="3"/>
    <n v="0"/>
    <n v="0"/>
    <n v="0"/>
    <n v="0"/>
    <n v="0"/>
    <n v="0"/>
    <n v="0"/>
    <n v="2"/>
    <n v="0"/>
    <n v="0"/>
    <n v="0"/>
    <n v="0"/>
    <n v="1"/>
    <n v="2"/>
    <n v="0"/>
    <n v="0"/>
    <n v="2"/>
    <n v="0"/>
    <n v="8"/>
    <n v="13"/>
    <n v="0"/>
    <n v="0"/>
    <n v="1"/>
    <n v="6"/>
  </r>
  <r>
    <n v="2025"/>
    <x v="1"/>
    <n v="39423"/>
    <x v="183"/>
    <x v="182"/>
    <x v="3"/>
    <x v="25"/>
    <n v="0"/>
    <n v="0"/>
    <n v="0"/>
    <n v="2"/>
    <n v="2"/>
    <n v="0"/>
    <n v="1"/>
    <n v="0"/>
    <n v="2"/>
    <n v="0"/>
    <n v="0"/>
    <n v="1"/>
    <n v="0"/>
    <n v="2"/>
    <n v="2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2"/>
    <n v="0"/>
    <n v="0"/>
    <n v="0"/>
    <n v="1"/>
  </r>
  <r>
    <n v="2025"/>
    <x v="1"/>
    <n v="40593"/>
    <x v="184"/>
    <x v="151"/>
    <x v="0"/>
    <x v="5"/>
    <n v="0"/>
    <n v="0"/>
    <n v="0"/>
    <n v="13"/>
    <n v="5"/>
    <n v="3"/>
    <n v="8"/>
    <n v="0"/>
    <n v="3"/>
    <n v="0"/>
    <n v="9"/>
    <n v="12"/>
    <n v="11"/>
    <n v="14"/>
    <n v="11"/>
    <n v="8"/>
    <n v="2"/>
    <n v="10"/>
    <n v="3"/>
    <n v="5"/>
    <n v="3"/>
    <n v="12"/>
    <n v="14"/>
    <n v="23"/>
    <n v="39"/>
    <n v="1"/>
    <n v="12"/>
    <n v="2"/>
    <n v="0"/>
    <n v="0"/>
    <n v="0"/>
    <n v="0"/>
    <n v="3"/>
    <n v="2"/>
    <n v="0"/>
    <n v="1"/>
    <n v="0"/>
    <n v="0"/>
    <n v="0"/>
    <n v="6"/>
    <n v="0"/>
    <n v="3"/>
    <n v="6"/>
    <n v="4"/>
    <n v="16"/>
    <n v="0"/>
    <n v="0"/>
    <n v="2"/>
    <n v="0"/>
  </r>
  <r>
    <n v="2025"/>
    <x v="1"/>
    <n v="40716"/>
    <x v="185"/>
    <x v="183"/>
    <x v="0"/>
    <x v="5"/>
    <n v="7"/>
    <n v="1"/>
    <n v="7"/>
    <n v="8"/>
    <n v="4"/>
    <n v="1"/>
    <n v="2"/>
    <n v="0"/>
    <n v="3"/>
    <n v="0"/>
    <n v="8"/>
    <n v="14"/>
    <n v="13"/>
    <n v="13"/>
    <n v="5"/>
    <n v="15"/>
    <n v="7"/>
    <n v="12"/>
    <n v="7"/>
    <n v="8"/>
    <n v="1"/>
    <n v="1"/>
    <n v="10"/>
    <n v="2"/>
    <n v="38"/>
    <n v="0"/>
    <n v="14"/>
    <n v="2"/>
    <n v="0"/>
    <n v="5"/>
    <n v="0"/>
    <n v="1"/>
    <n v="8"/>
    <n v="0"/>
    <n v="0"/>
    <n v="0"/>
    <n v="0"/>
    <n v="0"/>
    <n v="0"/>
    <n v="3"/>
    <n v="0"/>
    <n v="2"/>
    <n v="1"/>
    <n v="4"/>
    <n v="10"/>
    <n v="0"/>
    <n v="1"/>
    <n v="3"/>
    <n v="31"/>
  </r>
  <r>
    <n v="2025"/>
    <x v="1"/>
    <n v="40948"/>
    <x v="186"/>
    <x v="184"/>
    <x v="2"/>
    <x v="2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</r>
  <r>
    <n v="2025"/>
    <x v="2"/>
    <n v="4314"/>
    <x v="0"/>
    <x v="0"/>
    <x v="0"/>
    <x v="0"/>
    <n v="230"/>
    <n v="13"/>
    <n v="219"/>
    <n v="0"/>
    <n v="0"/>
    <n v="0"/>
    <n v="0"/>
    <n v="0"/>
    <n v="0"/>
    <n v="0"/>
    <n v="0"/>
    <n v="1"/>
    <n v="2"/>
    <n v="4"/>
    <n v="0"/>
    <n v="0"/>
    <n v="0"/>
    <n v="2"/>
    <n v="2"/>
    <n v="0"/>
    <n v="0"/>
    <n v="1"/>
    <n v="3"/>
    <n v="2"/>
    <n v="5"/>
    <n v="1"/>
    <n v="9"/>
    <n v="0"/>
    <n v="0"/>
    <n v="0"/>
    <n v="0"/>
    <n v="0"/>
    <n v="0"/>
    <n v="0"/>
    <n v="0"/>
    <n v="0"/>
    <n v="0"/>
    <n v="0"/>
    <n v="2"/>
    <n v="8"/>
    <n v="0"/>
    <n v="6"/>
    <n v="0"/>
    <n v="8"/>
    <n v="2"/>
    <n v="0"/>
    <n v="0"/>
    <n v="2"/>
    <n v="0"/>
  </r>
  <r>
    <n v="2025"/>
    <x v="2"/>
    <n v="4315"/>
    <x v="1"/>
    <x v="1"/>
    <x v="0"/>
    <x v="1"/>
    <n v="12"/>
    <n v="5"/>
    <n v="24"/>
    <n v="32"/>
    <n v="15"/>
    <n v="2"/>
    <n v="14"/>
    <n v="1"/>
    <n v="9"/>
    <n v="0"/>
    <n v="9"/>
    <n v="26"/>
    <n v="27"/>
    <n v="30"/>
    <n v="17"/>
    <n v="26"/>
    <n v="16"/>
    <n v="19"/>
    <n v="8"/>
    <n v="12"/>
    <n v="3"/>
    <n v="0"/>
    <n v="31"/>
    <n v="4"/>
    <n v="78"/>
    <n v="0"/>
    <n v="45"/>
    <n v="3"/>
    <n v="0"/>
    <n v="1"/>
    <n v="0"/>
    <n v="4"/>
    <n v="0"/>
    <n v="0"/>
    <n v="0"/>
    <n v="0"/>
    <n v="0"/>
    <n v="1"/>
    <n v="0"/>
    <n v="1"/>
    <n v="0"/>
    <n v="10"/>
    <n v="6"/>
    <n v="6"/>
    <n v="17"/>
    <n v="0"/>
    <n v="1"/>
    <n v="1"/>
    <n v="10"/>
  </r>
  <r>
    <n v="2025"/>
    <x v="2"/>
    <n v="4316"/>
    <x v="2"/>
    <x v="2"/>
    <x v="0"/>
    <x v="1"/>
    <n v="0"/>
    <n v="0"/>
    <n v="0"/>
    <n v="18"/>
    <n v="13"/>
    <n v="2"/>
    <n v="13"/>
    <n v="0"/>
    <n v="14"/>
    <n v="0"/>
    <n v="6"/>
    <n v="18"/>
    <n v="21"/>
    <n v="28"/>
    <n v="13"/>
    <n v="12"/>
    <n v="12"/>
    <n v="9"/>
    <n v="5"/>
    <n v="9"/>
    <n v="1"/>
    <n v="0"/>
    <n v="19"/>
    <n v="0"/>
    <n v="76"/>
    <n v="0"/>
    <n v="22"/>
    <n v="7"/>
    <n v="0"/>
    <n v="3"/>
    <n v="0"/>
    <n v="0"/>
    <n v="1"/>
    <n v="0"/>
    <n v="0"/>
    <n v="0"/>
    <n v="0"/>
    <n v="0"/>
    <n v="0"/>
    <n v="2"/>
    <n v="0"/>
    <n v="13"/>
    <n v="1"/>
    <n v="14"/>
    <n v="28"/>
    <n v="0"/>
    <n v="0"/>
    <n v="4"/>
    <n v="12"/>
  </r>
  <r>
    <n v="2025"/>
    <x v="2"/>
    <n v="4317"/>
    <x v="3"/>
    <x v="3"/>
    <x v="0"/>
    <x v="1"/>
    <n v="0"/>
    <n v="1"/>
    <n v="0"/>
    <n v="13"/>
    <n v="10"/>
    <n v="7"/>
    <n v="10"/>
    <n v="2"/>
    <n v="8"/>
    <n v="0"/>
    <n v="2"/>
    <n v="21"/>
    <n v="15"/>
    <n v="25"/>
    <n v="9"/>
    <n v="19"/>
    <n v="3"/>
    <n v="11"/>
    <n v="5"/>
    <n v="8"/>
    <n v="2"/>
    <n v="0"/>
    <n v="18"/>
    <n v="0"/>
    <n v="60"/>
    <n v="0"/>
    <n v="14"/>
    <n v="9"/>
    <n v="0"/>
    <n v="0"/>
    <n v="0"/>
    <n v="1"/>
    <n v="0"/>
    <n v="0"/>
    <n v="0"/>
    <n v="0"/>
    <n v="0"/>
    <n v="0"/>
    <n v="0"/>
    <n v="5"/>
    <n v="0"/>
    <n v="6"/>
    <n v="3"/>
    <n v="20"/>
    <n v="10"/>
    <n v="0"/>
    <n v="0"/>
    <n v="14"/>
    <n v="6"/>
  </r>
  <r>
    <n v="2025"/>
    <x v="2"/>
    <n v="4318"/>
    <x v="4"/>
    <x v="4"/>
    <x v="0"/>
    <x v="1"/>
    <n v="0"/>
    <n v="3"/>
    <n v="0"/>
    <n v="12"/>
    <n v="6"/>
    <n v="2"/>
    <n v="3"/>
    <n v="1"/>
    <n v="2"/>
    <n v="1"/>
    <n v="10"/>
    <n v="24"/>
    <n v="6"/>
    <n v="13"/>
    <n v="12"/>
    <n v="18"/>
    <n v="0"/>
    <n v="13"/>
    <n v="3"/>
    <n v="6"/>
    <n v="3"/>
    <n v="0"/>
    <n v="17"/>
    <n v="1"/>
    <n v="48"/>
    <n v="0"/>
    <n v="24"/>
    <n v="3"/>
    <n v="0"/>
    <n v="0"/>
    <n v="0"/>
    <n v="4"/>
    <n v="0"/>
    <n v="0"/>
    <n v="0"/>
    <n v="0"/>
    <n v="0"/>
    <n v="0"/>
    <n v="0"/>
    <n v="4"/>
    <n v="1"/>
    <n v="9"/>
    <n v="4"/>
    <n v="8"/>
    <n v="9"/>
    <n v="0"/>
    <n v="1"/>
    <n v="2"/>
    <n v="3"/>
  </r>
  <r>
    <n v="2025"/>
    <x v="2"/>
    <n v="4319"/>
    <x v="5"/>
    <x v="5"/>
    <x v="0"/>
    <x v="1"/>
    <n v="0"/>
    <n v="0"/>
    <n v="0"/>
    <n v="8"/>
    <n v="7"/>
    <n v="0"/>
    <n v="7"/>
    <n v="1"/>
    <n v="7"/>
    <n v="0"/>
    <n v="2"/>
    <n v="10"/>
    <n v="16"/>
    <n v="14"/>
    <n v="1"/>
    <n v="8"/>
    <n v="3"/>
    <n v="3"/>
    <n v="2"/>
    <n v="7"/>
    <n v="1"/>
    <n v="0"/>
    <n v="16"/>
    <n v="0"/>
    <n v="43"/>
    <n v="0"/>
    <n v="28"/>
    <n v="0"/>
    <n v="0"/>
    <n v="0"/>
    <n v="0"/>
    <n v="1"/>
    <n v="0"/>
    <n v="0"/>
    <n v="0"/>
    <n v="0"/>
    <n v="0"/>
    <n v="0"/>
    <n v="0"/>
    <n v="1"/>
    <n v="0"/>
    <n v="5"/>
    <n v="0"/>
    <n v="7"/>
    <n v="8"/>
    <n v="0"/>
    <n v="0"/>
    <n v="2"/>
    <n v="10"/>
  </r>
  <r>
    <n v="2025"/>
    <x v="2"/>
    <n v="4320"/>
    <x v="6"/>
    <x v="6"/>
    <x v="0"/>
    <x v="1"/>
    <n v="0"/>
    <n v="2"/>
    <n v="0"/>
    <n v="7"/>
    <n v="6"/>
    <n v="1"/>
    <n v="7"/>
    <n v="1"/>
    <n v="4"/>
    <n v="0"/>
    <n v="4"/>
    <n v="11"/>
    <n v="9"/>
    <n v="11"/>
    <n v="10"/>
    <n v="9"/>
    <n v="4"/>
    <n v="9"/>
    <n v="2"/>
    <n v="7"/>
    <n v="0"/>
    <n v="0"/>
    <n v="1"/>
    <n v="0"/>
    <n v="1"/>
    <n v="0"/>
    <n v="23"/>
    <n v="3"/>
    <n v="0"/>
    <n v="1"/>
    <n v="0"/>
    <n v="0"/>
    <n v="1"/>
    <n v="1"/>
    <n v="0"/>
    <n v="0"/>
    <n v="0"/>
    <n v="0"/>
    <n v="0"/>
    <n v="3"/>
    <n v="0"/>
    <n v="12"/>
    <n v="9"/>
    <n v="2"/>
    <n v="11"/>
    <n v="1"/>
    <n v="0"/>
    <n v="4"/>
    <n v="17"/>
  </r>
  <r>
    <n v="2025"/>
    <x v="2"/>
    <n v="4321"/>
    <x v="7"/>
    <x v="7"/>
    <x v="0"/>
    <x v="1"/>
    <n v="6"/>
    <n v="0"/>
    <n v="14"/>
    <n v="17"/>
    <n v="8"/>
    <n v="3"/>
    <n v="6"/>
    <n v="1"/>
    <n v="9"/>
    <n v="0"/>
    <n v="10"/>
    <n v="22"/>
    <n v="13"/>
    <n v="27"/>
    <n v="12"/>
    <n v="21"/>
    <n v="13"/>
    <n v="12"/>
    <n v="6"/>
    <n v="5"/>
    <n v="3"/>
    <n v="2"/>
    <n v="31"/>
    <n v="4"/>
    <n v="47"/>
    <n v="0"/>
    <n v="51"/>
    <n v="5"/>
    <n v="0"/>
    <n v="1"/>
    <n v="0"/>
    <n v="2"/>
    <n v="0"/>
    <n v="0"/>
    <n v="0"/>
    <n v="0"/>
    <n v="0"/>
    <n v="0"/>
    <n v="0"/>
    <n v="9"/>
    <n v="0"/>
    <n v="19"/>
    <n v="9"/>
    <n v="37"/>
    <n v="57"/>
    <n v="0"/>
    <n v="0"/>
    <n v="13"/>
    <n v="12"/>
  </r>
  <r>
    <n v="2025"/>
    <x v="2"/>
    <n v="4322"/>
    <x v="8"/>
    <x v="8"/>
    <x v="0"/>
    <x v="2"/>
    <n v="3"/>
    <n v="4"/>
    <n v="0"/>
    <n v="12"/>
    <n v="5"/>
    <n v="0"/>
    <n v="4"/>
    <n v="0"/>
    <n v="1"/>
    <n v="0"/>
    <n v="8"/>
    <n v="11"/>
    <n v="10"/>
    <n v="10"/>
    <n v="3"/>
    <n v="10"/>
    <n v="6"/>
    <n v="9"/>
    <n v="1"/>
    <n v="5"/>
    <n v="0"/>
    <n v="0"/>
    <n v="12"/>
    <n v="0"/>
    <n v="30"/>
    <n v="0"/>
    <n v="9"/>
    <n v="5"/>
    <n v="0"/>
    <n v="0"/>
    <n v="0"/>
    <n v="0"/>
    <n v="0"/>
    <n v="0"/>
    <n v="0"/>
    <n v="0"/>
    <n v="0"/>
    <n v="0"/>
    <n v="0"/>
    <n v="5"/>
    <n v="0"/>
    <n v="4"/>
    <n v="0"/>
    <n v="11"/>
    <n v="19"/>
    <n v="0"/>
    <n v="0"/>
    <n v="4"/>
    <n v="6"/>
  </r>
  <r>
    <n v="2025"/>
    <x v="2"/>
    <n v="4323"/>
    <x v="9"/>
    <x v="9"/>
    <x v="0"/>
    <x v="2"/>
    <n v="0"/>
    <n v="0"/>
    <n v="0"/>
    <n v="3"/>
    <n v="1"/>
    <n v="0"/>
    <n v="2"/>
    <n v="0"/>
    <n v="0"/>
    <n v="0"/>
    <n v="1"/>
    <n v="5"/>
    <n v="0"/>
    <n v="2"/>
    <n v="3"/>
    <n v="2"/>
    <n v="0"/>
    <n v="1"/>
    <n v="0"/>
    <n v="1"/>
    <n v="0"/>
    <n v="0"/>
    <n v="2"/>
    <n v="0"/>
    <n v="7"/>
    <n v="0"/>
    <n v="4"/>
    <n v="0"/>
    <n v="0"/>
    <n v="2"/>
    <n v="0"/>
    <n v="0"/>
    <n v="2"/>
    <n v="0"/>
    <n v="0"/>
    <n v="0"/>
    <n v="0"/>
    <n v="4"/>
    <n v="3"/>
    <n v="7"/>
    <n v="0"/>
    <n v="10"/>
    <n v="0"/>
    <n v="11"/>
    <n v="9"/>
    <n v="0"/>
    <n v="0"/>
    <n v="2"/>
    <n v="5"/>
  </r>
  <r>
    <n v="2025"/>
    <x v="2"/>
    <n v="4324"/>
    <x v="10"/>
    <x v="10"/>
    <x v="0"/>
    <x v="3"/>
    <n v="0"/>
    <n v="2"/>
    <n v="0"/>
    <n v="14"/>
    <n v="10"/>
    <n v="0"/>
    <n v="9"/>
    <n v="0"/>
    <n v="8"/>
    <n v="0"/>
    <n v="2"/>
    <n v="13"/>
    <n v="16"/>
    <n v="21"/>
    <n v="8"/>
    <n v="20"/>
    <n v="15"/>
    <n v="19"/>
    <n v="6"/>
    <n v="14"/>
    <n v="6"/>
    <n v="0"/>
    <n v="14"/>
    <n v="0"/>
    <n v="44"/>
    <n v="0"/>
    <n v="13"/>
    <n v="5"/>
    <n v="0"/>
    <n v="0"/>
    <n v="0"/>
    <n v="0"/>
    <n v="4"/>
    <n v="0"/>
    <n v="0"/>
    <n v="0"/>
    <n v="0"/>
    <n v="0"/>
    <n v="0"/>
    <n v="5"/>
    <n v="0"/>
    <n v="7"/>
    <n v="4"/>
    <n v="9"/>
    <n v="19"/>
    <n v="0"/>
    <n v="0"/>
    <n v="4"/>
    <n v="1"/>
  </r>
  <r>
    <n v="2025"/>
    <x v="2"/>
    <n v="4325"/>
    <x v="11"/>
    <x v="11"/>
    <x v="0"/>
    <x v="3"/>
    <n v="0"/>
    <n v="0"/>
    <n v="0"/>
    <n v="8"/>
    <n v="7"/>
    <n v="0"/>
    <n v="7"/>
    <n v="0"/>
    <n v="8"/>
    <n v="0"/>
    <n v="2"/>
    <n v="10"/>
    <n v="4"/>
    <n v="13"/>
    <n v="3"/>
    <n v="9"/>
    <n v="2"/>
    <n v="2"/>
    <n v="2"/>
    <n v="2"/>
    <n v="0"/>
    <n v="0"/>
    <n v="10"/>
    <n v="0"/>
    <n v="17"/>
    <n v="0"/>
    <n v="11"/>
    <n v="5"/>
    <n v="0"/>
    <n v="7"/>
    <n v="0"/>
    <n v="0"/>
    <n v="0"/>
    <n v="0"/>
    <n v="0"/>
    <n v="0"/>
    <n v="0"/>
    <n v="0"/>
    <n v="0"/>
    <n v="17"/>
    <n v="0"/>
    <n v="104"/>
    <n v="0"/>
    <n v="2"/>
    <n v="4"/>
    <n v="0"/>
    <n v="0"/>
    <n v="0"/>
    <n v="9"/>
  </r>
  <r>
    <n v="2025"/>
    <x v="2"/>
    <n v="4326"/>
    <x v="12"/>
    <x v="12"/>
    <x v="0"/>
    <x v="3"/>
    <n v="7"/>
    <n v="4"/>
    <n v="11"/>
    <n v="16"/>
    <n v="15"/>
    <n v="4"/>
    <n v="14"/>
    <n v="1"/>
    <n v="16"/>
    <n v="0"/>
    <n v="7"/>
    <n v="23"/>
    <n v="26"/>
    <n v="23"/>
    <n v="5"/>
    <n v="20"/>
    <n v="11"/>
    <n v="28"/>
    <n v="4"/>
    <n v="11"/>
    <n v="2"/>
    <n v="0"/>
    <n v="15"/>
    <n v="0"/>
    <n v="51"/>
    <n v="0"/>
    <n v="16"/>
    <n v="1"/>
    <n v="0"/>
    <n v="1"/>
    <n v="0"/>
    <n v="0"/>
    <n v="12"/>
    <n v="0"/>
    <n v="0"/>
    <n v="0"/>
    <n v="0"/>
    <n v="0"/>
    <n v="0"/>
    <n v="1"/>
    <n v="0"/>
    <n v="3"/>
    <n v="2"/>
    <n v="7"/>
    <n v="13"/>
    <n v="0"/>
    <n v="0"/>
    <n v="4"/>
    <n v="10"/>
  </r>
  <r>
    <n v="2025"/>
    <x v="2"/>
    <n v="4327"/>
    <x v="13"/>
    <x v="13"/>
    <x v="0"/>
    <x v="3"/>
    <n v="0"/>
    <n v="0"/>
    <n v="0"/>
    <n v="1"/>
    <n v="1"/>
    <n v="0"/>
    <n v="1"/>
    <n v="0"/>
    <n v="1"/>
    <n v="0"/>
    <n v="2"/>
    <n v="7"/>
    <n v="8"/>
    <n v="6"/>
    <n v="2"/>
    <n v="3"/>
    <n v="2"/>
    <n v="6"/>
    <n v="0"/>
    <n v="5"/>
    <n v="0"/>
    <n v="0"/>
    <n v="4"/>
    <n v="0"/>
    <n v="4"/>
    <n v="0"/>
    <n v="5"/>
    <n v="2"/>
    <n v="0"/>
    <n v="2"/>
    <n v="0"/>
    <n v="0"/>
    <n v="0"/>
    <n v="0"/>
    <n v="0"/>
    <n v="0"/>
    <n v="0"/>
    <n v="0"/>
    <n v="0"/>
    <n v="0"/>
    <n v="0"/>
    <n v="0"/>
    <n v="0"/>
    <n v="6"/>
    <n v="11"/>
    <n v="0"/>
    <n v="0"/>
    <n v="4"/>
    <n v="0"/>
  </r>
  <r>
    <n v="2025"/>
    <x v="2"/>
    <n v="4328"/>
    <x v="14"/>
    <x v="14"/>
    <x v="0"/>
    <x v="4"/>
    <n v="12"/>
    <n v="1"/>
    <n v="17"/>
    <n v="37"/>
    <n v="14"/>
    <n v="4"/>
    <n v="12"/>
    <n v="2"/>
    <n v="12"/>
    <n v="1"/>
    <n v="17"/>
    <n v="47"/>
    <n v="33"/>
    <n v="28"/>
    <n v="16"/>
    <n v="34"/>
    <n v="14"/>
    <n v="23"/>
    <n v="10"/>
    <n v="5"/>
    <n v="3"/>
    <n v="3"/>
    <n v="43"/>
    <n v="6"/>
    <n v="122"/>
    <n v="0"/>
    <n v="59"/>
    <n v="3"/>
    <n v="0"/>
    <n v="2"/>
    <n v="0"/>
    <n v="4"/>
    <n v="0"/>
    <n v="0"/>
    <n v="0"/>
    <n v="0"/>
    <n v="0"/>
    <n v="0"/>
    <n v="0"/>
    <n v="8"/>
    <n v="0"/>
    <n v="19"/>
    <n v="4"/>
    <n v="29"/>
    <n v="22"/>
    <n v="0"/>
    <n v="0"/>
    <n v="3"/>
    <n v="10"/>
  </r>
  <r>
    <n v="2025"/>
    <x v="2"/>
    <n v="4329"/>
    <x v="15"/>
    <x v="15"/>
    <x v="0"/>
    <x v="4"/>
    <n v="12"/>
    <n v="0"/>
    <n v="14"/>
    <n v="16"/>
    <n v="18"/>
    <n v="4"/>
    <n v="18"/>
    <n v="1"/>
    <n v="22"/>
    <n v="0"/>
    <n v="5"/>
    <n v="29"/>
    <n v="22"/>
    <n v="26"/>
    <n v="11"/>
    <n v="21"/>
    <n v="8"/>
    <n v="12"/>
    <n v="1"/>
    <n v="8"/>
    <n v="1"/>
    <n v="0"/>
    <n v="35"/>
    <n v="0"/>
    <n v="62"/>
    <n v="0"/>
    <n v="50"/>
    <n v="3"/>
    <n v="0"/>
    <n v="2"/>
    <n v="0"/>
    <n v="1"/>
    <n v="0"/>
    <n v="0"/>
    <n v="0"/>
    <n v="0"/>
    <n v="0"/>
    <n v="0"/>
    <n v="0"/>
    <n v="2"/>
    <n v="0"/>
    <n v="4"/>
    <n v="0"/>
    <n v="20"/>
    <n v="32"/>
    <n v="0"/>
    <n v="1"/>
    <n v="3"/>
    <n v="6"/>
  </r>
  <r>
    <n v="2025"/>
    <x v="2"/>
    <n v="4330"/>
    <x v="16"/>
    <x v="16"/>
    <x v="0"/>
    <x v="4"/>
    <n v="4"/>
    <n v="0"/>
    <n v="5"/>
    <n v="18"/>
    <n v="18"/>
    <n v="0"/>
    <n v="20"/>
    <n v="1"/>
    <n v="19"/>
    <n v="0"/>
    <n v="1"/>
    <n v="27"/>
    <n v="21"/>
    <n v="26"/>
    <n v="10"/>
    <n v="18"/>
    <n v="9"/>
    <n v="14"/>
    <n v="3"/>
    <n v="7"/>
    <n v="2"/>
    <n v="1"/>
    <n v="29"/>
    <n v="0"/>
    <n v="77"/>
    <n v="0"/>
    <n v="39"/>
    <n v="0"/>
    <n v="0"/>
    <n v="1"/>
    <n v="0"/>
    <n v="1"/>
    <n v="0"/>
    <n v="0"/>
    <n v="0"/>
    <n v="0"/>
    <n v="0"/>
    <n v="0"/>
    <n v="0"/>
    <n v="13"/>
    <n v="0"/>
    <n v="21"/>
    <n v="4"/>
    <n v="24"/>
    <n v="57"/>
    <n v="0"/>
    <n v="0"/>
    <n v="14"/>
    <n v="16"/>
  </r>
  <r>
    <n v="2025"/>
    <x v="2"/>
    <n v="4331"/>
    <x v="17"/>
    <x v="17"/>
    <x v="0"/>
    <x v="4"/>
    <n v="0"/>
    <n v="0"/>
    <n v="0"/>
    <n v="1"/>
    <n v="0"/>
    <n v="1"/>
    <n v="0"/>
    <n v="1"/>
    <n v="0"/>
    <n v="0"/>
    <n v="1"/>
    <n v="14"/>
    <n v="7"/>
    <n v="7"/>
    <n v="4"/>
    <n v="6"/>
    <n v="0"/>
    <n v="8"/>
    <n v="4"/>
    <n v="5"/>
    <n v="1"/>
    <n v="0"/>
    <n v="9"/>
    <n v="0"/>
    <n v="20"/>
    <n v="1"/>
    <n v="17"/>
    <n v="0"/>
    <n v="0"/>
    <n v="0"/>
    <n v="0"/>
    <n v="0"/>
    <n v="0"/>
    <n v="0"/>
    <n v="0"/>
    <n v="0"/>
    <n v="0"/>
    <n v="0"/>
    <n v="0"/>
    <n v="0"/>
    <n v="0"/>
    <n v="5"/>
    <n v="0"/>
    <n v="7"/>
    <n v="9"/>
    <n v="0"/>
    <n v="0"/>
    <n v="0"/>
    <n v="2"/>
  </r>
  <r>
    <n v="2025"/>
    <x v="2"/>
    <n v="4332"/>
    <x v="18"/>
    <x v="18"/>
    <x v="0"/>
    <x v="4"/>
    <n v="0"/>
    <n v="0"/>
    <n v="0"/>
    <n v="6"/>
    <n v="2"/>
    <n v="1"/>
    <n v="0"/>
    <n v="1"/>
    <n v="0"/>
    <n v="1"/>
    <n v="5"/>
    <n v="13"/>
    <n v="5"/>
    <n v="9"/>
    <n v="3"/>
    <n v="10"/>
    <n v="11"/>
    <n v="6"/>
    <n v="5"/>
    <n v="5"/>
    <n v="1"/>
    <n v="0"/>
    <n v="11"/>
    <n v="0"/>
    <n v="58"/>
    <n v="0"/>
    <n v="18"/>
    <n v="0"/>
    <n v="0"/>
    <n v="1"/>
    <n v="0"/>
    <n v="0"/>
    <n v="1"/>
    <n v="0"/>
    <n v="0"/>
    <n v="2"/>
    <n v="0"/>
    <n v="0"/>
    <n v="0"/>
    <n v="10"/>
    <n v="0"/>
    <n v="23"/>
    <n v="10"/>
    <n v="22"/>
    <n v="22"/>
    <n v="0"/>
    <n v="0"/>
    <n v="2"/>
    <n v="9"/>
  </r>
  <r>
    <n v="2025"/>
    <x v="2"/>
    <n v="4334"/>
    <x v="19"/>
    <x v="19"/>
    <x v="0"/>
    <x v="5"/>
    <n v="0"/>
    <n v="0"/>
    <n v="0"/>
    <n v="1"/>
    <n v="0"/>
    <n v="0"/>
    <n v="1"/>
    <n v="0"/>
    <n v="1"/>
    <n v="0"/>
    <n v="1"/>
    <n v="4"/>
    <n v="3"/>
    <n v="9"/>
    <n v="2"/>
    <n v="1"/>
    <n v="2"/>
    <n v="2"/>
    <n v="0"/>
    <n v="0"/>
    <n v="0"/>
    <n v="0"/>
    <n v="2"/>
    <n v="0"/>
    <n v="16"/>
    <n v="0"/>
    <n v="2"/>
    <n v="0"/>
    <n v="0"/>
    <n v="0"/>
    <n v="0"/>
    <n v="1"/>
    <n v="2"/>
    <n v="0"/>
    <n v="0"/>
    <n v="0"/>
    <n v="0"/>
    <n v="0"/>
    <n v="0"/>
    <n v="2"/>
    <n v="0"/>
    <n v="1"/>
    <n v="2"/>
    <n v="1"/>
    <n v="6"/>
    <n v="0"/>
    <n v="0"/>
    <n v="2"/>
    <n v="13"/>
  </r>
  <r>
    <n v="2025"/>
    <x v="2"/>
    <n v="4335"/>
    <x v="20"/>
    <x v="20"/>
    <x v="0"/>
    <x v="6"/>
    <n v="5"/>
    <n v="0"/>
    <n v="12"/>
    <n v="11"/>
    <n v="11"/>
    <n v="0"/>
    <n v="7"/>
    <n v="1"/>
    <n v="9"/>
    <n v="0"/>
    <n v="4"/>
    <n v="17"/>
    <n v="13"/>
    <n v="19"/>
    <n v="10"/>
    <n v="17"/>
    <n v="6"/>
    <n v="17"/>
    <n v="4"/>
    <n v="8"/>
    <n v="3"/>
    <n v="0"/>
    <n v="14"/>
    <n v="0"/>
    <n v="80"/>
    <n v="0"/>
    <n v="25"/>
    <n v="3"/>
    <n v="0"/>
    <n v="1"/>
    <n v="0"/>
    <n v="0"/>
    <n v="0"/>
    <n v="0"/>
    <n v="0"/>
    <n v="0"/>
    <n v="0"/>
    <n v="0"/>
    <n v="0"/>
    <n v="20"/>
    <n v="0"/>
    <n v="50"/>
    <n v="3"/>
    <n v="23"/>
    <n v="48"/>
    <n v="0"/>
    <n v="1"/>
    <n v="12"/>
    <n v="9"/>
  </r>
  <r>
    <n v="2025"/>
    <x v="2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2"/>
    <n v="4337"/>
    <x v="22"/>
    <x v="22"/>
    <x v="0"/>
    <x v="7"/>
    <n v="0"/>
    <n v="0"/>
    <n v="0"/>
    <n v="1"/>
    <n v="1"/>
    <n v="0"/>
    <n v="1"/>
    <n v="0"/>
    <n v="0"/>
    <n v="0"/>
    <n v="0"/>
    <n v="2"/>
    <n v="3"/>
    <n v="1"/>
    <n v="1"/>
    <n v="1"/>
    <n v="0"/>
    <n v="0"/>
    <n v="0"/>
    <n v="0"/>
    <n v="0"/>
    <n v="0"/>
    <n v="2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338"/>
    <x v="23"/>
    <x v="23"/>
    <x v="0"/>
    <x v="8"/>
    <n v="0"/>
    <n v="0"/>
    <n v="0"/>
    <n v="1"/>
    <n v="1"/>
    <n v="0"/>
    <n v="1"/>
    <n v="0"/>
    <n v="1"/>
    <n v="0"/>
    <n v="0"/>
    <n v="0"/>
    <n v="1"/>
    <n v="2"/>
    <n v="0"/>
    <n v="2"/>
    <n v="0"/>
    <n v="2"/>
    <n v="0"/>
    <n v="2"/>
    <n v="0"/>
    <n v="0"/>
    <n v="2"/>
    <n v="1"/>
    <n v="3"/>
    <n v="0"/>
    <n v="1"/>
    <n v="1"/>
    <n v="0"/>
    <n v="0"/>
    <n v="0"/>
    <n v="1"/>
    <n v="0"/>
    <n v="0"/>
    <n v="0"/>
    <n v="0"/>
    <n v="0"/>
    <n v="0"/>
    <n v="0"/>
    <n v="0"/>
    <n v="0"/>
    <n v="1"/>
    <n v="2"/>
    <n v="2"/>
    <n v="4"/>
    <n v="0"/>
    <n v="0"/>
    <n v="0"/>
    <n v="5"/>
  </r>
  <r>
    <n v="2025"/>
    <x v="2"/>
    <n v="4339"/>
    <x v="24"/>
    <x v="24"/>
    <x v="0"/>
    <x v="9"/>
    <n v="8"/>
    <n v="0"/>
    <n v="9"/>
    <n v="9"/>
    <n v="10"/>
    <n v="1"/>
    <n v="12"/>
    <n v="0"/>
    <n v="12"/>
    <n v="0"/>
    <n v="1"/>
    <n v="16"/>
    <n v="15"/>
    <n v="21"/>
    <n v="9"/>
    <n v="11"/>
    <n v="7"/>
    <n v="8"/>
    <n v="9"/>
    <n v="14"/>
    <n v="4"/>
    <n v="0"/>
    <n v="15"/>
    <n v="0"/>
    <n v="49"/>
    <n v="0"/>
    <n v="17"/>
    <n v="2"/>
    <n v="0"/>
    <n v="0"/>
    <n v="0"/>
    <n v="1"/>
    <n v="1"/>
    <n v="1"/>
    <n v="0"/>
    <n v="0"/>
    <n v="0"/>
    <n v="0"/>
    <n v="0"/>
    <n v="4"/>
    <n v="0"/>
    <n v="20"/>
    <n v="2"/>
    <n v="16"/>
    <n v="37"/>
    <n v="0"/>
    <n v="1"/>
    <n v="14"/>
    <n v="9"/>
  </r>
  <r>
    <n v="2025"/>
    <x v="2"/>
    <n v="4340"/>
    <x v="25"/>
    <x v="25"/>
    <x v="0"/>
    <x v="9"/>
    <n v="0"/>
    <n v="0"/>
    <n v="0"/>
    <n v="1"/>
    <n v="0"/>
    <n v="0"/>
    <n v="0"/>
    <n v="0"/>
    <n v="0"/>
    <n v="0"/>
    <n v="0"/>
    <n v="2"/>
    <n v="1"/>
    <n v="0"/>
    <n v="0"/>
    <n v="1"/>
    <n v="2"/>
    <n v="0"/>
    <n v="0"/>
    <n v="1"/>
    <n v="0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0"/>
    <n v="0"/>
    <n v="0"/>
    <n v="1"/>
  </r>
  <r>
    <n v="2025"/>
    <x v="2"/>
    <n v="4341"/>
    <x v="26"/>
    <x v="26"/>
    <x v="0"/>
    <x v="9"/>
    <n v="0"/>
    <n v="0"/>
    <n v="0"/>
    <n v="2"/>
    <n v="1"/>
    <n v="0"/>
    <n v="1"/>
    <n v="0"/>
    <n v="1"/>
    <n v="0"/>
    <n v="0"/>
    <n v="0"/>
    <n v="2"/>
    <n v="0"/>
    <n v="1"/>
    <n v="1"/>
    <n v="0"/>
    <n v="0"/>
    <n v="0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5"/>
    <x v="2"/>
    <n v="4342"/>
    <x v="27"/>
    <x v="27"/>
    <x v="0"/>
    <x v="10"/>
    <n v="0"/>
    <n v="3"/>
    <n v="0"/>
    <n v="11"/>
    <n v="9"/>
    <n v="1"/>
    <n v="16"/>
    <n v="0"/>
    <n v="15"/>
    <n v="0"/>
    <n v="0"/>
    <n v="18"/>
    <n v="25"/>
    <n v="24"/>
    <n v="10"/>
    <n v="18"/>
    <n v="2"/>
    <n v="15"/>
    <n v="3"/>
    <n v="9"/>
    <n v="1"/>
    <n v="2"/>
    <n v="25"/>
    <n v="1"/>
    <n v="81"/>
    <n v="0"/>
    <n v="14"/>
    <n v="13"/>
    <n v="0"/>
    <n v="10"/>
    <n v="0"/>
    <n v="0"/>
    <n v="0"/>
    <n v="0"/>
    <n v="0"/>
    <n v="0"/>
    <n v="0"/>
    <n v="0"/>
    <n v="0"/>
    <n v="9"/>
    <n v="0"/>
    <n v="8"/>
    <n v="4"/>
    <n v="7"/>
    <n v="6"/>
    <n v="0"/>
    <n v="0"/>
    <n v="3"/>
    <n v="4"/>
  </r>
  <r>
    <n v="2025"/>
    <x v="2"/>
    <n v="4343"/>
    <x v="28"/>
    <x v="28"/>
    <x v="0"/>
    <x v="10"/>
    <n v="0"/>
    <n v="4"/>
    <n v="0"/>
    <n v="0"/>
    <n v="0"/>
    <n v="1"/>
    <n v="1"/>
    <n v="0"/>
    <n v="3"/>
    <n v="0"/>
    <n v="0"/>
    <n v="4"/>
    <n v="1"/>
    <n v="4"/>
    <n v="5"/>
    <n v="0"/>
    <n v="6"/>
    <n v="2"/>
    <n v="1"/>
    <n v="3"/>
    <n v="1"/>
    <n v="0"/>
    <n v="4"/>
    <n v="0"/>
    <n v="20"/>
    <n v="0"/>
    <n v="2"/>
    <n v="3"/>
    <n v="0"/>
    <n v="0"/>
    <n v="0"/>
    <n v="0"/>
    <n v="2"/>
    <n v="2"/>
    <n v="0"/>
    <n v="0"/>
    <n v="0"/>
    <n v="0"/>
    <n v="0"/>
    <n v="1"/>
    <n v="0"/>
    <n v="2"/>
    <n v="1"/>
    <n v="1"/>
    <n v="3"/>
    <n v="0"/>
    <n v="0"/>
    <n v="2"/>
    <n v="1"/>
  </r>
  <r>
    <n v="2025"/>
    <x v="2"/>
    <n v="4344"/>
    <x v="29"/>
    <x v="29"/>
    <x v="0"/>
    <x v="10"/>
    <n v="0"/>
    <n v="0"/>
    <n v="0"/>
    <n v="2"/>
    <n v="1"/>
    <n v="0"/>
    <n v="1"/>
    <n v="0"/>
    <n v="1"/>
    <n v="0"/>
    <n v="0"/>
    <n v="2"/>
    <n v="4"/>
    <n v="1"/>
    <n v="3"/>
    <n v="4"/>
    <n v="2"/>
    <n v="1"/>
    <n v="1"/>
    <n v="0"/>
    <n v="0"/>
    <n v="0"/>
    <n v="3"/>
    <n v="0"/>
    <n v="5"/>
    <n v="0"/>
    <n v="7"/>
    <n v="1"/>
    <n v="0"/>
    <n v="0"/>
    <n v="0"/>
    <n v="0"/>
    <n v="0"/>
    <n v="0"/>
    <n v="0"/>
    <n v="0"/>
    <n v="0"/>
    <n v="0"/>
    <n v="0"/>
    <n v="0"/>
    <n v="0"/>
    <n v="1"/>
    <n v="1"/>
    <n v="3"/>
    <n v="9"/>
    <n v="0"/>
    <n v="0"/>
    <n v="1"/>
    <n v="1"/>
  </r>
  <r>
    <n v="2025"/>
    <x v="2"/>
    <n v="4345"/>
    <x v="30"/>
    <x v="30"/>
    <x v="0"/>
    <x v="10"/>
    <n v="0"/>
    <n v="0"/>
    <n v="0"/>
    <n v="8"/>
    <n v="5"/>
    <n v="0"/>
    <n v="4"/>
    <n v="0"/>
    <n v="4"/>
    <n v="0"/>
    <n v="0"/>
    <n v="1"/>
    <n v="7"/>
    <n v="8"/>
    <n v="3"/>
    <n v="3"/>
    <n v="2"/>
    <n v="7"/>
    <n v="1"/>
    <n v="4"/>
    <n v="1"/>
    <n v="0"/>
    <n v="4"/>
    <n v="0"/>
    <n v="15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7"/>
    <n v="6"/>
    <n v="0"/>
    <n v="0"/>
    <n v="1"/>
    <n v="4"/>
  </r>
  <r>
    <n v="2025"/>
    <x v="2"/>
    <n v="4346"/>
    <x v="31"/>
    <x v="31"/>
    <x v="0"/>
    <x v="11"/>
    <n v="11"/>
    <n v="1"/>
    <n v="23"/>
    <n v="26"/>
    <n v="30"/>
    <n v="1"/>
    <n v="30"/>
    <n v="0"/>
    <n v="26"/>
    <n v="0"/>
    <n v="0"/>
    <n v="27"/>
    <n v="28"/>
    <n v="36"/>
    <n v="23"/>
    <n v="32"/>
    <n v="13"/>
    <n v="15"/>
    <n v="8"/>
    <n v="8"/>
    <n v="4"/>
    <n v="0"/>
    <n v="36"/>
    <n v="0"/>
    <n v="100"/>
    <n v="0"/>
    <n v="54"/>
    <n v="4"/>
    <n v="0"/>
    <n v="11"/>
    <n v="0"/>
    <n v="2"/>
    <n v="0"/>
    <n v="0"/>
    <n v="0"/>
    <n v="0"/>
    <n v="0"/>
    <n v="0"/>
    <n v="0"/>
    <n v="3"/>
    <n v="0"/>
    <n v="8"/>
    <n v="4"/>
    <n v="25"/>
    <n v="14"/>
    <n v="1"/>
    <n v="0"/>
    <n v="1"/>
    <n v="7"/>
  </r>
  <r>
    <n v="2025"/>
    <x v="2"/>
    <n v="4347"/>
    <x v="32"/>
    <x v="32"/>
    <x v="0"/>
    <x v="11"/>
    <n v="0"/>
    <n v="0"/>
    <n v="0"/>
    <n v="3"/>
    <n v="2"/>
    <n v="0"/>
    <n v="2"/>
    <n v="0"/>
    <n v="3"/>
    <n v="0"/>
    <n v="0"/>
    <n v="6"/>
    <n v="3"/>
    <n v="4"/>
    <n v="4"/>
    <n v="3"/>
    <n v="0"/>
    <n v="5"/>
    <n v="1"/>
    <n v="5"/>
    <n v="0"/>
    <n v="0"/>
    <n v="6"/>
    <n v="0"/>
    <n v="22"/>
    <n v="0"/>
    <n v="9"/>
    <n v="0"/>
    <n v="0"/>
    <n v="1"/>
    <n v="0"/>
    <n v="0"/>
    <n v="0"/>
    <n v="2"/>
    <n v="0"/>
    <n v="0"/>
    <n v="0"/>
    <n v="0"/>
    <n v="0"/>
    <n v="4"/>
    <n v="0"/>
    <n v="13"/>
    <n v="2"/>
    <n v="4"/>
    <n v="5"/>
    <n v="0"/>
    <n v="0"/>
    <n v="3"/>
    <n v="1"/>
  </r>
  <r>
    <n v="2025"/>
    <x v="2"/>
    <n v="4348"/>
    <x v="33"/>
    <x v="33"/>
    <x v="0"/>
    <x v="11"/>
    <n v="0"/>
    <n v="0"/>
    <n v="0"/>
    <n v="3"/>
    <n v="2"/>
    <n v="1"/>
    <n v="2"/>
    <n v="1"/>
    <n v="2"/>
    <n v="0"/>
    <n v="0"/>
    <n v="3"/>
    <n v="5"/>
    <n v="3"/>
    <n v="1"/>
    <n v="6"/>
    <n v="0"/>
    <n v="0"/>
    <n v="0"/>
    <n v="0"/>
    <n v="0"/>
    <n v="0"/>
    <n v="2"/>
    <n v="0"/>
    <n v="10"/>
    <n v="1"/>
    <n v="1"/>
    <n v="0"/>
    <n v="0"/>
    <n v="0"/>
    <n v="0"/>
    <n v="0"/>
    <n v="0"/>
    <n v="0"/>
    <n v="0"/>
    <n v="0"/>
    <n v="0"/>
    <n v="0"/>
    <n v="0"/>
    <n v="3"/>
    <n v="0"/>
    <n v="1"/>
    <n v="0"/>
    <n v="2"/>
    <n v="9"/>
    <n v="0"/>
    <n v="0"/>
    <n v="3"/>
    <n v="2"/>
  </r>
  <r>
    <n v="2025"/>
    <x v="2"/>
    <n v="4349"/>
    <x v="34"/>
    <x v="34"/>
    <x v="0"/>
    <x v="11"/>
    <n v="0"/>
    <n v="0"/>
    <n v="0"/>
    <n v="3"/>
    <n v="3"/>
    <n v="2"/>
    <n v="1"/>
    <n v="0"/>
    <n v="1"/>
    <n v="0"/>
    <n v="1"/>
    <n v="1"/>
    <n v="0"/>
    <n v="1"/>
    <n v="2"/>
    <n v="0"/>
    <n v="1"/>
    <n v="1"/>
    <n v="1"/>
    <n v="4"/>
    <n v="0"/>
    <n v="0"/>
    <n v="1"/>
    <n v="0"/>
    <n v="4"/>
    <n v="0"/>
    <n v="2"/>
    <n v="0"/>
    <n v="0"/>
    <n v="0"/>
    <n v="0"/>
    <n v="0"/>
    <n v="0"/>
    <n v="0"/>
    <n v="0"/>
    <n v="0"/>
    <n v="0"/>
    <n v="0"/>
    <n v="0"/>
    <n v="2"/>
    <n v="0"/>
    <n v="1"/>
    <n v="1"/>
    <n v="3"/>
    <n v="9"/>
    <n v="0"/>
    <n v="0"/>
    <n v="1"/>
    <n v="6"/>
  </r>
  <r>
    <n v="2025"/>
    <x v="2"/>
    <n v="4350"/>
    <x v="35"/>
    <x v="35"/>
    <x v="0"/>
    <x v="11"/>
    <n v="0"/>
    <n v="0"/>
    <n v="2"/>
    <n v="5"/>
    <n v="6"/>
    <n v="1"/>
    <n v="6"/>
    <n v="0"/>
    <n v="9"/>
    <n v="0"/>
    <n v="2"/>
    <n v="11"/>
    <n v="11"/>
    <n v="12"/>
    <n v="5"/>
    <n v="9"/>
    <n v="9"/>
    <n v="4"/>
    <n v="2"/>
    <n v="8"/>
    <n v="1"/>
    <n v="0"/>
    <n v="15"/>
    <n v="0"/>
    <n v="36"/>
    <n v="0"/>
    <n v="8"/>
    <n v="11"/>
    <n v="0"/>
    <n v="4"/>
    <n v="0"/>
    <n v="1"/>
    <n v="0"/>
    <n v="0"/>
    <n v="0"/>
    <n v="0"/>
    <n v="0"/>
    <n v="0"/>
    <n v="0"/>
    <n v="3"/>
    <n v="0"/>
    <n v="4"/>
    <n v="0"/>
    <n v="9"/>
    <n v="18"/>
    <n v="0"/>
    <n v="0"/>
    <n v="5"/>
    <n v="7"/>
  </r>
  <r>
    <n v="2025"/>
    <x v="2"/>
    <n v="4351"/>
    <x v="36"/>
    <x v="36"/>
    <x v="0"/>
    <x v="11"/>
    <n v="0"/>
    <n v="0"/>
    <n v="0"/>
    <n v="1"/>
    <n v="1"/>
    <n v="0"/>
    <n v="0"/>
    <n v="0"/>
    <n v="0"/>
    <n v="0"/>
    <n v="0"/>
    <n v="0"/>
    <n v="4"/>
    <n v="1"/>
    <n v="0"/>
    <n v="5"/>
    <n v="0"/>
    <n v="0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4"/>
    <n v="0"/>
    <n v="0"/>
    <n v="0"/>
    <n v="1"/>
  </r>
  <r>
    <n v="2025"/>
    <x v="2"/>
    <n v="4352"/>
    <x v="37"/>
    <x v="37"/>
    <x v="0"/>
    <x v="11"/>
    <n v="0"/>
    <n v="2"/>
    <n v="0"/>
    <n v="11"/>
    <n v="8"/>
    <n v="0"/>
    <n v="5"/>
    <n v="1"/>
    <n v="6"/>
    <n v="0"/>
    <n v="2"/>
    <n v="10"/>
    <n v="14"/>
    <n v="18"/>
    <n v="10"/>
    <n v="11"/>
    <n v="2"/>
    <n v="8"/>
    <n v="7"/>
    <n v="8"/>
    <n v="3"/>
    <n v="0"/>
    <n v="18"/>
    <n v="0"/>
    <n v="32"/>
    <n v="2"/>
    <n v="17"/>
    <n v="15"/>
    <n v="0"/>
    <n v="3"/>
    <n v="0"/>
    <n v="0"/>
    <n v="0"/>
    <n v="0"/>
    <n v="0"/>
    <n v="0"/>
    <n v="0"/>
    <n v="0"/>
    <n v="0"/>
    <n v="1"/>
    <n v="0"/>
    <n v="7"/>
    <n v="0"/>
    <n v="12"/>
    <n v="41"/>
    <n v="0"/>
    <n v="0"/>
    <n v="4"/>
    <n v="4"/>
  </r>
  <r>
    <n v="2025"/>
    <x v="2"/>
    <n v="4353"/>
    <x v="38"/>
    <x v="38"/>
    <x v="0"/>
    <x v="8"/>
    <n v="0"/>
    <n v="0"/>
    <n v="0"/>
    <n v="4"/>
    <n v="1"/>
    <n v="0"/>
    <n v="0"/>
    <n v="0"/>
    <n v="0"/>
    <n v="0"/>
    <n v="4"/>
    <n v="5"/>
    <n v="3"/>
    <n v="8"/>
    <n v="7"/>
    <n v="8"/>
    <n v="6"/>
    <n v="6"/>
    <n v="3"/>
    <n v="3"/>
    <n v="0"/>
    <n v="0"/>
    <n v="5"/>
    <n v="0"/>
    <n v="17"/>
    <n v="0"/>
    <n v="10"/>
    <n v="0"/>
    <n v="0"/>
    <n v="1"/>
    <n v="0"/>
    <n v="0"/>
    <n v="0"/>
    <n v="0"/>
    <n v="0"/>
    <n v="0"/>
    <n v="0"/>
    <n v="0"/>
    <n v="0"/>
    <n v="5"/>
    <n v="0"/>
    <n v="9"/>
    <n v="0"/>
    <n v="9"/>
    <n v="18"/>
    <n v="0"/>
    <n v="0"/>
    <n v="0"/>
    <n v="3"/>
  </r>
  <r>
    <n v="2025"/>
    <x v="2"/>
    <n v="4354"/>
    <x v="39"/>
    <x v="39"/>
    <x v="0"/>
    <x v="8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2"/>
  </r>
  <r>
    <n v="2025"/>
    <x v="2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2"/>
    <n v="3"/>
    <n v="0"/>
    <n v="0"/>
    <n v="0"/>
    <n v="1"/>
  </r>
  <r>
    <n v="2025"/>
    <x v="2"/>
    <n v="4356"/>
    <x v="41"/>
    <x v="41"/>
    <x v="0"/>
    <x v="9"/>
    <n v="0"/>
    <n v="0"/>
    <n v="0"/>
    <n v="4"/>
    <n v="3"/>
    <n v="0"/>
    <n v="4"/>
    <n v="0"/>
    <n v="3"/>
    <n v="0"/>
    <n v="0"/>
    <n v="5"/>
    <n v="7"/>
    <n v="7"/>
    <n v="4"/>
    <n v="5"/>
    <n v="4"/>
    <n v="3"/>
    <n v="1"/>
    <n v="4"/>
    <n v="2"/>
    <n v="0"/>
    <n v="8"/>
    <n v="0"/>
    <n v="22"/>
    <n v="0"/>
    <n v="11"/>
    <n v="2"/>
    <n v="0"/>
    <n v="0"/>
    <n v="0"/>
    <n v="0"/>
    <n v="0"/>
    <n v="0"/>
    <n v="0"/>
    <n v="0"/>
    <n v="0"/>
    <n v="0"/>
    <n v="0"/>
    <n v="1"/>
    <n v="0"/>
    <n v="5"/>
    <n v="0"/>
    <n v="6"/>
    <n v="6"/>
    <n v="0"/>
    <n v="0"/>
    <n v="4"/>
    <n v="2"/>
  </r>
  <r>
    <n v="2025"/>
    <x v="2"/>
    <n v="4357"/>
    <x v="42"/>
    <x v="42"/>
    <x v="0"/>
    <x v="9"/>
    <n v="0"/>
    <n v="0"/>
    <n v="0"/>
    <n v="2"/>
    <n v="3"/>
    <n v="0"/>
    <n v="1"/>
    <n v="0"/>
    <n v="2"/>
    <n v="0"/>
    <n v="0"/>
    <n v="3"/>
    <n v="5"/>
    <n v="3"/>
    <n v="6"/>
    <n v="4"/>
    <n v="3"/>
    <n v="3"/>
    <n v="0"/>
    <n v="3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5"/>
    <x v="2"/>
    <n v="4358"/>
    <x v="43"/>
    <x v="43"/>
    <x v="0"/>
    <x v="9"/>
    <n v="0"/>
    <n v="0"/>
    <n v="0"/>
    <n v="2"/>
    <n v="1"/>
    <n v="0"/>
    <n v="2"/>
    <n v="0"/>
    <n v="2"/>
    <n v="0"/>
    <n v="0"/>
    <n v="1"/>
    <n v="1"/>
    <n v="0"/>
    <n v="3"/>
    <n v="3"/>
    <n v="0"/>
    <n v="0"/>
    <n v="1"/>
    <n v="2"/>
    <n v="0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</r>
  <r>
    <n v="2025"/>
    <x v="2"/>
    <n v="4359"/>
    <x v="44"/>
    <x v="4"/>
    <x v="0"/>
    <x v="9"/>
    <n v="0"/>
    <n v="0"/>
    <n v="0"/>
    <n v="0"/>
    <n v="0"/>
    <n v="0"/>
    <n v="1"/>
    <n v="0"/>
    <n v="2"/>
    <n v="0"/>
    <n v="0"/>
    <n v="2"/>
    <n v="1"/>
    <n v="3"/>
    <n v="3"/>
    <n v="1"/>
    <n v="2"/>
    <n v="4"/>
    <n v="3"/>
    <n v="6"/>
    <n v="3"/>
    <n v="0"/>
    <n v="1"/>
    <n v="0"/>
    <n v="1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5"/>
    <x v="2"/>
    <n v="4360"/>
    <x v="45"/>
    <x v="44"/>
    <x v="0"/>
    <x v="9"/>
    <n v="0"/>
    <n v="0"/>
    <n v="0"/>
    <n v="1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0"/>
    <n v="0"/>
    <n v="0"/>
    <n v="0"/>
  </r>
  <r>
    <n v="2025"/>
    <x v="2"/>
    <n v="4361"/>
    <x v="46"/>
    <x v="45"/>
    <x v="0"/>
    <x v="12"/>
    <n v="0"/>
    <n v="0"/>
    <n v="1"/>
    <n v="2"/>
    <n v="1"/>
    <n v="0"/>
    <n v="2"/>
    <n v="0"/>
    <n v="1"/>
    <n v="0"/>
    <n v="1"/>
    <n v="3"/>
    <n v="0"/>
    <n v="4"/>
    <n v="5"/>
    <n v="1"/>
    <n v="4"/>
    <n v="5"/>
    <n v="1"/>
    <n v="1"/>
    <n v="1"/>
    <n v="0"/>
    <n v="2"/>
    <n v="0"/>
    <n v="11"/>
    <n v="0"/>
    <n v="3"/>
    <n v="0"/>
    <n v="0"/>
    <n v="0"/>
    <n v="0"/>
    <n v="0"/>
    <n v="0"/>
    <n v="0"/>
    <n v="0"/>
    <n v="0"/>
    <n v="0"/>
    <n v="0"/>
    <n v="0"/>
    <n v="2"/>
    <n v="0"/>
    <n v="2"/>
    <n v="1"/>
    <n v="7"/>
    <n v="21"/>
    <n v="0"/>
    <n v="0"/>
    <n v="1"/>
    <n v="3"/>
  </r>
  <r>
    <n v="2025"/>
    <x v="2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1"/>
  </r>
  <r>
    <n v="2025"/>
    <x v="2"/>
    <n v="4363"/>
    <x v="48"/>
    <x v="47"/>
    <x v="0"/>
    <x v="12"/>
    <n v="1"/>
    <n v="0"/>
    <n v="0"/>
    <n v="5"/>
    <n v="5"/>
    <n v="1"/>
    <n v="4"/>
    <n v="0"/>
    <n v="6"/>
    <n v="0"/>
    <n v="1"/>
    <n v="6"/>
    <n v="7"/>
    <n v="3"/>
    <n v="5"/>
    <n v="8"/>
    <n v="2"/>
    <n v="2"/>
    <n v="1"/>
    <n v="3"/>
    <n v="2"/>
    <n v="1"/>
    <n v="2"/>
    <n v="0"/>
    <n v="9"/>
    <n v="0"/>
    <n v="7"/>
    <n v="1"/>
    <n v="0"/>
    <n v="0"/>
    <n v="0"/>
    <n v="1"/>
    <n v="0"/>
    <n v="0"/>
    <n v="0"/>
    <n v="0"/>
    <n v="0"/>
    <n v="0"/>
    <n v="0"/>
    <n v="1"/>
    <n v="0"/>
    <n v="3"/>
    <n v="3"/>
    <n v="15"/>
    <n v="15"/>
    <n v="0"/>
    <n v="0"/>
    <n v="3"/>
    <n v="9"/>
  </r>
  <r>
    <n v="2025"/>
    <x v="2"/>
    <n v="4364"/>
    <x v="49"/>
    <x v="48"/>
    <x v="0"/>
    <x v="12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2"/>
    <n v="4365"/>
    <x v="50"/>
    <x v="49"/>
    <x v="0"/>
    <x v="12"/>
    <n v="0"/>
    <n v="0"/>
    <n v="0"/>
    <n v="2"/>
    <n v="2"/>
    <n v="0"/>
    <n v="0"/>
    <n v="0"/>
    <n v="0"/>
    <n v="0"/>
    <n v="3"/>
    <n v="1"/>
    <n v="0"/>
    <n v="0"/>
    <n v="0"/>
    <n v="1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1"/>
  </r>
  <r>
    <n v="2025"/>
    <x v="2"/>
    <n v="4366"/>
    <x v="51"/>
    <x v="50"/>
    <x v="0"/>
    <x v="8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1"/>
    <n v="0"/>
    <n v="3"/>
    <n v="0"/>
    <n v="0"/>
    <n v="0"/>
    <n v="0"/>
    <n v="1"/>
    <n v="0"/>
    <n v="0"/>
    <n v="0"/>
    <n v="0"/>
    <n v="0"/>
    <n v="0"/>
    <n v="0"/>
    <n v="0"/>
    <n v="0"/>
    <n v="1"/>
    <n v="0"/>
    <n v="0"/>
    <n v="2"/>
    <n v="0"/>
    <n v="0"/>
    <n v="1"/>
    <n v="0"/>
  </r>
  <r>
    <n v="2025"/>
    <x v="2"/>
    <n v="4367"/>
    <x v="52"/>
    <x v="51"/>
    <x v="1"/>
    <x v="0"/>
    <n v="0"/>
    <n v="0"/>
    <n v="236"/>
    <n v="8"/>
    <n v="9"/>
    <n v="0"/>
    <n v="11"/>
    <n v="0"/>
    <n v="4"/>
    <n v="0"/>
    <n v="1"/>
    <n v="0"/>
    <n v="7"/>
    <n v="0"/>
    <n v="0"/>
    <n v="0"/>
    <n v="0"/>
    <n v="0"/>
    <n v="0"/>
    <n v="0"/>
    <n v="0"/>
    <n v="0"/>
    <n v="3"/>
    <n v="0"/>
    <n v="0"/>
    <n v="0"/>
    <n v="0"/>
    <n v="5"/>
    <n v="0"/>
    <n v="0"/>
    <n v="0"/>
    <n v="0"/>
    <n v="0"/>
    <n v="0"/>
    <n v="0"/>
    <n v="0"/>
    <n v="0"/>
    <n v="0"/>
    <n v="0"/>
    <n v="3"/>
    <n v="0"/>
    <n v="6"/>
    <n v="0"/>
    <n v="2"/>
    <n v="3"/>
    <n v="0"/>
    <n v="0"/>
    <n v="1"/>
    <n v="1"/>
  </r>
  <r>
    <n v="2025"/>
    <x v="2"/>
    <n v="4368"/>
    <x v="53"/>
    <x v="52"/>
    <x v="2"/>
    <x v="13"/>
    <n v="13"/>
    <n v="0"/>
    <n v="9"/>
    <n v="29"/>
    <n v="22"/>
    <n v="0"/>
    <n v="27"/>
    <n v="0"/>
    <n v="24"/>
    <n v="0"/>
    <n v="0"/>
    <n v="26"/>
    <n v="15"/>
    <n v="22"/>
    <n v="32"/>
    <n v="16"/>
    <n v="29"/>
    <n v="15"/>
    <n v="12"/>
    <n v="7"/>
    <n v="7"/>
    <n v="0"/>
    <n v="25"/>
    <n v="0"/>
    <n v="81"/>
    <n v="0"/>
    <n v="14"/>
    <n v="13"/>
    <n v="0"/>
    <n v="9"/>
    <n v="0"/>
    <n v="0"/>
    <n v="0"/>
    <n v="0"/>
    <n v="0"/>
    <n v="0"/>
    <n v="0"/>
    <n v="0"/>
    <n v="0"/>
    <n v="3"/>
    <n v="0"/>
    <n v="11"/>
    <n v="11"/>
    <n v="27"/>
    <n v="48"/>
    <n v="0"/>
    <n v="0"/>
    <n v="8"/>
    <n v="11"/>
  </r>
  <r>
    <n v="2025"/>
    <x v="2"/>
    <n v="4369"/>
    <x v="54"/>
    <x v="53"/>
    <x v="2"/>
    <x v="14"/>
    <n v="0"/>
    <n v="0"/>
    <n v="0"/>
    <n v="36"/>
    <n v="25"/>
    <n v="0"/>
    <n v="23"/>
    <n v="0"/>
    <n v="22"/>
    <n v="0"/>
    <n v="4"/>
    <n v="32"/>
    <n v="27"/>
    <n v="41"/>
    <n v="17"/>
    <n v="29"/>
    <n v="14"/>
    <n v="27"/>
    <n v="8"/>
    <n v="11"/>
    <n v="5"/>
    <n v="0"/>
    <n v="32"/>
    <n v="0"/>
    <n v="104"/>
    <n v="0"/>
    <n v="6"/>
    <n v="31"/>
    <n v="0"/>
    <n v="13"/>
    <n v="0"/>
    <n v="0"/>
    <n v="1"/>
    <n v="0"/>
    <n v="0"/>
    <n v="0"/>
    <n v="0"/>
    <n v="0"/>
    <n v="0"/>
    <n v="8"/>
    <n v="0"/>
    <n v="19"/>
    <n v="7"/>
    <n v="25"/>
    <n v="49"/>
    <n v="0"/>
    <n v="0"/>
    <n v="9"/>
    <n v="10"/>
  </r>
  <r>
    <n v="2025"/>
    <x v="2"/>
    <n v="4370"/>
    <x v="55"/>
    <x v="54"/>
    <x v="2"/>
    <x v="14"/>
    <n v="15"/>
    <n v="1"/>
    <n v="26"/>
    <n v="24"/>
    <n v="17"/>
    <n v="3"/>
    <n v="17"/>
    <n v="1"/>
    <n v="21"/>
    <n v="0"/>
    <n v="5"/>
    <n v="34"/>
    <n v="30"/>
    <n v="36"/>
    <n v="25"/>
    <n v="30"/>
    <n v="19"/>
    <n v="31"/>
    <n v="19"/>
    <n v="21"/>
    <n v="6"/>
    <n v="2"/>
    <n v="41"/>
    <n v="4"/>
    <n v="75"/>
    <n v="0"/>
    <n v="16"/>
    <n v="27"/>
    <n v="0"/>
    <n v="9"/>
    <n v="0"/>
    <n v="0"/>
    <n v="6"/>
    <n v="0"/>
    <n v="0"/>
    <n v="0"/>
    <n v="0"/>
    <n v="0"/>
    <n v="0"/>
    <n v="22"/>
    <n v="0"/>
    <n v="23"/>
    <n v="7"/>
    <n v="27"/>
    <n v="40"/>
    <n v="0"/>
    <n v="0"/>
    <n v="5"/>
    <n v="18"/>
  </r>
  <r>
    <n v="2025"/>
    <x v="2"/>
    <n v="4371"/>
    <x v="56"/>
    <x v="55"/>
    <x v="2"/>
    <x v="14"/>
    <n v="0"/>
    <n v="0"/>
    <n v="0"/>
    <n v="1"/>
    <n v="1"/>
    <n v="0"/>
    <n v="1"/>
    <n v="0"/>
    <n v="2"/>
    <n v="0"/>
    <n v="0"/>
    <n v="2"/>
    <n v="5"/>
    <n v="1"/>
    <n v="2"/>
    <n v="1"/>
    <n v="1"/>
    <n v="2"/>
    <n v="3"/>
    <n v="1"/>
    <n v="0"/>
    <n v="0"/>
    <n v="0"/>
    <n v="0"/>
    <n v="4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372"/>
    <x v="57"/>
    <x v="56"/>
    <x v="2"/>
    <x v="14"/>
    <n v="0"/>
    <n v="0"/>
    <n v="0"/>
    <n v="2"/>
    <n v="0"/>
    <n v="0"/>
    <n v="2"/>
    <n v="0"/>
    <n v="2"/>
    <n v="0"/>
    <n v="1"/>
    <n v="5"/>
    <n v="2"/>
    <n v="3"/>
    <n v="3"/>
    <n v="5"/>
    <n v="4"/>
    <n v="3"/>
    <n v="2"/>
    <n v="5"/>
    <n v="3"/>
    <n v="0"/>
    <n v="4"/>
    <n v="0"/>
    <n v="14"/>
    <n v="0"/>
    <n v="2"/>
    <n v="4"/>
    <n v="0"/>
    <n v="2"/>
    <n v="0"/>
    <n v="0"/>
    <n v="0"/>
    <n v="0"/>
    <n v="0"/>
    <n v="0"/>
    <n v="0"/>
    <n v="0"/>
    <n v="0"/>
    <n v="0"/>
    <n v="0"/>
    <n v="3"/>
    <n v="1"/>
    <n v="0"/>
    <n v="1"/>
    <n v="0"/>
    <n v="0"/>
    <n v="2"/>
    <n v="1"/>
  </r>
  <r>
    <n v="2025"/>
    <x v="2"/>
    <n v="4373"/>
    <x v="58"/>
    <x v="57"/>
    <x v="2"/>
    <x v="15"/>
    <n v="10"/>
    <n v="0"/>
    <n v="10"/>
    <n v="10"/>
    <n v="9"/>
    <n v="0"/>
    <n v="8"/>
    <n v="0"/>
    <n v="8"/>
    <n v="0"/>
    <n v="2"/>
    <n v="15"/>
    <n v="10"/>
    <n v="10"/>
    <n v="11"/>
    <n v="15"/>
    <n v="9"/>
    <n v="25"/>
    <n v="19"/>
    <n v="9"/>
    <n v="2"/>
    <n v="0"/>
    <n v="13"/>
    <n v="1"/>
    <n v="44"/>
    <n v="0"/>
    <n v="0"/>
    <n v="14"/>
    <n v="0"/>
    <n v="8"/>
    <n v="0"/>
    <n v="0"/>
    <n v="0"/>
    <n v="0"/>
    <n v="0"/>
    <n v="0"/>
    <n v="0"/>
    <n v="0"/>
    <n v="0"/>
    <n v="3"/>
    <n v="0"/>
    <n v="9"/>
    <n v="0"/>
    <n v="4"/>
    <n v="13"/>
    <n v="0"/>
    <n v="0"/>
    <n v="4"/>
    <n v="4"/>
  </r>
  <r>
    <n v="2025"/>
    <x v="2"/>
    <n v="4374"/>
    <x v="59"/>
    <x v="58"/>
    <x v="2"/>
    <x v="15"/>
    <n v="0"/>
    <n v="0"/>
    <n v="0"/>
    <n v="1"/>
    <n v="1"/>
    <n v="0"/>
    <n v="0"/>
    <n v="0"/>
    <n v="0"/>
    <n v="0"/>
    <n v="0"/>
    <n v="0"/>
    <n v="1"/>
    <n v="2"/>
    <n v="2"/>
    <n v="3"/>
    <n v="3"/>
    <n v="2"/>
    <n v="2"/>
    <n v="2"/>
    <n v="1"/>
    <n v="0"/>
    <n v="2"/>
    <n v="0"/>
    <n v="4"/>
    <n v="0"/>
    <n v="0"/>
    <n v="2"/>
    <n v="0"/>
    <n v="1"/>
    <n v="0"/>
    <n v="0"/>
    <n v="0"/>
    <n v="0"/>
    <n v="0"/>
    <n v="0"/>
    <n v="0"/>
    <n v="0"/>
    <n v="0"/>
    <n v="0"/>
    <n v="0"/>
    <n v="0"/>
    <n v="1"/>
    <n v="3"/>
    <n v="10"/>
    <n v="0"/>
    <n v="0"/>
    <n v="1"/>
    <n v="3"/>
  </r>
  <r>
    <n v="2025"/>
    <x v="2"/>
    <n v="4375"/>
    <x v="60"/>
    <x v="59"/>
    <x v="2"/>
    <x v="15"/>
    <n v="0"/>
    <n v="0"/>
    <n v="0"/>
    <n v="1"/>
    <n v="1"/>
    <n v="0"/>
    <n v="0"/>
    <n v="0"/>
    <n v="0"/>
    <n v="0"/>
    <n v="0"/>
    <n v="1"/>
    <n v="4"/>
    <n v="0"/>
    <n v="3"/>
    <n v="1"/>
    <n v="1"/>
    <n v="0"/>
    <n v="1"/>
    <n v="0"/>
    <n v="1"/>
    <n v="0"/>
    <n v="4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0"/>
    <n v="0"/>
    <n v="0"/>
    <n v="1"/>
  </r>
  <r>
    <n v="2025"/>
    <x v="2"/>
    <n v="4376"/>
    <x v="61"/>
    <x v="60"/>
    <x v="2"/>
    <x v="13"/>
    <n v="0"/>
    <n v="0"/>
    <n v="0"/>
    <n v="5"/>
    <n v="5"/>
    <n v="0"/>
    <n v="5"/>
    <n v="0"/>
    <n v="5"/>
    <n v="0"/>
    <n v="0"/>
    <n v="3"/>
    <n v="4"/>
    <n v="0"/>
    <n v="3"/>
    <n v="3"/>
    <n v="4"/>
    <n v="3"/>
    <n v="4"/>
    <n v="1"/>
    <n v="1"/>
    <n v="1"/>
    <n v="1"/>
    <n v="2"/>
    <n v="8"/>
    <n v="0"/>
    <n v="0"/>
    <n v="2"/>
    <n v="0"/>
    <n v="5"/>
    <n v="0"/>
    <n v="0"/>
    <n v="0"/>
    <n v="0"/>
    <n v="0"/>
    <n v="0"/>
    <n v="0"/>
    <n v="0"/>
    <n v="0"/>
    <n v="0"/>
    <n v="0"/>
    <n v="1"/>
    <n v="0"/>
    <n v="2"/>
    <n v="3"/>
    <n v="0"/>
    <n v="0"/>
    <n v="0"/>
    <n v="4"/>
  </r>
  <r>
    <n v="2025"/>
    <x v="2"/>
    <n v="4377"/>
    <x v="62"/>
    <x v="61"/>
    <x v="2"/>
    <x v="16"/>
    <n v="0"/>
    <n v="0"/>
    <n v="0"/>
    <n v="12"/>
    <n v="12"/>
    <n v="0"/>
    <n v="11"/>
    <n v="0"/>
    <n v="15"/>
    <n v="0"/>
    <n v="4"/>
    <n v="24"/>
    <n v="10"/>
    <n v="17"/>
    <n v="24"/>
    <n v="26"/>
    <n v="17"/>
    <n v="22"/>
    <n v="12"/>
    <n v="6"/>
    <n v="13"/>
    <n v="0"/>
    <n v="2"/>
    <n v="0"/>
    <n v="8"/>
    <n v="0"/>
    <n v="7"/>
    <n v="11"/>
    <n v="0"/>
    <n v="23"/>
    <n v="0"/>
    <n v="0"/>
    <n v="0"/>
    <n v="0"/>
    <n v="0"/>
    <n v="0"/>
    <n v="0"/>
    <n v="0"/>
    <n v="0"/>
    <n v="2"/>
    <n v="0"/>
    <n v="4"/>
    <n v="6"/>
    <n v="12"/>
    <n v="23"/>
    <n v="0"/>
    <n v="0"/>
    <n v="1"/>
    <n v="7"/>
  </r>
  <r>
    <n v="2025"/>
    <x v="2"/>
    <n v="4378"/>
    <x v="63"/>
    <x v="62"/>
    <x v="2"/>
    <x v="16"/>
    <n v="0"/>
    <n v="0"/>
    <n v="0"/>
    <n v="1"/>
    <n v="0"/>
    <n v="0"/>
    <n v="0"/>
    <n v="0"/>
    <n v="1"/>
    <n v="0"/>
    <n v="0"/>
    <n v="3"/>
    <n v="3"/>
    <n v="4"/>
    <n v="0"/>
    <n v="1"/>
    <n v="2"/>
    <n v="1"/>
    <n v="1"/>
    <n v="5"/>
    <n v="1"/>
    <n v="0"/>
    <n v="1"/>
    <n v="0"/>
    <n v="7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5"/>
    <n v="2"/>
    <n v="0"/>
    <n v="0"/>
    <n v="0"/>
    <n v="2"/>
  </r>
  <r>
    <n v="2025"/>
    <x v="2"/>
    <n v="4379"/>
    <x v="64"/>
    <x v="63"/>
    <x v="2"/>
    <x v="16"/>
    <n v="0"/>
    <n v="0"/>
    <n v="0"/>
    <n v="3"/>
    <n v="2"/>
    <n v="0"/>
    <n v="0"/>
    <n v="0"/>
    <n v="0"/>
    <n v="0"/>
    <n v="0"/>
    <n v="1"/>
    <n v="7"/>
    <n v="5"/>
    <n v="3"/>
    <n v="4"/>
    <n v="4"/>
    <n v="6"/>
    <n v="2"/>
    <n v="8"/>
    <n v="4"/>
    <n v="0"/>
    <n v="2"/>
    <n v="0"/>
    <n v="2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380"/>
    <x v="65"/>
    <x v="64"/>
    <x v="2"/>
    <x v="16"/>
    <n v="0"/>
    <n v="0"/>
    <n v="0"/>
    <n v="1"/>
    <n v="1"/>
    <n v="0"/>
    <n v="2"/>
    <n v="0"/>
    <n v="4"/>
    <n v="0"/>
    <n v="0"/>
    <n v="5"/>
    <n v="3"/>
    <n v="4"/>
    <n v="4"/>
    <n v="3"/>
    <n v="3"/>
    <n v="5"/>
    <n v="1"/>
    <n v="6"/>
    <n v="3"/>
    <n v="0"/>
    <n v="3"/>
    <n v="0"/>
    <n v="18"/>
    <n v="0"/>
    <n v="4"/>
    <n v="2"/>
    <n v="0"/>
    <n v="2"/>
    <n v="0"/>
    <n v="0"/>
    <n v="0"/>
    <n v="0"/>
    <n v="0"/>
    <n v="0"/>
    <n v="0"/>
    <n v="0"/>
    <n v="0"/>
    <n v="0"/>
    <n v="0"/>
    <n v="8"/>
    <n v="0"/>
    <n v="5"/>
    <n v="6"/>
    <n v="0"/>
    <n v="0"/>
    <n v="0"/>
    <n v="2"/>
  </r>
  <r>
    <n v="2025"/>
    <x v="2"/>
    <n v="4381"/>
    <x v="66"/>
    <x v="65"/>
    <x v="2"/>
    <x v="15"/>
    <n v="0"/>
    <n v="0"/>
    <n v="0"/>
    <n v="7"/>
    <n v="3"/>
    <n v="0"/>
    <n v="2"/>
    <n v="0"/>
    <n v="0"/>
    <n v="0"/>
    <n v="2"/>
    <n v="3"/>
    <n v="11"/>
    <n v="7"/>
    <n v="6"/>
    <n v="9"/>
    <n v="8"/>
    <n v="4"/>
    <n v="3"/>
    <n v="3"/>
    <n v="2"/>
    <n v="0"/>
    <n v="6"/>
    <n v="0"/>
    <n v="23"/>
    <n v="0"/>
    <n v="1"/>
    <n v="9"/>
    <n v="0"/>
    <n v="12"/>
    <n v="0"/>
    <n v="0"/>
    <n v="0"/>
    <n v="0"/>
    <n v="0"/>
    <n v="0"/>
    <n v="0"/>
    <n v="0"/>
    <n v="0"/>
    <n v="4"/>
    <n v="0"/>
    <n v="7"/>
    <n v="1"/>
    <n v="11"/>
    <n v="29"/>
    <n v="0"/>
    <n v="0"/>
    <n v="10"/>
    <n v="6"/>
  </r>
  <r>
    <n v="2025"/>
    <x v="2"/>
    <n v="4382"/>
    <x v="67"/>
    <x v="66"/>
    <x v="2"/>
    <x v="15"/>
    <n v="0"/>
    <n v="0"/>
    <n v="0"/>
    <n v="0"/>
    <n v="0"/>
    <n v="0"/>
    <n v="0"/>
    <n v="0"/>
    <n v="0"/>
    <n v="0"/>
    <n v="0"/>
    <n v="1"/>
    <n v="3"/>
    <n v="3"/>
    <n v="2"/>
    <n v="3"/>
    <n v="2"/>
    <n v="1"/>
    <n v="1"/>
    <n v="1"/>
    <n v="1"/>
    <n v="0"/>
    <n v="1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5"/>
    <n v="0"/>
    <n v="0"/>
    <n v="1"/>
    <n v="3"/>
  </r>
  <r>
    <n v="2025"/>
    <x v="2"/>
    <n v="4383"/>
    <x v="68"/>
    <x v="67"/>
    <x v="2"/>
    <x v="17"/>
    <n v="2"/>
    <n v="0"/>
    <n v="4"/>
    <n v="8"/>
    <n v="1"/>
    <n v="0"/>
    <n v="2"/>
    <n v="0"/>
    <n v="2"/>
    <n v="0"/>
    <n v="3"/>
    <n v="8"/>
    <n v="7"/>
    <n v="5"/>
    <n v="3"/>
    <n v="3"/>
    <n v="9"/>
    <n v="2"/>
    <n v="6"/>
    <n v="4"/>
    <n v="0"/>
    <n v="0"/>
    <n v="12"/>
    <n v="0"/>
    <n v="32"/>
    <n v="0"/>
    <n v="0"/>
    <n v="8"/>
    <n v="0"/>
    <n v="3"/>
    <n v="0"/>
    <n v="0"/>
    <n v="0"/>
    <n v="0"/>
    <n v="0"/>
    <n v="0"/>
    <n v="0"/>
    <n v="0"/>
    <n v="0"/>
    <n v="3"/>
    <n v="0"/>
    <n v="10"/>
    <n v="4"/>
    <n v="8"/>
    <n v="20"/>
    <n v="0"/>
    <n v="0"/>
    <n v="3"/>
    <n v="12"/>
  </r>
  <r>
    <n v="2025"/>
    <x v="2"/>
    <n v="4384"/>
    <x v="69"/>
    <x v="68"/>
    <x v="2"/>
    <x v="17"/>
    <n v="1"/>
    <n v="0"/>
    <n v="0"/>
    <n v="0"/>
    <n v="0"/>
    <n v="0"/>
    <n v="0"/>
    <n v="0"/>
    <n v="0"/>
    <n v="0"/>
    <n v="0"/>
    <n v="1"/>
    <n v="0"/>
    <n v="2"/>
    <n v="3"/>
    <n v="0"/>
    <n v="2"/>
    <n v="1"/>
    <n v="1"/>
    <n v="0"/>
    <n v="0"/>
    <n v="0"/>
    <n v="0"/>
    <n v="0"/>
    <n v="11"/>
    <n v="0"/>
    <n v="0"/>
    <n v="2"/>
    <n v="0"/>
    <n v="0"/>
    <n v="0"/>
    <n v="0"/>
    <n v="0"/>
    <n v="0"/>
    <n v="0"/>
    <n v="0"/>
    <n v="0"/>
    <n v="0"/>
    <n v="0"/>
    <n v="0"/>
    <n v="0"/>
    <n v="2"/>
    <n v="1"/>
    <n v="1"/>
    <n v="1"/>
    <n v="0"/>
    <n v="0"/>
    <n v="0"/>
    <n v="1"/>
  </r>
  <r>
    <n v="2025"/>
    <x v="2"/>
    <n v="4385"/>
    <x v="70"/>
    <x v="69"/>
    <x v="2"/>
    <x v="17"/>
    <n v="0"/>
    <n v="0"/>
    <n v="0"/>
    <n v="0"/>
    <n v="1"/>
    <n v="0"/>
    <n v="1"/>
    <n v="0"/>
    <n v="1"/>
    <n v="0"/>
    <n v="0"/>
    <n v="1"/>
    <n v="2"/>
    <n v="1"/>
    <n v="0"/>
    <n v="0"/>
    <n v="0"/>
    <n v="2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0"/>
    <n v="0"/>
    <n v="2"/>
    <n v="0"/>
  </r>
  <r>
    <n v="2025"/>
    <x v="2"/>
    <n v="4386"/>
    <x v="71"/>
    <x v="70"/>
    <x v="2"/>
    <x v="18"/>
    <n v="0"/>
    <n v="0"/>
    <n v="0"/>
    <n v="14"/>
    <n v="12"/>
    <n v="0"/>
    <n v="12"/>
    <n v="0"/>
    <n v="7"/>
    <n v="0"/>
    <n v="5"/>
    <n v="14"/>
    <n v="12"/>
    <n v="20"/>
    <n v="11"/>
    <n v="21"/>
    <n v="15"/>
    <n v="11"/>
    <n v="7"/>
    <n v="14"/>
    <n v="2"/>
    <n v="2"/>
    <n v="22"/>
    <n v="2"/>
    <n v="70"/>
    <n v="1"/>
    <n v="2"/>
    <n v="12"/>
    <n v="0"/>
    <n v="3"/>
    <n v="0"/>
    <n v="0"/>
    <n v="0"/>
    <n v="0"/>
    <n v="0"/>
    <n v="0"/>
    <n v="0"/>
    <n v="0"/>
    <n v="0"/>
    <n v="6"/>
    <n v="0"/>
    <n v="13"/>
    <n v="8"/>
    <n v="13"/>
    <n v="12"/>
    <n v="0"/>
    <n v="0"/>
    <n v="8"/>
    <n v="8"/>
  </r>
  <r>
    <n v="2025"/>
    <x v="2"/>
    <n v="4387"/>
    <x v="72"/>
    <x v="71"/>
    <x v="2"/>
    <x v="18"/>
    <n v="0"/>
    <n v="0"/>
    <n v="0"/>
    <n v="1"/>
    <n v="1"/>
    <n v="0"/>
    <n v="2"/>
    <n v="0"/>
    <n v="2"/>
    <n v="0"/>
    <n v="0"/>
    <n v="2"/>
    <n v="1"/>
    <n v="1"/>
    <n v="1"/>
    <n v="1"/>
    <n v="2"/>
    <n v="2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0"/>
    <n v="0"/>
    <n v="0"/>
    <n v="0"/>
    <n v="2"/>
  </r>
  <r>
    <n v="2025"/>
    <x v="2"/>
    <n v="4388"/>
    <x v="73"/>
    <x v="72"/>
    <x v="2"/>
    <x v="18"/>
    <n v="0"/>
    <n v="0"/>
    <n v="0"/>
    <n v="6"/>
    <n v="5"/>
    <n v="0"/>
    <n v="4"/>
    <n v="0"/>
    <n v="2"/>
    <n v="0"/>
    <n v="3"/>
    <n v="5"/>
    <n v="5"/>
    <n v="2"/>
    <n v="6"/>
    <n v="3"/>
    <n v="3"/>
    <n v="5"/>
    <n v="4"/>
    <n v="4"/>
    <n v="1"/>
    <n v="0"/>
    <n v="7"/>
    <n v="0"/>
    <n v="15"/>
    <n v="0"/>
    <n v="0"/>
    <n v="6"/>
    <n v="0"/>
    <n v="7"/>
    <n v="0"/>
    <n v="0"/>
    <n v="0"/>
    <n v="0"/>
    <n v="0"/>
    <n v="0"/>
    <n v="0"/>
    <n v="0"/>
    <n v="1"/>
    <n v="0"/>
    <n v="0"/>
    <n v="0"/>
    <n v="0"/>
    <n v="4"/>
    <n v="10"/>
    <n v="0"/>
    <n v="0"/>
    <n v="0"/>
    <n v="3"/>
  </r>
  <r>
    <n v="2025"/>
    <x v="2"/>
    <n v="4389"/>
    <x v="74"/>
    <x v="73"/>
    <x v="2"/>
    <x v="18"/>
    <n v="0"/>
    <n v="0"/>
    <n v="0"/>
    <n v="2"/>
    <n v="1"/>
    <n v="0"/>
    <n v="2"/>
    <n v="0"/>
    <n v="2"/>
    <n v="0"/>
    <n v="1"/>
    <n v="3"/>
    <n v="8"/>
    <n v="11"/>
    <n v="6"/>
    <n v="3"/>
    <n v="14"/>
    <n v="14"/>
    <n v="9"/>
    <n v="8"/>
    <n v="3"/>
    <n v="0"/>
    <n v="6"/>
    <n v="0"/>
    <n v="30"/>
    <n v="0"/>
    <n v="1"/>
    <n v="6"/>
    <n v="0"/>
    <n v="2"/>
    <n v="0"/>
    <n v="0"/>
    <n v="0"/>
    <n v="0"/>
    <n v="0"/>
    <n v="0"/>
    <n v="0"/>
    <n v="0"/>
    <n v="0"/>
    <n v="0"/>
    <n v="0"/>
    <n v="4"/>
    <n v="2"/>
    <n v="6"/>
    <n v="6"/>
    <n v="0"/>
    <n v="0"/>
    <n v="0"/>
    <n v="2"/>
  </r>
  <r>
    <n v="2025"/>
    <x v="2"/>
    <n v="4390"/>
    <x v="75"/>
    <x v="74"/>
    <x v="2"/>
    <x v="18"/>
    <n v="0"/>
    <n v="0"/>
    <n v="0"/>
    <n v="2"/>
    <n v="1"/>
    <n v="0"/>
    <n v="0"/>
    <n v="0"/>
    <n v="0"/>
    <n v="0"/>
    <n v="1"/>
    <n v="2"/>
    <n v="2"/>
    <n v="0"/>
    <n v="0"/>
    <n v="5"/>
    <n v="2"/>
    <n v="1"/>
    <n v="0"/>
    <n v="0"/>
    <n v="1"/>
    <n v="0"/>
    <n v="6"/>
    <n v="0"/>
    <n v="7"/>
    <n v="0"/>
    <n v="1"/>
    <n v="8"/>
    <n v="0"/>
    <n v="3"/>
    <n v="0"/>
    <n v="0"/>
    <n v="0"/>
    <n v="0"/>
    <n v="0"/>
    <n v="0"/>
    <n v="0"/>
    <n v="0"/>
    <n v="0"/>
    <n v="2"/>
    <n v="0"/>
    <n v="1"/>
    <n v="0"/>
    <n v="3"/>
    <n v="8"/>
    <n v="0"/>
    <n v="0"/>
    <n v="1"/>
    <n v="2"/>
  </r>
  <r>
    <n v="2025"/>
    <x v="2"/>
    <n v="4391"/>
    <x v="76"/>
    <x v="75"/>
    <x v="2"/>
    <x v="18"/>
    <n v="0"/>
    <n v="0"/>
    <n v="0"/>
    <n v="3"/>
    <n v="3"/>
    <n v="0"/>
    <n v="2"/>
    <n v="0"/>
    <n v="1"/>
    <n v="0"/>
    <n v="0"/>
    <n v="1"/>
    <n v="2"/>
    <n v="4"/>
    <n v="3"/>
    <n v="3"/>
    <n v="2"/>
    <n v="0"/>
    <n v="2"/>
    <n v="2"/>
    <n v="2"/>
    <n v="0"/>
    <n v="2"/>
    <n v="0"/>
    <n v="10"/>
    <n v="0"/>
    <n v="0"/>
    <n v="2"/>
    <n v="0"/>
    <n v="3"/>
    <n v="0"/>
    <n v="0"/>
    <n v="0"/>
    <n v="0"/>
    <n v="0"/>
    <n v="0"/>
    <n v="0"/>
    <n v="0"/>
    <n v="0"/>
    <n v="0"/>
    <n v="0"/>
    <n v="3"/>
    <n v="1"/>
    <n v="0"/>
    <n v="5"/>
    <n v="0"/>
    <n v="0"/>
    <n v="0"/>
    <n v="0"/>
  </r>
  <r>
    <n v="2025"/>
    <x v="2"/>
    <n v="4392"/>
    <x v="77"/>
    <x v="76"/>
    <x v="2"/>
    <x v="19"/>
    <n v="17"/>
    <n v="0"/>
    <n v="16"/>
    <n v="32"/>
    <n v="30"/>
    <n v="1"/>
    <n v="28"/>
    <n v="0"/>
    <n v="22"/>
    <n v="0"/>
    <n v="5"/>
    <n v="23"/>
    <n v="29"/>
    <n v="20"/>
    <n v="17"/>
    <n v="24"/>
    <n v="11"/>
    <n v="17"/>
    <n v="11"/>
    <n v="11"/>
    <n v="3"/>
    <n v="0"/>
    <n v="20"/>
    <n v="0"/>
    <n v="47"/>
    <n v="0"/>
    <n v="2"/>
    <n v="38"/>
    <n v="0"/>
    <n v="20"/>
    <n v="0"/>
    <n v="0"/>
    <n v="0"/>
    <n v="0"/>
    <n v="0"/>
    <n v="0"/>
    <n v="0"/>
    <n v="0"/>
    <n v="0"/>
    <n v="9"/>
    <n v="0"/>
    <n v="11"/>
    <n v="5"/>
    <n v="20"/>
    <n v="37"/>
    <n v="1"/>
    <n v="0"/>
    <n v="7"/>
    <n v="34"/>
  </r>
  <r>
    <n v="2025"/>
    <x v="2"/>
    <n v="4393"/>
    <x v="78"/>
    <x v="77"/>
    <x v="2"/>
    <x v="19"/>
    <n v="0"/>
    <n v="0"/>
    <n v="0"/>
    <n v="5"/>
    <n v="1"/>
    <n v="0"/>
    <n v="2"/>
    <n v="0"/>
    <n v="1"/>
    <n v="0"/>
    <n v="3"/>
    <n v="2"/>
    <n v="2"/>
    <n v="4"/>
    <n v="3"/>
    <n v="2"/>
    <n v="1"/>
    <n v="4"/>
    <n v="1"/>
    <n v="4"/>
    <n v="2"/>
    <n v="0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4"/>
    <n v="0"/>
    <n v="0"/>
    <n v="2"/>
    <n v="7"/>
  </r>
  <r>
    <n v="2025"/>
    <x v="2"/>
    <n v="4394"/>
    <x v="79"/>
    <x v="78"/>
    <x v="2"/>
    <x v="20"/>
    <n v="1"/>
    <n v="0"/>
    <n v="0"/>
    <n v="9"/>
    <n v="7"/>
    <n v="0"/>
    <n v="4"/>
    <n v="0"/>
    <n v="4"/>
    <n v="0"/>
    <n v="0"/>
    <n v="5"/>
    <n v="8"/>
    <n v="5"/>
    <n v="8"/>
    <n v="1"/>
    <n v="17"/>
    <n v="2"/>
    <n v="6"/>
    <n v="4"/>
    <n v="1"/>
    <n v="0"/>
    <n v="13"/>
    <n v="0"/>
    <n v="8"/>
    <n v="0"/>
    <n v="1"/>
    <n v="6"/>
    <n v="0"/>
    <n v="0"/>
    <n v="0"/>
    <n v="0"/>
    <n v="0"/>
    <n v="0"/>
    <n v="0"/>
    <n v="0"/>
    <n v="0"/>
    <n v="0"/>
    <n v="0"/>
    <n v="3"/>
    <n v="0"/>
    <n v="14"/>
    <n v="2"/>
    <n v="14"/>
    <n v="8"/>
    <n v="0"/>
    <n v="0"/>
    <n v="5"/>
    <n v="7"/>
  </r>
  <r>
    <n v="2025"/>
    <x v="2"/>
    <n v="4395"/>
    <x v="80"/>
    <x v="79"/>
    <x v="2"/>
    <x v="20"/>
    <n v="1"/>
    <n v="0"/>
    <n v="0"/>
    <n v="1"/>
    <n v="0"/>
    <n v="0"/>
    <n v="0"/>
    <n v="0"/>
    <n v="0"/>
    <n v="0"/>
    <n v="0"/>
    <n v="0"/>
    <n v="1"/>
    <n v="3"/>
    <n v="0"/>
    <n v="1"/>
    <n v="2"/>
    <n v="1"/>
    <n v="3"/>
    <n v="1"/>
    <n v="0"/>
    <n v="0"/>
    <n v="0"/>
    <n v="0"/>
    <n v="16"/>
    <n v="0"/>
    <n v="0"/>
    <n v="0"/>
    <n v="0"/>
    <n v="1"/>
    <n v="0"/>
    <n v="0"/>
    <n v="0"/>
    <n v="0"/>
    <n v="0"/>
    <n v="0"/>
    <n v="0"/>
    <n v="0"/>
    <n v="0"/>
    <n v="0"/>
    <n v="0"/>
    <n v="3"/>
    <n v="1"/>
    <n v="0"/>
    <n v="2"/>
    <n v="0"/>
    <n v="0"/>
    <n v="0"/>
    <n v="4"/>
  </r>
  <r>
    <n v="2025"/>
    <x v="2"/>
    <n v="4396"/>
    <x v="81"/>
    <x v="80"/>
    <x v="2"/>
    <x v="20"/>
    <n v="2"/>
    <n v="0"/>
    <n v="0"/>
    <n v="4"/>
    <n v="2"/>
    <n v="0"/>
    <n v="1"/>
    <n v="0"/>
    <n v="1"/>
    <n v="0"/>
    <n v="1"/>
    <n v="1"/>
    <n v="2"/>
    <n v="4"/>
    <n v="0"/>
    <n v="3"/>
    <n v="4"/>
    <n v="3"/>
    <n v="5"/>
    <n v="1"/>
    <n v="1"/>
    <n v="0"/>
    <n v="4"/>
    <n v="0"/>
    <n v="8"/>
    <n v="0"/>
    <n v="0"/>
    <n v="3"/>
    <n v="0"/>
    <n v="1"/>
    <n v="0"/>
    <n v="0"/>
    <n v="0"/>
    <n v="0"/>
    <n v="0"/>
    <n v="0"/>
    <n v="0"/>
    <n v="0"/>
    <n v="0"/>
    <n v="0"/>
    <n v="0"/>
    <n v="7"/>
    <n v="0"/>
    <n v="3"/>
    <n v="13"/>
    <n v="0"/>
    <n v="1"/>
    <n v="3"/>
    <n v="6"/>
  </r>
  <r>
    <n v="2025"/>
    <x v="2"/>
    <n v="4397"/>
    <x v="82"/>
    <x v="81"/>
    <x v="2"/>
    <x v="20"/>
    <n v="0"/>
    <n v="0"/>
    <n v="0"/>
    <n v="1"/>
    <n v="1"/>
    <n v="0"/>
    <n v="1"/>
    <n v="0"/>
    <n v="1"/>
    <n v="0"/>
    <n v="0"/>
    <n v="1"/>
    <n v="4"/>
    <n v="4"/>
    <n v="2"/>
    <n v="1"/>
    <n v="2"/>
    <n v="0"/>
    <n v="5"/>
    <n v="3"/>
    <n v="1"/>
    <n v="0"/>
    <n v="3"/>
    <n v="0"/>
    <n v="10"/>
    <n v="0"/>
    <n v="0"/>
    <n v="3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4"/>
  </r>
  <r>
    <n v="2025"/>
    <x v="2"/>
    <n v="4398"/>
    <x v="83"/>
    <x v="82"/>
    <x v="2"/>
    <x v="20"/>
    <n v="0"/>
    <n v="0"/>
    <n v="0"/>
    <n v="0"/>
    <n v="0"/>
    <n v="0"/>
    <n v="0"/>
    <n v="0"/>
    <n v="0"/>
    <n v="0"/>
    <n v="0"/>
    <n v="0"/>
    <n v="1"/>
    <n v="2"/>
    <n v="0"/>
    <n v="1"/>
    <n v="0"/>
    <n v="1"/>
    <n v="1"/>
    <n v="0"/>
    <n v="2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2"/>
    <n v="2"/>
    <n v="0"/>
    <n v="0"/>
    <n v="0"/>
    <n v="0"/>
  </r>
  <r>
    <n v="2025"/>
    <x v="2"/>
    <n v="4399"/>
    <x v="84"/>
    <x v="83"/>
    <x v="2"/>
    <x v="20"/>
    <n v="0"/>
    <n v="0"/>
    <n v="0"/>
    <n v="1"/>
    <n v="1"/>
    <n v="0"/>
    <n v="1"/>
    <n v="0"/>
    <n v="1"/>
    <n v="0"/>
    <n v="0"/>
    <n v="0"/>
    <n v="0"/>
    <n v="0"/>
    <n v="0"/>
    <n v="2"/>
    <n v="1"/>
    <n v="3"/>
    <n v="1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  <n v="0"/>
    <n v="0"/>
    <n v="1"/>
  </r>
  <r>
    <n v="2025"/>
    <x v="2"/>
    <n v="4400"/>
    <x v="85"/>
    <x v="84"/>
    <x v="2"/>
    <x v="2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2"/>
    <n v="2"/>
    <n v="0"/>
    <n v="0"/>
    <n v="1"/>
    <n v="1"/>
  </r>
  <r>
    <n v="2025"/>
    <x v="2"/>
    <n v="4401"/>
    <x v="86"/>
    <x v="85"/>
    <x v="2"/>
    <x v="19"/>
    <n v="0"/>
    <n v="0"/>
    <n v="0"/>
    <n v="2"/>
    <n v="2"/>
    <n v="0"/>
    <n v="3"/>
    <n v="0"/>
    <n v="4"/>
    <n v="0"/>
    <n v="3"/>
    <n v="5"/>
    <n v="2"/>
    <n v="2"/>
    <n v="4"/>
    <n v="3"/>
    <n v="0"/>
    <n v="1"/>
    <n v="0"/>
    <n v="2"/>
    <n v="1"/>
    <n v="0"/>
    <n v="8"/>
    <n v="0"/>
    <n v="12"/>
    <n v="0"/>
    <n v="0"/>
    <n v="8"/>
    <n v="0"/>
    <n v="3"/>
    <n v="0"/>
    <n v="0"/>
    <n v="0"/>
    <n v="0"/>
    <n v="0"/>
    <n v="0"/>
    <n v="0"/>
    <n v="0"/>
    <n v="0"/>
    <n v="0"/>
    <n v="0"/>
    <n v="1"/>
    <n v="4"/>
    <n v="2"/>
    <n v="1"/>
    <n v="0"/>
    <n v="1"/>
    <n v="0"/>
    <n v="2"/>
  </r>
  <r>
    <n v="2025"/>
    <x v="2"/>
    <n v="4402"/>
    <x v="87"/>
    <x v="86"/>
    <x v="2"/>
    <x v="19"/>
    <n v="0"/>
    <n v="0"/>
    <n v="0"/>
    <n v="3"/>
    <n v="2"/>
    <n v="0"/>
    <n v="1"/>
    <n v="0"/>
    <n v="1"/>
    <n v="0"/>
    <n v="1"/>
    <n v="2"/>
    <n v="1"/>
    <n v="2"/>
    <n v="0"/>
    <n v="7"/>
    <n v="4"/>
    <n v="5"/>
    <n v="1"/>
    <n v="1"/>
    <n v="0"/>
    <n v="0"/>
    <n v="2"/>
    <n v="0"/>
    <n v="2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5"/>
    <n v="8"/>
    <n v="0"/>
    <n v="0"/>
    <n v="1"/>
    <n v="2"/>
  </r>
  <r>
    <n v="2025"/>
    <x v="2"/>
    <n v="4403"/>
    <x v="88"/>
    <x v="87"/>
    <x v="2"/>
    <x v="19"/>
    <n v="0"/>
    <n v="0"/>
    <n v="0"/>
    <n v="0"/>
    <n v="0"/>
    <n v="0"/>
    <n v="0"/>
    <n v="0"/>
    <n v="0"/>
    <n v="0"/>
    <n v="2"/>
    <n v="2"/>
    <n v="1"/>
    <n v="1"/>
    <n v="3"/>
    <n v="1"/>
    <n v="1"/>
    <n v="2"/>
    <n v="0"/>
    <n v="2"/>
    <n v="1"/>
    <n v="0"/>
    <n v="0"/>
    <n v="0"/>
    <n v="12"/>
    <n v="0"/>
    <n v="0"/>
    <n v="1"/>
    <n v="0"/>
    <n v="1"/>
    <n v="0"/>
    <n v="0"/>
    <n v="0"/>
    <n v="0"/>
    <n v="0"/>
    <n v="0"/>
    <n v="0"/>
    <n v="0"/>
    <n v="0"/>
    <n v="0"/>
    <n v="0"/>
    <n v="4"/>
    <n v="0"/>
    <n v="0"/>
    <n v="2"/>
    <n v="0"/>
    <n v="0"/>
    <n v="0"/>
    <n v="6"/>
  </r>
  <r>
    <n v="2025"/>
    <x v="2"/>
    <n v="4404"/>
    <x v="89"/>
    <x v="88"/>
    <x v="2"/>
    <x v="21"/>
    <n v="15"/>
    <n v="2"/>
    <n v="39"/>
    <n v="42"/>
    <n v="34"/>
    <n v="1"/>
    <n v="33"/>
    <n v="0"/>
    <n v="25"/>
    <n v="0"/>
    <n v="11"/>
    <n v="33"/>
    <n v="37"/>
    <n v="26"/>
    <n v="16"/>
    <n v="20"/>
    <n v="9"/>
    <n v="7"/>
    <n v="8"/>
    <n v="7"/>
    <n v="1"/>
    <n v="0"/>
    <n v="41"/>
    <n v="0"/>
    <n v="98"/>
    <n v="0"/>
    <n v="0"/>
    <n v="47"/>
    <n v="0"/>
    <n v="18"/>
    <n v="0"/>
    <n v="0"/>
    <n v="0"/>
    <n v="0"/>
    <n v="0"/>
    <n v="0"/>
    <n v="0"/>
    <n v="0"/>
    <n v="0"/>
    <n v="9"/>
    <n v="0"/>
    <n v="18"/>
    <n v="5"/>
    <n v="35"/>
    <n v="31"/>
    <n v="0"/>
    <n v="0"/>
    <n v="4"/>
    <n v="19"/>
  </r>
  <r>
    <n v="2025"/>
    <x v="2"/>
    <n v="4405"/>
    <x v="90"/>
    <x v="89"/>
    <x v="2"/>
    <x v="21"/>
    <n v="0"/>
    <n v="0"/>
    <n v="0"/>
    <n v="0"/>
    <n v="2"/>
    <n v="0"/>
    <n v="0"/>
    <n v="0"/>
    <n v="0"/>
    <n v="0"/>
    <n v="2"/>
    <n v="2"/>
    <n v="5"/>
    <n v="3"/>
    <n v="1"/>
    <n v="4"/>
    <n v="0"/>
    <n v="2"/>
    <n v="1"/>
    <n v="3"/>
    <n v="0"/>
    <n v="0"/>
    <n v="3"/>
    <n v="0"/>
    <n v="11"/>
    <n v="0"/>
    <n v="1"/>
    <n v="1"/>
    <n v="0"/>
    <n v="1"/>
    <n v="0"/>
    <n v="0"/>
    <n v="0"/>
    <n v="0"/>
    <n v="0"/>
    <n v="0"/>
    <n v="0"/>
    <n v="1"/>
    <n v="0"/>
    <n v="0"/>
    <n v="0"/>
    <n v="4"/>
    <n v="0"/>
    <n v="5"/>
    <n v="11"/>
    <n v="0"/>
    <n v="0"/>
    <n v="1"/>
    <n v="3"/>
  </r>
  <r>
    <n v="2025"/>
    <x v="2"/>
    <n v="4406"/>
    <x v="91"/>
    <x v="90"/>
    <x v="2"/>
    <x v="21"/>
    <n v="0"/>
    <n v="0"/>
    <n v="0"/>
    <n v="1"/>
    <n v="0"/>
    <n v="0"/>
    <n v="1"/>
    <n v="0"/>
    <n v="1"/>
    <n v="0"/>
    <n v="1"/>
    <n v="4"/>
    <n v="10"/>
    <n v="6"/>
    <n v="1"/>
    <n v="5"/>
    <n v="4"/>
    <n v="2"/>
    <n v="1"/>
    <n v="2"/>
    <n v="1"/>
    <n v="0"/>
    <n v="5"/>
    <n v="0"/>
    <n v="29"/>
    <n v="0"/>
    <n v="2"/>
    <n v="4"/>
    <n v="0"/>
    <n v="1"/>
    <n v="0"/>
    <n v="0"/>
    <n v="0"/>
    <n v="0"/>
    <n v="0"/>
    <n v="0"/>
    <n v="0"/>
    <n v="0"/>
    <n v="0"/>
    <n v="1"/>
    <n v="0"/>
    <n v="4"/>
    <n v="1"/>
    <n v="15"/>
    <n v="15"/>
    <n v="0"/>
    <n v="0"/>
    <n v="5"/>
    <n v="1"/>
  </r>
  <r>
    <n v="2025"/>
    <x v="2"/>
    <n v="4407"/>
    <x v="92"/>
    <x v="91"/>
    <x v="2"/>
    <x v="21"/>
    <n v="0"/>
    <n v="0"/>
    <n v="0"/>
    <n v="3"/>
    <n v="1"/>
    <n v="0"/>
    <n v="2"/>
    <n v="0"/>
    <n v="0"/>
    <n v="0"/>
    <n v="0"/>
    <n v="2"/>
    <n v="2"/>
    <n v="3"/>
    <n v="0"/>
    <n v="1"/>
    <n v="2"/>
    <n v="4"/>
    <n v="0"/>
    <n v="0"/>
    <n v="1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2"/>
    <n v="4"/>
  </r>
  <r>
    <n v="2025"/>
    <x v="2"/>
    <n v="4408"/>
    <x v="93"/>
    <x v="92"/>
    <x v="2"/>
    <x v="21"/>
    <n v="0"/>
    <n v="0"/>
    <n v="0"/>
    <n v="1"/>
    <n v="1"/>
    <n v="0"/>
    <n v="0"/>
    <n v="0"/>
    <n v="0"/>
    <n v="0"/>
    <n v="0"/>
    <n v="1"/>
    <n v="3"/>
    <n v="0"/>
    <n v="0"/>
    <n v="0"/>
    <n v="1"/>
    <n v="1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0"/>
    <n v="0"/>
    <n v="0"/>
    <n v="0"/>
  </r>
  <r>
    <n v="2025"/>
    <x v="2"/>
    <n v="4409"/>
    <x v="94"/>
    <x v="93"/>
    <x v="2"/>
    <x v="2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</r>
  <r>
    <n v="2025"/>
    <x v="2"/>
    <n v="4410"/>
    <x v="95"/>
    <x v="94"/>
    <x v="2"/>
    <x v="2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</r>
  <r>
    <n v="2025"/>
    <x v="2"/>
    <n v="4411"/>
    <x v="96"/>
    <x v="95"/>
    <x v="2"/>
    <x v="21"/>
    <n v="0"/>
    <n v="0"/>
    <n v="0"/>
    <n v="1"/>
    <n v="1"/>
    <n v="0"/>
    <n v="1"/>
    <n v="0"/>
    <n v="0"/>
    <n v="0"/>
    <n v="0"/>
    <n v="0"/>
    <n v="1"/>
    <n v="1"/>
    <n v="0"/>
    <n v="0"/>
    <n v="1"/>
    <n v="1"/>
    <n v="0"/>
    <n v="0"/>
    <n v="2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0"/>
    <n v="0"/>
    <n v="0"/>
    <n v="0"/>
    <n v="1"/>
  </r>
  <r>
    <n v="2025"/>
    <x v="2"/>
    <n v="4412"/>
    <x v="97"/>
    <x v="96"/>
    <x v="2"/>
    <x v="21"/>
    <n v="0"/>
    <n v="0"/>
    <n v="0"/>
    <n v="0"/>
    <n v="0"/>
    <n v="0"/>
    <n v="0"/>
    <n v="0"/>
    <n v="0"/>
    <n v="0"/>
    <n v="0"/>
    <n v="1"/>
    <n v="0"/>
    <n v="2"/>
    <n v="1"/>
    <n v="1"/>
    <n v="1"/>
    <n v="2"/>
    <n v="0"/>
    <n v="0"/>
    <n v="0"/>
    <n v="0"/>
    <n v="1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5"/>
    <n v="7"/>
    <n v="0"/>
    <n v="0"/>
    <n v="1"/>
    <n v="1"/>
  </r>
  <r>
    <n v="2025"/>
    <x v="2"/>
    <n v="4413"/>
    <x v="98"/>
    <x v="97"/>
    <x v="2"/>
    <x v="21"/>
    <n v="0"/>
    <n v="0"/>
    <n v="0"/>
    <n v="2"/>
    <n v="1"/>
    <n v="0"/>
    <n v="1"/>
    <n v="0"/>
    <n v="1"/>
    <n v="0"/>
    <n v="4"/>
    <n v="3"/>
    <n v="1"/>
    <n v="0"/>
    <n v="1"/>
    <n v="0"/>
    <n v="0"/>
    <n v="0"/>
    <n v="2"/>
    <n v="3"/>
    <n v="2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8"/>
    <n v="0"/>
    <n v="0"/>
    <n v="1"/>
    <n v="0"/>
  </r>
  <r>
    <n v="2025"/>
    <x v="2"/>
    <n v="4414"/>
    <x v="99"/>
    <x v="98"/>
    <x v="2"/>
    <x v="17"/>
    <n v="0"/>
    <n v="0"/>
    <n v="0"/>
    <n v="2"/>
    <n v="1"/>
    <n v="0"/>
    <n v="1"/>
    <n v="0"/>
    <n v="1"/>
    <n v="0"/>
    <n v="0"/>
    <n v="1"/>
    <n v="2"/>
    <n v="1"/>
    <n v="1"/>
    <n v="1"/>
    <n v="2"/>
    <n v="2"/>
    <n v="3"/>
    <n v="0"/>
    <n v="2"/>
    <n v="0"/>
    <n v="1"/>
    <n v="0"/>
    <n v="4"/>
    <n v="0"/>
    <n v="0"/>
    <n v="3"/>
    <n v="0"/>
    <n v="0"/>
    <n v="0"/>
    <n v="0"/>
    <n v="0"/>
    <n v="0"/>
    <n v="0"/>
    <n v="0"/>
    <n v="0"/>
    <n v="0"/>
    <n v="0"/>
    <n v="1"/>
    <n v="0"/>
    <n v="5"/>
    <n v="1"/>
    <n v="3"/>
    <n v="4"/>
    <n v="0"/>
    <n v="0"/>
    <n v="0"/>
    <n v="2"/>
  </r>
  <r>
    <n v="2025"/>
    <x v="2"/>
    <n v="4415"/>
    <x v="100"/>
    <x v="99"/>
    <x v="2"/>
    <x v="17"/>
    <n v="0"/>
    <n v="0"/>
    <n v="0"/>
    <n v="1"/>
    <n v="1"/>
    <n v="0"/>
    <n v="0"/>
    <n v="0"/>
    <n v="1"/>
    <n v="0"/>
    <n v="0"/>
    <n v="2"/>
    <n v="0"/>
    <n v="2"/>
    <n v="2"/>
    <n v="2"/>
    <n v="0"/>
    <n v="0"/>
    <n v="1"/>
    <n v="2"/>
    <n v="0"/>
    <n v="0"/>
    <n v="1"/>
    <n v="0"/>
    <n v="8"/>
    <n v="0"/>
    <n v="0"/>
    <n v="2"/>
    <n v="0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1"/>
    <n v="1"/>
  </r>
  <r>
    <n v="2025"/>
    <x v="2"/>
    <n v="4416"/>
    <x v="101"/>
    <x v="100"/>
    <x v="2"/>
    <x v="17"/>
    <n v="0"/>
    <n v="0"/>
    <n v="0"/>
    <n v="1"/>
    <n v="1"/>
    <n v="0"/>
    <n v="0"/>
    <n v="0"/>
    <n v="0"/>
    <n v="0"/>
    <n v="0"/>
    <n v="0"/>
    <n v="0"/>
    <n v="0"/>
    <n v="0"/>
    <n v="0"/>
    <n v="1"/>
    <n v="2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1"/>
  </r>
  <r>
    <n v="2025"/>
    <x v="2"/>
    <n v="4417"/>
    <x v="102"/>
    <x v="101"/>
    <x v="2"/>
    <x v="22"/>
    <n v="23"/>
    <n v="0"/>
    <n v="25"/>
    <n v="17"/>
    <n v="9"/>
    <n v="0"/>
    <n v="15"/>
    <n v="0"/>
    <n v="15"/>
    <n v="0"/>
    <n v="10"/>
    <n v="22"/>
    <n v="16"/>
    <n v="18"/>
    <n v="15"/>
    <n v="20"/>
    <n v="20"/>
    <n v="18"/>
    <n v="18"/>
    <n v="10"/>
    <n v="4"/>
    <n v="0"/>
    <n v="22"/>
    <n v="0"/>
    <n v="64"/>
    <n v="0"/>
    <n v="6"/>
    <n v="19"/>
    <n v="0"/>
    <n v="11"/>
    <n v="0"/>
    <n v="0"/>
    <n v="0"/>
    <n v="0"/>
    <n v="0"/>
    <n v="0"/>
    <n v="0"/>
    <n v="0"/>
    <n v="0"/>
    <n v="13"/>
    <n v="0"/>
    <n v="17"/>
    <n v="4"/>
    <n v="34"/>
    <n v="55"/>
    <n v="0"/>
    <n v="0"/>
    <n v="11"/>
    <n v="15"/>
  </r>
  <r>
    <n v="2025"/>
    <x v="2"/>
    <n v="4418"/>
    <x v="103"/>
    <x v="102"/>
    <x v="2"/>
    <x v="22"/>
    <n v="0"/>
    <n v="0"/>
    <n v="0"/>
    <n v="6"/>
    <n v="7"/>
    <n v="0"/>
    <n v="7"/>
    <n v="0"/>
    <n v="7"/>
    <n v="0"/>
    <n v="2"/>
    <n v="9"/>
    <n v="6"/>
    <n v="10"/>
    <n v="5"/>
    <n v="9"/>
    <n v="3"/>
    <n v="8"/>
    <n v="2"/>
    <n v="6"/>
    <n v="0"/>
    <n v="0"/>
    <n v="5"/>
    <n v="0"/>
    <n v="23"/>
    <n v="0"/>
    <n v="0"/>
    <n v="5"/>
    <n v="0"/>
    <n v="4"/>
    <n v="0"/>
    <n v="0"/>
    <n v="0"/>
    <n v="0"/>
    <n v="0"/>
    <n v="0"/>
    <n v="0"/>
    <n v="0"/>
    <n v="0"/>
    <n v="0"/>
    <n v="0"/>
    <n v="0"/>
    <n v="4"/>
    <n v="3"/>
    <n v="8"/>
    <n v="0"/>
    <n v="0"/>
    <n v="5"/>
    <n v="3"/>
  </r>
  <r>
    <n v="2025"/>
    <x v="2"/>
    <n v="4419"/>
    <x v="104"/>
    <x v="103"/>
    <x v="2"/>
    <x v="22"/>
    <n v="0"/>
    <n v="0"/>
    <n v="0"/>
    <n v="3"/>
    <n v="1"/>
    <n v="0"/>
    <n v="1"/>
    <n v="0"/>
    <n v="1"/>
    <n v="0"/>
    <n v="1"/>
    <n v="0"/>
    <n v="5"/>
    <n v="6"/>
    <n v="3"/>
    <n v="4"/>
    <n v="5"/>
    <n v="5"/>
    <n v="6"/>
    <n v="6"/>
    <n v="3"/>
    <n v="0"/>
    <n v="4"/>
    <n v="0"/>
    <n v="12"/>
    <n v="0"/>
    <n v="1"/>
    <n v="0"/>
    <n v="0"/>
    <n v="4"/>
    <n v="0"/>
    <n v="0"/>
    <n v="0"/>
    <n v="0"/>
    <n v="0"/>
    <n v="0"/>
    <n v="0"/>
    <n v="0"/>
    <n v="0"/>
    <n v="6"/>
    <n v="0"/>
    <n v="21"/>
    <n v="0"/>
    <n v="5"/>
    <n v="17"/>
    <n v="0"/>
    <n v="0"/>
    <n v="1"/>
    <n v="4"/>
  </r>
  <r>
    <n v="2025"/>
    <x v="2"/>
    <n v="4420"/>
    <x v="105"/>
    <x v="104"/>
    <x v="2"/>
    <x v="22"/>
    <n v="0"/>
    <n v="0"/>
    <n v="0"/>
    <n v="10"/>
    <n v="8"/>
    <n v="0"/>
    <n v="8"/>
    <n v="0"/>
    <n v="6"/>
    <n v="0"/>
    <n v="0"/>
    <n v="2"/>
    <n v="7"/>
    <n v="4"/>
    <n v="2"/>
    <n v="6"/>
    <n v="10"/>
    <n v="7"/>
    <n v="7"/>
    <n v="4"/>
    <n v="6"/>
    <n v="0"/>
    <n v="9"/>
    <n v="0"/>
    <n v="23"/>
    <n v="0"/>
    <n v="0"/>
    <n v="9"/>
    <n v="0"/>
    <n v="9"/>
    <n v="0"/>
    <n v="0"/>
    <n v="0"/>
    <n v="0"/>
    <n v="0"/>
    <n v="0"/>
    <n v="0"/>
    <n v="0"/>
    <n v="0"/>
    <n v="0"/>
    <n v="0"/>
    <n v="13"/>
    <n v="1"/>
    <n v="6"/>
    <n v="11"/>
    <n v="0"/>
    <n v="0"/>
    <n v="4"/>
    <n v="2"/>
  </r>
  <r>
    <n v="2025"/>
    <x v="2"/>
    <n v="4421"/>
    <x v="106"/>
    <x v="105"/>
    <x v="2"/>
    <x v="22"/>
    <n v="0"/>
    <n v="0"/>
    <n v="0"/>
    <n v="5"/>
    <n v="3"/>
    <n v="0"/>
    <n v="1"/>
    <n v="1"/>
    <n v="1"/>
    <n v="0"/>
    <n v="4"/>
    <n v="8"/>
    <n v="2"/>
    <n v="2"/>
    <n v="6"/>
    <n v="8"/>
    <n v="6"/>
    <n v="7"/>
    <n v="3"/>
    <n v="6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3"/>
    <n v="7"/>
    <n v="0"/>
    <n v="0"/>
    <n v="0"/>
    <n v="6"/>
  </r>
  <r>
    <n v="2025"/>
    <x v="2"/>
    <n v="4422"/>
    <x v="107"/>
    <x v="106"/>
    <x v="2"/>
    <x v="22"/>
    <n v="0"/>
    <n v="0"/>
    <n v="0"/>
    <n v="1"/>
    <n v="0"/>
    <n v="0"/>
    <n v="0"/>
    <n v="0"/>
    <n v="0"/>
    <n v="0"/>
    <n v="2"/>
    <n v="3"/>
    <n v="5"/>
    <n v="1"/>
    <n v="1"/>
    <n v="4"/>
    <n v="3"/>
    <n v="0"/>
    <n v="2"/>
    <n v="2"/>
    <n v="4"/>
    <n v="0"/>
    <n v="2"/>
    <n v="0"/>
    <n v="11"/>
    <n v="0"/>
    <n v="0"/>
    <n v="0"/>
    <n v="0"/>
    <n v="2"/>
    <n v="0"/>
    <n v="0"/>
    <n v="0"/>
    <n v="0"/>
    <n v="0"/>
    <n v="0"/>
    <n v="0"/>
    <n v="0"/>
    <n v="0"/>
    <n v="0"/>
    <n v="0"/>
    <n v="7"/>
    <n v="2"/>
    <n v="2"/>
    <n v="9"/>
    <n v="0"/>
    <n v="0"/>
    <n v="0"/>
    <n v="3"/>
  </r>
  <r>
    <n v="2025"/>
    <x v="2"/>
    <n v="4423"/>
    <x v="108"/>
    <x v="107"/>
    <x v="2"/>
    <x v="22"/>
    <n v="0"/>
    <n v="0"/>
    <n v="0"/>
    <n v="4"/>
    <n v="2"/>
    <n v="0"/>
    <n v="1"/>
    <n v="0"/>
    <n v="3"/>
    <n v="0"/>
    <n v="3"/>
    <n v="5"/>
    <n v="11"/>
    <n v="4"/>
    <n v="4"/>
    <n v="7"/>
    <n v="4"/>
    <n v="6"/>
    <n v="8"/>
    <n v="7"/>
    <n v="6"/>
    <n v="0"/>
    <n v="6"/>
    <n v="0"/>
    <n v="5"/>
    <n v="0"/>
    <n v="0"/>
    <n v="6"/>
    <n v="0"/>
    <n v="1"/>
    <n v="0"/>
    <n v="0"/>
    <n v="0"/>
    <n v="0"/>
    <n v="0"/>
    <n v="0"/>
    <n v="0"/>
    <n v="0"/>
    <n v="0"/>
    <n v="0"/>
    <n v="1"/>
    <n v="7"/>
    <n v="6"/>
    <n v="15"/>
    <n v="28"/>
    <n v="0"/>
    <n v="0"/>
    <n v="3"/>
    <n v="4"/>
  </r>
  <r>
    <n v="2025"/>
    <x v="2"/>
    <n v="4424"/>
    <x v="109"/>
    <x v="108"/>
    <x v="2"/>
    <x v="22"/>
    <n v="0"/>
    <n v="0"/>
    <n v="0"/>
    <n v="0"/>
    <n v="0"/>
    <n v="0"/>
    <n v="0"/>
    <n v="0"/>
    <n v="1"/>
    <n v="0"/>
    <n v="3"/>
    <n v="4"/>
    <n v="1"/>
    <n v="4"/>
    <n v="1"/>
    <n v="2"/>
    <n v="2"/>
    <n v="2"/>
    <n v="4"/>
    <n v="1"/>
    <n v="1"/>
    <n v="0"/>
    <n v="4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1"/>
    <n v="2"/>
  </r>
  <r>
    <n v="2025"/>
    <x v="2"/>
    <n v="4425"/>
    <x v="110"/>
    <x v="109"/>
    <x v="2"/>
    <x v="22"/>
    <n v="0"/>
    <n v="0"/>
    <n v="0"/>
    <n v="7"/>
    <n v="4"/>
    <n v="0"/>
    <n v="5"/>
    <n v="0"/>
    <n v="5"/>
    <n v="0"/>
    <n v="1"/>
    <n v="4"/>
    <n v="6"/>
    <n v="3"/>
    <n v="6"/>
    <n v="8"/>
    <n v="5"/>
    <n v="7"/>
    <n v="3"/>
    <n v="2"/>
    <n v="3"/>
    <n v="0"/>
    <n v="6"/>
    <n v="0"/>
    <n v="6"/>
    <n v="0"/>
    <n v="2"/>
    <n v="3"/>
    <n v="0"/>
    <n v="1"/>
    <n v="0"/>
    <n v="0"/>
    <n v="0"/>
    <n v="0"/>
    <n v="0"/>
    <n v="0"/>
    <n v="0"/>
    <n v="0"/>
    <n v="0"/>
    <n v="7"/>
    <n v="0"/>
    <n v="72"/>
    <n v="0"/>
    <n v="7"/>
    <n v="16"/>
    <n v="0"/>
    <n v="0"/>
    <n v="1"/>
    <n v="0"/>
  </r>
  <r>
    <n v="2025"/>
    <x v="2"/>
    <n v="4426"/>
    <x v="111"/>
    <x v="110"/>
    <x v="2"/>
    <x v="22"/>
    <n v="0"/>
    <n v="0"/>
    <n v="0"/>
    <n v="14"/>
    <n v="11"/>
    <n v="0"/>
    <n v="8"/>
    <n v="0"/>
    <n v="5"/>
    <n v="0"/>
    <n v="5"/>
    <n v="11"/>
    <n v="14"/>
    <n v="9"/>
    <n v="14"/>
    <n v="11"/>
    <n v="7"/>
    <n v="14"/>
    <n v="15"/>
    <n v="7"/>
    <n v="5"/>
    <n v="0"/>
    <n v="11"/>
    <n v="0"/>
    <n v="37"/>
    <n v="0"/>
    <n v="6"/>
    <n v="8"/>
    <n v="0"/>
    <n v="5"/>
    <n v="0"/>
    <n v="0"/>
    <n v="0"/>
    <n v="0"/>
    <n v="0"/>
    <n v="0"/>
    <n v="0"/>
    <n v="0"/>
    <n v="0"/>
    <n v="8"/>
    <n v="0"/>
    <n v="20"/>
    <n v="11"/>
    <n v="40"/>
    <n v="57"/>
    <n v="0"/>
    <n v="0"/>
    <n v="5"/>
    <n v="17"/>
  </r>
  <r>
    <n v="2025"/>
    <x v="2"/>
    <n v="4427"/>
    <x v="112"/>
    <x v="111"/>
    <x v="2"/>
    <x v="22"/>
    <n v="0"/>
    <n v="0"/>
    <n v="0"/>
    <n v="1"/>
    <n v="0"/>
    <n v="0"/>
    <n v="0"/>
    <n v="0"/>
    <n v="0"/>
    <n v="0"/>
    <n v="2"/>
    <n v="5"/>
    <n v="0"/>
    <n v="2"/>
    <n v="0"/>
    <n v="0"/>
    <n v="1"/>
    <n v="2"/>
    <n v="2"/>
    <n v="1"/>
    <n v="2"/>
    <n v="0"/>
    <n v="3"/>
    <n v="0"/>
    <n v="11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7"/>
    <n v="8"/>
    <n v="0"/>
    <n v="0"/>
    <n v="0"/>
    <n v="2"/>
  </r>
  <r>
    <n v="2025"/>
    <x v="2"/>
    <n v="4428"/>
    <x v="113"/>
    <x v="112"/>
    <x v="2"/>
    <x v="22"/>
    <n v="0"/>
    <n v="0"/>
    <n v="0"/>
    <n v="0"/>
    <n v="0"/>
    <n v="0"/>
    <n v="0"/>
    <n v="0"/>
    <n v="0"/>
    <n v="0"/>
    <n v="0"/>
    <n v="4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0"/>
    <n v="0"/>
    <n v="0"/>
    <n v="3"/>
  </r>
  <r>
    <n v="2025"/>
    <x v="2"/>
    <n v="4429"/>
    <x v="114"/>
    <x v="113"/>
    <x v="2"/>
    <x v="22"/>
    <n v="0"/>
    <n v="0"/>
    <n v="0"/>
    <n v="1"/>
    <n v="0"/>
    <n v="0"/>
    <n v="1"/>
    <n v="0"/>
    <n v="1"/>
    <n v="0"/>
    <n v="1"/>
    <n v="2"/>
    <n v="2"/>
    <n v="2"/>
    <n v="1"/>
    <n v="1"/>
    <n v="0"/>
    <n v="1"/>
    <n v="2"/>
    <n v="4"/>
    <n v="1"/>
    <n v="0"/>
    <n v="2"/>
    <n v="0"/>
    <n v="10"/>
    <n v="0"/>
    <n v="0"/>
    <n v="2"/>
    <n v="0"/>
    <n v="4"/>
    <n v="0"/>
    <n v="0"/>
    <n v="0"/>
    <n v="0"/>
    <n v="0"/>
    <n v="0"/>
    <n v="0"/>
    <n v="0"/>
    <n v="0"/>
    <n v="0"/>
    <n v="0"/>
    <n v="1"/>
    <n v="1"/>
    <n v="10"/>
    <n v="13"/>
    <n v="0"/>
    <n v="0"/>
    <n v="0"/>
    <n v="1"/>
  </r>
  <r>
    <n v="2025"/>
    <x v="2"/>
    <n v="4430"/>
    <x v="115"/>
    <x v="114"/>
    <x v="2"/>
    <x v="22"/>
    <n v="0"/>
    <n v="1"/>
    <n v="0"/>
    <n v="2"/>
    <n v="2"/>
    <n v="0"/>
    <n v="3"/>
    <n v="0"/>
    <n v="3"/>
    <n v="0"/>
    <n v="0"/>
    <n v="2"/>
    <n v="0"/>
    <n v="5"/>
    <n v="1"/>
    <n v="0"/>
    <n v="4"/>
    <n v="2"/>
    <n v="1"/>
    <n v="3"/>
    <n v="0"/>
    <n v="0"/>
    <n v="2"/>
    <n v="0"/>
    <n v="8"/>
    <n v="0"/>
    <n v="2"/>
    <n v="1"/>
    <n v="0"/>
    <n v="2"/>
    <n v="0"/>
    <n v="0"/>
    <n v="0"/>
    <n v="0"/>
    <n v="0"/>
    <n v="0"/>
    <n v="0"/>
    <n v="0"/>
    <n v="0"/>
    <n v="0"/>
    <n v="0"/>
    <n v="0"/>
    <n v="0"/>
    <n v="4"/>
    <n v="11"/>
    <n v="0"/>
    <n v="0"/>
    <n v="0"/>
    <n v="5"/>
  </r>
  <r>
    <n v="2025"/>
    <x v="2"/>
    <n v="4431"/>
    <x v="116"/>
    <x v="115"/>
    <x v="2"/>
    <x v="22"/>
    <n v="0"/>
    <n v="1"/>
    <n v="0"/>
    <n v="3"/>
    <n v="3"/>
    <n v="0"/>
    <n v="3"/>
    <n v="0"/>
    <n v="1"/>
    <n v="0"/>
    <n v="1"/>
    <n v="3"/>
    <n v="3"/>
    <n v="9"/>
    <n v="5"/>
    <n v="1"/>
    <n v="3"/>
    <n v="5"/>
    <n v="6"/>
    <n v="2"/>
    <n v="6"/>
    <n v="0"/>
    <n v="3"/>
    <n v="0"/>
    <n v="12"/>
    <n v="0"/>
    <n v="5"/>
    <n v="1"/>
    <n v="0"/>
    <n v="0"/>
    <n v="0"/>
    <n v="0"/>
    <n v="0"/>
    <n v="0"/>
    <n v="0"/>
    <n v="0"/>
    <n v="0"/>
    <n v="0"/>
    <n v="0"/>
    <n v="2"/>
    <n v="0"/>
    <n v="0"/>
    <n v="9"/>
    <n v="18"/>
    <n v="13"/>
    <n v="0"/>
    <n v="0"/>
    <n v="2"/>
    <n v="3"/>
  </r>
  <r>
    <n v="2025"/>
    <x v="2"/>
    <n v="4432"/>
    <x v="117"/>
    <x v="116"/>
    <x v="2"/>
    <x v="22"/>
    <n v="0"/>
    <n v="0"/>
    <n v="0"/>
    <n v="1"/>
    <n v="1"/>
    <n v="0"/>
    <n v="1"/>
    <n v="0"/>
    <n v="0"/>
    <n v="0"/>
    <n v="0"/>
    <n v="0"/>
    <n v="2"/>
    <n v="2"/>
    <n v="4"/>
    <n v="4"/>
    <n v="2"/>
    <n v="2"/>
    <n v="2"/>
    <n v="7"/>
    <n v="2"/>
    <n v="0"/>
    <n v="3"/>
    <n v="0"/>
    <n v="6"/>
    <n v="0"/>
    <n v="0"/>
    <n v="3"/>
    <n v="0"/>
    <n v="2"/>
    <n v="0"/>
    <n v="0"/>
    <n v="0"/>
    <n v="0"/>
    <n v="0"/>
    <n v="0"/>
    <n v="0"/>
    <n v="0"/>
    <n v="0"/>
    <n v="0"/>
    <n v="0"/>
    <n v="1"/>
    <n v="1"/>
    <n v="2"/>
    <n v="7"/>
    <n v="0"/>
    <n v="0"/>
    <n v="0"/>
    <n v="2"/>
  </r>
  <r>
    <n v="2025"/>
    <x v="2"/>
    <n v="4433"/>
    <x v="118"/>
    <x v="117"/>
    <x v="2"/>
    <x v="22"/>
    <n v="0"/>
    <n v="0"/>
    <n v="0"/>
    <n v="4"/>
    <n v="4"/>
    <n v="0"/>
    <n v="5"/>
    <n v="0"/>
    <n v="5"/>
    <n v="0"/>
    <n v="0"/>
    <n v="3"/>
    <n v="0"/>
    <n v="1"/>
    <n v="1"/>
    <n v="4"/>
    <n v="2"/>
    <n v="4"/>
    <n v="3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</r>
  <r>
    <n v="2025"/>
    <x v="2"/>
    <n v="4434"/>
    <x v="119"/>
    <x v="118"/>
    <x v="2"/>
    <x v="22"/>
    <n v="0"/>
    <n v="0"/>
    <n v="0"/>
    <n v="4"/>
    <n v="3"/>
    <n v="0"/>
    <n v="2"/>
    <n v="0"/>
    <n v="2"/>
    <n v="0"/>
    <n v="2"/>
    <n v="8"/>
    <n v="13"/>
    <n v="4"/>
    <n v="7"/>
    <n v="4"/>
    <n v="5"/>
    <n v="4"/>
    <n v="3"/>
    <n v="7"/>
    <n v="4"/>
    <n v="0"/>
    <n v="3"/>
    <n v="0"/>
    <n v="18"/>
    <n v="0"/>
    <n v="0"/>
    <n v="6"/>
    <n v="0"/>
    <n v="5"/>
    <n v="0"/>
    <n v="0"/>
    <n v="0"/>
    <n v="0"/>
    <n v="0"/>
    <n v="0"/>
    <n v="0"/>
    <n v="0"/>
    <n v="0"/>
    <n v="6"/>
    <n v="0"/>
    <n v="11"/>
    <n v="0"/>
    <n v="12"/>
    <n v="9"/>
    <n v="0"/>
    <n v="0"/>
    <n v="1"/>
    <n v="5"/>
  </r>
  <r>
    <n v="2025"/>
    <x v="2"/>
    <n v="4435"/>
    <x v="120"/>
    <x v="119"/>
    <x v="2"/>
    <x v="22"/>
    <n v="0"/>
    <n v="0"/>
    <n v="0"/>
    <n v="2"/>
    <n v="1"/>
    <n v="0"/>
    <n v="1"/>
    <n v="0"/>
    <n v="2"/>
    <n v="0"/>
    <n v="0"/>
    <n v="2"/>
    <n v="6"/>
    <n v="2"/>
    <n v="3"/>
    <n v="2"/>
    <n v="5"/>
    <n v="4"/>
    <n v="8"/>
    <n v="3"/>
    <n v="0"/>
    <n v="0"/>
    <n v="2"/>
    <n v="0"/>
    <n v="13"/>
    <n v="0"/>
    <n v="0"/>
    <n v="2"/>
    <n v="0"/>
    <n v="2"/>
    <n v="0"/>
    <n v="0"/>
    <n v="0"/>
    <n v="0"/>
    <n v="0"/>
    <n v="0"/>
    <n v="0"/>
    <n v="0"/>
    <n v="0"/>
    <n v="4"/>
    <n v="0"/>
    <n v="6"/>
    <n v="0"/>
    <n v="2"/>
    <n v="9"/>
    <n v="0"/>
    <n v="0"/>
    <n v="0"/>
    <n v="1"/>
  </r>
  <r>
    <n v="2025"/>
    <x v="2"/>
    <n v="4436"/>
    <x v="121"/>
    <x v="120"/>
    <x v="0"/>
    <x v="23"/>
    <n v="0"/>
    <n v="0"/>
    <n v="0"/>
    <n v="4"/>
    <n v="2"/>
    <n v="0"/>
    <n v="2"/>
    <n v="0"/>
    <n v="2"/>
    <n v="0"/>
    <n v="1"/>
    <n v="3"/>
    <n v="6"/>
    <n v="6"/>
    <n v="0"/>
    <n v="5"/>
    <n v="3"/>
    <n v="4"/>
    <n v="2"/>
    <n v="2"/>
    <n v="0"/>
    <n v="0"/>
    <n v="2"/>
    <n v="0"/>
    <n v="9"/>
    <n v="0"/>
    <n v="3"/>
    <n v="0"/>
    <n v="0"/>
    <n v="0"/>
    <n v="0"/>
    <n v="0"/>
    <n v="0"/>
    <n v="0"/>
    <n v="0"/>
    <n v="0"/>
    <n v="0"/>
    <n v="0"/>
    <n v="0"/>
    <n v="2"/>
    <n v="0"/>
    <n v="1"/>
    <n v="0"/>
    <n v="4"/>
    <n v="22"/>
    <n v="0"/>
    <n v="5"/>
    <n v="1"/>
    <n v="7"/>
  </r>
  <r>
    <n v="2025"/>
    <x v="2"/>
    <n v="4437"/>
    <x v="122"/>
    <x v="121"/>
    <x v="3"/>
    <x v="24"/>
    <n v="4"/>
    <n v="0"/>
    <n v="7"/>
    <n v="6"/>
    <n v="4"/>
    <n v="0"/>
    <n v="5"/>
    <n v="1"/>
    <n v="4"/>
    <n v="0"/>
    <n v="0"/>
    <n v="1"/>
    <n v="2"/>
    <n v="4"/>
    <n v="0"/>
    <n v="2"/>
    <n v="3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438"/>
    <x v="123"/>
    <x v="122"/>
    <x v="3"/>
    <x v="24"/>
    <n v="0"/>
    <n v="0"/>
    <n v="0"/>
    <n v="22"/>
    <n v="19"/>
    <n v="0"/>
    <n v="17"/>
    <n v="0"/>
    <n v="11"/>
    <n v="0"/>
    <n v="0"/>
    <n v="11"/>
    <n v="11"/>
    <n v="11"/>
    <n v="12"/>
    <n v="10"/>
    <n v="5"/>
    <n v="10"/>
    <n v="9"/>
    <n v="15"/>
    <n v="8"/>
    <n v="0"/>
    <n v="14"/>
    <n v="0"/>
    <n v="47"/>
    <n v="0"/>
    <n v="7"/>
    <n v="6"/>
    <n v="0"/>
    <n v="5"/>
    <n v="0"/>
    <n v="0"/>
    <n v="0"/>
    <n v="0"/>
    <n v="0"/>
    <n v="0"/>
    <n v="0"/>
    <n v="0"/>
    <n v="0"/>
    <n v="7"/>
    <n v="0"/>
    <n v="20"/>
    <n v="0"/>
    <n v="7"/>
    <n v="18"/>
    <n v="0"/>
    <n v="0"/>
    <n v="3"/>
    <n v="5"/>
  </r>
  <r>
    <n v="2025"/>
    <x v="2"/>
    <n v="4439"/>
    <x v="124"/>
    <x v="123"/>
    <x v="3"/>
    <x v="25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0"/>
    <n v="1"/>
    <n v="0"/>
    <n v="1"/>
    <n v="0"/>
    <n v="0"/>
    <n v="1"/>
    <n v="0"/>
    <n v="0"/>
    <n v="0"/>
    <n v="0"/>
    <n v="0"/>
    <n v="0"/>
    <n v="1"/>
    <n v="0"/>
    <n v="0"/>
    <n v="0"/>
    <n v="2"/>
    <n v="6"/>
    <n v="0"/>
    <n v="0"/>
    <n v="0"/>
    <n v="2"/>
  </r>
  <r>
    <n v="2025"/>
    <x v="2"/>
    <n v="4440"/>
    <x v="125"/>
    <x v="124"/>
    <x v="3"/>
    <x v="24"/>
    <n v="0"/>
    <n v="0"/>
    <n v="0"/>
    <n v="6"/>
    <n v="4"/>
    <n v="0"/>
    <n v="2"/>
    <n v="0"/>
    <n v="4"/>
    <n v="0"/>
    <n v="1"/>
    <n v="3"/>
    <n v="7"/>
    <n v="8"/>
    <n v="6"/>
    <n v="6"/>
    <n v="15"/>
    <n v="4"/>
    <n v="4"/>
    <n v="10"/>
    <n v="7"/>
    <n v="0"/>
    <n v="5"/>
    <n v="0"/>
    <n v="33"/>
    <n v="0"/>
    <n v="9"/>
    <n v="0"/>
    <n v="0"/>
    <n v="1"/>
    <n v="0"/>
    <n v="0"/>
    <n v="0"/>
    <n v="0"/>
    <n v="0"/>
    <n v="0"/>
    <n v="0"/>
    <n v="0"/>
    <n v="2"/>
    <n v="2"/>
    <n v="0"/>
    <n v="6"/>
    <n v="5"/>
    <n v="8"/>
    <n v="28"/>
    <n v="0"/>
    <n v="0"/>
    <n v="1"/>
    <n v="3"/>
  </r>
  <r>
    <n v="2025"/>
    <x v="2"/>
    <n v="4441"/>
    <x v="126"/>
    <x v="125"/>
    <x v="3"/>
    <x v="26"/>
    <n v="0"/>
    <n v="0"/>
    <n v="0"/>
    <n v="3"/>
    <n v="0"/>
    <n v="0"/>
    <n v="0"/>
    <n v="0"/>
    <n v="1"/>
    <n v="0"/>
    <n v="1"/>
    <n v="2"/>
    <n v="0"/>
    <n v="2"/>
    <n v="7"/>
    <n v="2"/>
    <n v="1"/>
    <n v="6"/>
    <n v="0"/>
    <n v="1"/>
    <n v="0"/>
    <n v="0"/>
    <n v="0"/>
    <n v="0"/>
    <n v="4"/>
    <n v="0"/>
    <n v="2"/>
    <n v="0"/>
    <n v="0"/>
    <n v="1"/>
    <n v="0"/>
    <n v="0"/>
    <n v="0"/>
    <n v="0"/>
    <n v="0"/>
    <n v="0"/>
    <n v="0"/>
    <n v="0"/>
    <n v="0"/>
    <n v="2"/>
    <n v="0"/>
    <n v="4"/>
    <n v="0"/>
    <n v="8"/>
    <n v="8"/>
    <n v="0"/>
    <n v="0"/>
    <n v="0"/>
    <n v="0"/>
  </r>
  <r>
    <n v="2025"/>
    <x v="2"/>
    <n v="4442"/>
    <x v="127"/>
    <x v="126"/>
    <x v="3"/>
    <x v="26"/>
    <n v="0"/>
    <n v="0"/>
    <n v="0"/>
    <n v="2"/>
    <n v="1"/>
    <n v="0"/>
    <n v="1"/>
    <n v="0"/>
    <n v="1"/>
    <n v="0"/>
    <n v="0"/>
    <n v="5"/>
    <n v="1"/>
    <n v="5"/>
    <n v="2"/>
    <n v="3"/>
    <n v="0"/>
    <n v="1"/>
    <n v="2"/>
    <n v="1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2"/>
    <n v="0"/>
    <n v="0"/>
    <n v="0"/>
    <n v="6"/>
  </r>
  <r>
    <n v="2025"/>
    <x v="2"/>
    <n v="4443"/>
    <x v="128"/>
    <x v="127"/>
    <x v="3"/>
    <x v="26"/>
    <n v="0"/>
    <n v="0"/>
    <n v="0"/>
    <n v="2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3"/>
    <n v="0"/>
    <n v="0"/>
    <n v="0"/>
    <n v="1"/>
  </r>
  <r>
    <n v="2025"/>
    <x v="2"/>
    <n v="4444"/>
    <x v="129"/>
    <x v="128"/>
    <x v="3"/>
    <x v="26"/>
    <n v="0"/>
    <n v="0"/>
    <n v="0"/>
    <n v="3"/>
    <n v="2"/>
    <n v="0"/>
    <n v="2"/>
    <n v="0"/>
    <n v="2"/>
    <n v="0"/>
    <n v="2"/>
    <n v="5"/>
    <n v="1"/>
    <n v="4"/>
    <n v="2"/>
    <n v="6"/>
    <n v="2"/>
    <n v="2"/>
    <n v="0"/>
    <n v="4"/>
    <n v="0"/>
    <n v="0"/>
    <n v="5"/>
    <n v="0"/>
    <n v="14"/>
    <n v="0"/>
    <n v="9"/>
    <n v="0"/>
    <n v="0"/>
    <n v="7"/>
    <n v="0"/>
    <n v="0"/>
    <n v="0"/>
    <n v="0"/>
    <n v="0"/>
    <n v="0"/>
    <n v="0"/>
    <n v="0"/>
    <n v="1"/>
    <n v="0"/>
    <n v="0"/>
    <n v="2"/>
    <n v="0"/>
    <n v="1"/>
    <n v="10"/>
    <n v="0"/>
    <n v="0"/>
    <n v="0"/>
    <n v="4"/>
  </r>
  <r>
    <n v="2025"/>
    <x v="2"/>
    <n v="4445"/>
    <x v="130"/>
    <x v="129"/>
    <x v="3"/>
    <x v="26"/>
    <n v="0"/>
    <n v="0"/>
    <n v="0"/>
    <n v="2"/>
    <n v="2"/>
    <n v="0"/>
    <n v="4"/>
    <n v="0"/>
    <n v="4"/>
    <n v="0"/>
    <n v="0"/>
    <n v="3"/>
    <n v="3"/>
    <n v="1"/>
    <n v="1"/>
    <n v="0"/>
    <n v="2"/>
    <n v="2"/>
    <n v="2"/>
    <n v="1"/>
    <n v="0"/>
    <n v="0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1"/>
  </r>
  <r>
    <n v="2025"/>
    <x v="2"/>
    <n v="4446"/>
    <x v="131"/>
    <x v="130"/>
    <x v="3"/>
    <x v="26"/>
    <n v="0"/>
    <n v="0"/>
    <n v="0"/>
    <n v="0"/>
    <n v="0"/>
    <n v="0"/>
    <n v="0"/>
    <n v="0"/>
    <n v="0"/>
    <n v="0"/>
    <n v="0"/>
    <n v="0"/>
    <n v="2"/>
    <n v="0"/>
    <n v="1"/>
    <n v="1"/>
    <n v="1"/>
    <n v="7"/>
    <n v="3"/>
    <n v="4"/>
    <n v="0"/>
    <n v="0"/>
    <n v="2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7"/>
    <n v="0"/>
    <n v="0"/>
    <n v="0"/>
    <n v="1"/>
  </r>
  <r>
    <n v="2025"/>
    <x v="2"/>
    <n v="4447"/>
    <x v="132"/>
    <x v="131"/>
    <x v="3"/>
    <x v="26"/>
    <n v="0"/>
    <n v="0"/>
    <n v="0"/>
    <n v="1"/>
    <n v="1"/>
    <n v="0"/>
    <n v="1"/>
    <n v="0"/>
    <n v="1"/>
    <n v="0"/>
    <n v="0"/>
    <n v="1"/>
    <n v="1"/>
    <n v="1"/>
    <n v="0"/>
    <n v="2"/>
    <n v="1"/>
    <n v="0"/>
    <n v="0"/>
    <n v="1"/>
    <n v="0"/>
    <n v="0"/>
    <n v="1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0"/>
    <n v="0"/>
    <n v="0"/>
    <n v="2"/>
  </r>
  <r>
    <n v="2025"/>
    <x v="2"/>
    <n v="4448"/>
    <x v="133"/>
    <x v="132"/>
    <x v="3"/>
    <x v="26"/>
    <n v="0"/>
    <n v="1"/>
    <n v="1"/>
    <n v="10"/>
    <n v="7"/>
    <n v="1"/>
    <n v="8"/>
    <n v="0"/>
    <n v="7"/>
    <n v="0"/>
    <n v="1"/>
    <n v="10"/>
    <n v="14"/>
    <n v="9"/>
    <n v="10"/>
    <n v="10"/>
    <n v="4"/>
    <n v="6"/>
    <n v="6"/>
    <n v="9"/>
    <n v="1"/>
    <n v="0"/>
    <n v="6"/>
    <n v="0"/>
    <n v="17"/>
    <n v="0"/>
    <n v="7"/>
    <n v="3"/>
    <n v="0"/>
    <n v="2"/>
    <n v="0"/>
    <n v="0"/>
    <n v="1"/>
    <n v="0"/>
    <n v="0"/>
    <n v="0"/>
    <n v="0"/>
    <n v="0"/>
    <n v="0"/>
    <n v="3"/>
    <n v="0"/>
    <n v="11"/>
    <n v="0"/>
    <n v="14"/>
    <n v="12"/>
    <n v="0"/>
    <n v="1"/>
    <n v="12"/>
    <n v="3"/>
  </r>
  <r>
    <n v="2025"/>
    <x v="2"/>
    <n v="4449"/>
    <x v="134"/>
    <x v="133"/>
    <x v="3"/>
    <x v="24"/>
    <n v="13"/>
    <n v="1"/>
    <n v="16"/>
    <n v="19"/>
    <n v="17"/>
    <n v="0"/>
    <n v="19"/>
    <n v="0"/>
    <n v="21"/>
    <n v="0"/>
    <n v="0"/>
    <n v="20"/>
    <n v="26"/>
    <n v="25"/>
    <n v="16"/>
    <n v="25"/>
    <n v="8"/>
    <n v="21"/>
    <n v="9"/>
    <n v="14"/>
    <n v="2"/>
    <n v="1"/>
    <n v="7"/>
    <n v="4"/>
    <n v="13"/>
    <n v="0"/>
    <n v="24"/>
    <n v="1"/>
    <n v="0"/>
    <n v="1"/>
    <n v="0"/>
    <n v="3"/>
    <n v="4"/>
    <n v="0"/>
    <n v="0"/>
    <n v="0"/>
    <n v="0"/>
    <n v="0"/>
    <n v="0"/>
    <n v="2"/>
    <n v="0"/>
    <n v="3"/>
    <n v="1"/>
    <n v="15"/>
    <n v="9"/>
    <n v="0"/>
    <n v="0"/>
    <n v="4"/>
    <n v="7"/>
  </r>
  <r>
    <n v="2025"/>
    <x v="2"/>
    <n v="4450"/>
    <x v="135"/>
    <x v="134"/>
    <x v="3"/>
    <x v="24"/>
    <n v="0"/>
    <n v="0"/>
    <n v="0"/>
    <n v="2"/>
    <n v="1"/>
    <n v="0"/>
    <n v="0"/>
    <n v="0"/>
    <n v="0"/>
    <n v="0"/>
    <n v="0"/>
    <n v="0"/>
    <n v="0"/>
    <n v="1"/>
    <n v="0"/>
    <n v="4"/>
    <n v="2"/>
    <n v="15"/>
    <n v="0"/>
    <n v="9"/>
    <n v="0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0"/>
  </r>
  <r>
    <n v="2025"/>
    <x v="2"/>
    <n v="4451"/>
    <x v="136"/>
    <x v="135"/>
    <x v="3"/>
    <x v="25"/>
    <n v="0"/>
    <n v="0"/>
    <n v="0"/>
    <n v="0"/>
    <n v="0"/>
    <n v="0"/>
    <n v="0"/>
    <n v="0"/>
    <n v="0"/>
    <n v="0"/>
    <n v="0"/>
    <n v="0"/>
    <n v="2"/>
    <n v="3"/>
    <n v="0"/>
    <n v="0"/>
    <n v="0"/>
    <n v="1"/>
    <n v="0"/>
    <n v="1"/>
    <n v="0"/>
    <n v="0"/>
    <n v="1"/>
    <n v="0"/>
    <n v="6"/>
    <n v="0"/>
    <n v="0"/>
    <n v="1"/>
    <n v="0"/>
    <n v="1"/>
    <n v="0"/>
    <n v="0"/>
    <n v="0"/>
    <n v="0"/>
    <n v="0"/>
    <n v="0"/>
    <n v="0"/>
    <n v="0"/>
    <n v="0"/>
    <n v="1"/>
    <n v="0"/>
    <n v="6"/>
    <n v="0"/>
    <n v="2"/>
    <n v="2"/>
    <n v="0"/>
    <n v="0"/>
    <n v="1"/>
    <n v="0"/>
  </r>
  <r>
    <n v="2025"/>
    <x v="2"/>
    <n v="4452"/>
    <x v="137"/>
    <x v="136"/>
    <x v="3"/>
    <x v="25"/>
    <n v="4"/>
    <n v="0"/>
    <n v="0"/>
    <n v="6"/>
    <n v="4"/>
    <n v="0"/>
    <n v="2"/>
    <n v="0"/>
    <n v="6"/>
    <n v="0"/>
    <n v="0"/>
    <n v="9"/>
    <n v="3"/>
    <n v="2"/>
    <n v="7"/>
    <n v="4"/>
    <n v="9"/>
    <n v="10"/>
    <n v="9"/>
    <n v="3"/>
    <n v="4"/>
    <n v="0"/>
    <n v="6"/>
    <n v="0"/>
    <n v="35"/>
    <n v="0"/>
    <n v="0"/>
    <n v="8"/>
    <n v="0"/>
    <n v="7"/>
    <n v="0"/>
    <n v="0"/>
    <n v="0"/>
    <n v="0"/>
    <n v="0"/>
    <n v="0"/>
    <n v="0"/>
    <n v="0"/>
    <n v="0"/>
    <n v="8"/>
    <n v="0"/>
    <n v="50"/>
    <n v="7"/>
    <n v="9"/>
    <n v="6"/>
    <n v="0"/>
    <n v="0"/>
    <n v="0"/>
    <n v="4"/>
  </r>
  <r>
    <n v="2025"/>
    <x v="2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</r>
  <r>
    <n v="2025"/>
    <x v="2"/>
    <n v="4454"/>
    <x v="139"/>
    <x v="138"/>
    <x v="3"/>
    <x v="25"/>
    <n v="0"/>
    <n v="0"/>
    <n v="0"/>
    <n v="2"/>
    <n v="3"/>
    <n v="0"/>
    <n v="4"/>
    <n v="0"/>
    <n v="4"/>
    <n v="0"/>
    <n v="0"/>
    <n v="5"/>
    <n v="1"/>
    <n v="5"/>
    <n v="2"/>
    <n v="4"/>
    <n v="1"/>
    <n v="1"/>
    <n v="1"/>
    <n v="1"/>
    <n v="1"/>
    <n v="0"/>
    <n v="3"/>
    <n v="0"/>
    <n v="15"/>
    <n v="0"/>
    <n v="0"/>
    <n v="4"/>
    <n v="0"/>
    <n v="5"/>
    <n v="0"/>
    <n v="0"/>
    <n v="0"/>
    <n v="0"/>
    <n v="0"/>
    <n v="0"/>
    <n v="0"/>
    <n v="0"/>
    <n v="0"/>
    <n v="8"/>
    <n v="0"/>
    <n v="32"/>
    <n v="0"/>
    <n v="0"/>
    <n v="4"/>
    <n v="0"/>
    <n v="0"/>
    <n v="2"/>
    <n v="2"/>
  </r>
  <r>
    <n v="2025"/>
    <x v="2"/>
    <n v="4455"/>
    <x v="140"/>
    <x v="139"/>
    <x v="3"/>
    <x v="25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5"/>
    <x v="2"/>
    <n v="4456"/>
    <x v="141"/>
    <x v="140"/>
    <x v="3"/>
    <x v="25"/>
    <n v="0"/>
    <n v="0"/>
    <n v="0"/>
    <n v="0"/>
    <n v="1"/>
    <n v="0"/>
    <n v="0"/>
    <n v="0"/>
    <n v="0"/>
    <n v="0"/>
    <n v="0"/>
    <n v="0"/>
    <n v="0"/>
    <n v="0"/>
    <n v="0"/>
    <n v="2"/>
    <n v="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1"/>
  </r>
  <r>
    <n v="2025"/>
    <x v="2"/>
    <n v="4457"/>
    <x v="142"/>
    <x v="141"/>
    <x v="3"/>
    <x v="25"/>
    <n v="1"/>
    <n v="0"/>
    <n v="0"/>
    <n v="4"/>
    <n v="2"/>
    <n v="0"/>
    <n v="1"/>
    <n v="0"/>
    <n v="1"/>
    <n v="0"/>
    <n v="1"/>
    <n v="1"/>
    <n v="0"/>
    <n v="4"/>
    <n v="0"/>
    <n v="0"/>
    <n v="2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1"/>
    <n v="0"/>
    <n v="1"/>
    <n v="2"/>
    <n v="1"/>
    <n v="2"/>
    <n v="0"/>
    <n v="0"/>
    <n v="0"/>
    <n v="2"/>
  </r>
  <r>
    <n v="2025"/>
    <x v="2"/>
    <n v="4458"/>
    <x v="143"/>
    <x v="142"/>
    <x v="3"/>
    <x v="25"/>
    <n v="0"/>
    <n v="0"/>
    <n v="0"/>
    <n v="1"/>
    <n v="1"/>
    <n v="1"/>
    <n v="0"/>
    <n v="0"/>
    <n v="1"/>
    <n v="0"/>
    <n v="1"/>
    <n v="1"/>
    <n v="2"/>
    <n v="0"/>
    <n v="2"/>
    <n v="1"/>
    <n v="0"/>
    <n v="0"/>
    <n v="0"/>
    <n v="1"/>
    <n v="2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0"/>
    <n v="0"/>
    <n v="0"/>
    <n v="2"/>
  </r>
  <r>
    <n v="2025"/>
    <x v="2"/>
    <n v="4459"/>
    <x v="144"/>
    <x v="143"/>
    <x v="3"/>
    <x v="25"/>
    <n v="2"/>
    <n v="0"/>
    <n v="0"/>
    <n v="2"/>
    <n v="1"/>
    <n v="0"/>
    <n v="1"/>
    <n v="0"/>
    <n v="1"/>
    <n v="0"/>
    <n v="0"/>
    <n v="1"/>
    <n v="0"/>
    <n v="0"/>
    <n v="0"/>
    <n v="1"/>
    <n v="3"/>
    <n v="2"/>
    <n v="0"/>
    <n v="1"/>
    <n v="1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4"/>
    <n v="0"/>
    <n v="1"/>
    <n v="2"/>
    <n v="0"/>
    <n v="0"/>
    <n v="0"/>
    <n v="0"/>
  </r>
  <r>
    <n v="2025"/>
    <x v="2"/>
    <n v="4460"/>
    <x v="145"/>
    <x v="144"/>
    <x v="3"/>
    <x v="25"/>
    <n v="0"/>
    <n v="0"/>
    <n v="0"/>
    <n v="2"/>
    <n v="1"/>
    <n v="0"/>
    <n v="1"/>
    <n v="0"/>
    <n v="0"/>
    <n v="0"/>
    <n v="0"/>
    <n v="1"/>
    <n v="1"/>
    <n v="1"/>
    <n v="0"/>
    <n v="3"/>
    <n v="0"/>
    <n v="1"/>
    <n v="4"/>
    <n v="3"/>
    <n v="1"/>
    <n v="0"/>
    <n v="1"/>
    <n v="0"/>
    <n v="4"/>
    <n v="0"/>
    <n v="0"/>
    <n v="1"/>
    <n v="0"/>
    <n v="1"/>
    <n v="0"/>
    <n v="0"/>
    <n v="0"/>
    <n v="0"/>
    <n v="0"/>
    <n v="0"/>
    <n v="0"/>
    <n v="1"/>
    <n v="5"/>
    <n v="0"/>
    <n v="0"/>
    <n v="2"/>
    <n v="2"/>
    <n v="1"/>
    <n v="2"/>
    <n v="0"/>
    <n v="0"/>
    <n v="0"/>
    <n v="0"/>
  </r>
  <r>
    <n v="2025"/>
    <x v="2"/>
    <n v="4461"/>
    <x v="146"/>
    <x v="145"/>
    <x v="3"/>
    <x v="25"/>
    <n v="0"/>
    <n v="0"/>
    <n v="0"/>
    <n v="1"/>
    <n v="1"/>
    <n v="0"/>
    <n v="0"/>
    <n v="0"/>
    <n v="1"/>
    <n v="0"/>
    <n v="0"/>
    <n v="2"/>
    <n v="2"/>
    <n v="2"/>
    <n v="0"/>
    <n v="1"/>
    <n v="0"/>
    <n v="2"/>
    <n v="2"/>
    <n v="0"/>
    <n v="0"/>
    <n v="0"/>
    <n v="1"/>
    <n v="0"/>
    <n v="3"/>
    <n v="0"/>
    <n v="0"/>
    <n v="1"/>
    <n v="0"/>
    <n v="1"/>
    <n v="0"/>
    <n v="0"/>
    <n v="0"/>
    <n v="0"/>
    <n v="0"/>
    <n v="0"/>
    <n v="0"/>
    <n v="1"/>
    <n v="3"/>
    <n v="1"/>
    <n v="0"/>
    <n v="1"/>
    <n v="0"/>
    <n v="8"/>
    <n v="1"/>
    <n v="0"/>
    <n v="0"/>
    <n v="0"/>
    <n v="0"/>
  </r>
  <r>
    <n v="2025"/>
    <x v="2"/>
    <n v="4462"/>
    <x v="147"/>
    <x v="146"/>
    <x v="3"/>
    <x v="25"/>
    <n v="0"/>
    <n v="0"/>
    <n v="0"/>
    <n v="1"/>
    <n v="0"/>
    <n v="0"/>
    <n v="0"/>
    <n v="0"/>
    <n v="1"/>
    <n v="0"/>
    <n v="0"/>
    <n v="2"/>
    <n v="3"/>
    <n v="3"/>
    <n v="0"/>
    <n v="1"/>
    <n v="1"/>
    <n v="2"/>
    <n v="0"/>
    <n v="0"/>
    <n v="1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n v="2025"/>
    <x v="2"/>
    <n v="6669"/>
    <x v="148"/>
    <x v="147"/>
    <x v="2"/>
    <x v="17"/>
    <n v="0"/>
    <n v="0"/>
    <n v="0"/>
    <n v="1"/>
    <n v="0"/>
    <n v="0"/>
    <n v="0"/>
    <n v="0"/>
    <n v="0"/>
    <n v="0"/>
    <n v="1"/>
    <n v="1"/>
    <n v="1"/>
    <n v="2"/>
    <n v="0"/>
    <n v="2"/>
    <n v="1"/>
    <n v="2"/>
    <n v="1"/>
    <n v="0"/>
    <n v="0"/>
    <n v="0"/>
    <n v="3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</r>
  <r>
    <n v="2025"/>
    <x v="2"/>
    <n v="6670"/>
    <x v="149"/>
    <x v="148"/>
    <x v="2"/>
    <x v="17"/>
    <n v="0"/>
    <n v="0"/>
    <n v="0"/>
    <n v="1"/>
    <n v="1"/>
    <n v="0"/>
    <n v="1"/>
    <n v="0"/>
    <n v="1"/>
    <n v="0"/>
    <n v="0"/>
    <n v="0"/>
    <n v="1"/>
    <n v="2"/>
    <n v="0"/>
    <n v="1"/>
    <n v="0"/>
    <n v="0"/>
    <n v="0"/>
    <n v="0"/>
    <n v="2"/>
    <n v="0"/>
    <n v="1"/>
    <n v="0"/>
    <n v="9"/>
    <n v="0"/>
    <n v="0"/>
    <n v="1"/>
    <n v="0"/>
    <n v="1"/>
    <n v="0"/>
    <n v="0"/>
    <n v="0"/>
    <n v="0"/>
    <n v="0"/>
    <n v="0"/>
    <n v="0"/>
    <n v="0"/>
    <n v="0"/>
    <n v="2"/>
    <n v="0"/>
    <n v="6"/>
    <n v="1"/>
    <n v="1"/>
    <n v="0"/>
    <n v="0"/>
    <n v="0"/>
    <n v="0"/>
    <n v="2"/>
  </r>
  <r>
    <n v="2025"/>
    <x v="2"/>
    <n v="6671"/>
    <x v="150"/>
    <x v="149"/>
    <x v="2"/>
    <x v="21"/>
    <n v="0"/>
    <n v="0"/>
    <n v="0"/>
    <n v="3"/>
    <n v="1"/>
    <n v="0"/>
    <n v="2"/>
    <n v="0"/>
    <n v="1"/>
    <n v="0"/>
    <n v="1"/>
    <n v="4"/>
    <n v="4"/>
    <n v="4"/>
    <n v="3"/>
    <n v="2"/>
    <n v="7"/>
    <n v="9"/>
    <n v="2"/>
    <n v="1"/>
    <n v="2"/>
    <n v="0"/>
    <n v="4"/>
    <n v="0"/>
    <n v="17"/>
    <n v="0"/>
    <n v="0"/>
    <n v="7"/>
    <n v="0"/>
    <n v="4"/>
    <n v="0"/>
    <n v="0"/>
    <n v="0"/>
    <n v="0"/>
    <n v="0"/>
    <n v="0"/>
    <n v="0"/>
    <n v="0"/>
    <n v="0"/>
    <n v="3"/>
    <n v="0"/>
    <n v="6"/>
    <n v="1"/>
    <n v="12"/>
    <n v="12"/>
    <n v="0"/>
    <n v="0"/>
    <n v="1"/>
    <n v="3"/>
  </r>
  <r>
    <n v="2025"/>
    <x v="2"/>
    <n v="6709"/>
    <x v="151"/>
    <x v="150"/>
    <x v="0"/>
    <x v="8"/>
    <n v="1"/>
    <n v="0"/>
    <n v="7"/>
    <n v="4"/>
    <n v="2"/>
    <n v="1"/>
    <n v="2"/>
    <n v="0"/>
    <n v="1"/>
    <n v="0"/>
    <n v="7"/>
    <n v="8"/>
    <n v="12"/>
    <n v="11"/>
    <n v="6"/>
    <n v="14"/>
    <n v="1"/>
    <n v="7"/>
    <n v="0"/>
    <n v="3"/>
    <n v="1"/>
    <n v="0"/>
    <n v="10"/>
    <n v="1"/>
    <n v="20"/>
    <n v="0"/>
    <n v="5"/>
    <n v="7"/>
    <n v="0"/>
    <n v="0"/>
    <n v="0"/>
    <n v="0"/>
    <n v="0"/>
    <n v="0"/>
    <n v="0"/>
    <n v="0"/>
    <n v="0"/>
    <n v="0"/>
    <n v="0"/>
    <n v="1"/>
    <n v="0"/>
    <n v="6"/>
    <n v="0"/>
    <n v="13"/>
    <n v="20"/>
    <n v="0"/>
    <n v="0"/>
    <n v="2"/>
    <n v="34"/>
  </r>
  <r>
    <n v="2025"/>
    <x v="2"/>
    <n v="6710"/>
    <x v="152"/>
    <x v="151"/>
    <x v="0"/>
    <x v="5"/>
    <n v="0"/>
    <n v="0"/>
    <n v="0"/>
    <n v="2"/>
    <n v="1"/>
    <n v="0"/>
    <n v="1"/>
    <n v="0"/>
    <n v="0"/>
    <n v="0"/>
    <n v="4"/>
    <n v="4"/>
    <n v="2"/>
    <n v="4"/>
    <n v="2"/>
    <n v="2"/>
    <n v="0"/>
    <n v="2"/>
    <n v="0"/>
    <n v="1"/>
    <n v="0"/>
    <n v="5"/>
    <n v="0"/>
    <n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6930"/>
    <x v="153"/>
    <x v="152"/>
    <x v="2"/>
    <x v="19"/>
    <n v="0"/>
    <n v="0"/>
    <n v="0"/>
    <n v="1"/>
    <n v="1"/>
    <n v="0"/>
    <n v="2"/>
    <n v="0"/>
    <n v="1"/>
    <n v="0"/>
    <n v="0"/>
    <n v="1"/>
    <n v="0"/>
    <n v="1"/>
    <n v="2"/>
    <n v="0"/>
    <n v="1"/>
    <n v="1"/>
    <n v="1"/>
    <n v="3"/>
    <n v="1"/>
    <n v="0"/>
    <n v="4"/>
    <n v="0"/>
    <n v="2"/>
    <n v="0"/>
    <n v="0"/>
    <n v="4"/>
    <n v="0"/>
    <n v="0"/>
    <n v="0"/>
    <n v="0"/>
    <n v="0"/>
    <n v="0"/>
    <n v="0"/>
    <n v="0"/>
    <n v="0"/>
    <n v="0"/>
    <n v="0"/>
    <n v="1"/>
    <n v="0"/>
    <n v="2"/>
    <n v="0"/>
    <n v="0"/>
    <n v="2"/>
    <n v="0"/>
    <n v="0"/>
    <n v="1"/>
    <n v="1"/>
  </r>
  <r>
    <n v="2025"/>
    <x v="2"/>
    <n v="6931"/>
    <x v="154"/>
    <x v="153"/>
    <x v="0"/>
    <x v="23"/>
    <n v="0"/>
    <n v="0"/>
    <n v="0"/>
    <n v="1"/>
    <n v="0"/>
    <n v="0"/>
    <n v="0"/>
    <n v="0"/>
    <n v="1"/>
    <n v="0"/>
    <n v="0"/>
    <n v="0"/>
    <n v="2"/>
    <n v="1"/>
    <n v="2"/>
    <n v="2"/>
    <n v="3"/>
    <n v="0"/>
    <n v="1"/>
    <n v="1"/>
    <n v="1"/>
    <n v="0"/>
    <n v="1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5"/>
    <n v="0"/>
    <n v="4"/>
    <n v="5"/>
    <n v="0"/>
    <n v="0"/>
    <n v="1"/>
    <n v="1"/>
  </r>
  <r>
    <n v="2025"/>
    <x v="2"/>
    <n v="6974"/>
    <x v="155"/>
    <x v="154"/>
    <x v="0"/>
    <x v="5"/>
    <n v="0"/>
    <n v="0"/>
    <n v="0"/>
    <n v="6"/>
    <n v="6"/>
    <n v="1"/>
    <n v="6"/>
    <n v="0"/>
    <n v="3"/>
    <n v="0"/>
    <n v="0"/>
    <n v="2"/>
    <n v="7"/>
    <n v="3"/>
    <n v="2"/>
    <n v="6"/>
    <n v="1"/>
    <n v="6"/>
    <n v="2"/>
    <n v="0"/>
    <n v="0"/>
    <n v="0"/>
    <n v="6"/>
    <n v="0"/>
    <n v="7"/>
    <n v="0"/>
    <n v="4"/>
    <n v="4"/>
    <n v="0"/>
    <n v="1"/>
    <n v="0"/>
    <n v="0"/>
    <n v="0"/>
    <n v="0"/>
    <n v="0"/>
    <n v="0"/>
    <n v="0"/>
    <n v="0"/>
    <n v="0"/>
    <n v="1"/>
    <n v="0"/>
    <n v="3"/>
    <n v="0"/>
    <n v="16"/>
    <n v="10"/>
    <n v="0"/>
    <n v="0"/>
    <n v="2"/>
    <n v="4"/>
  </r>
  <r>
    <n v="2025"/>
    <x v="2"/>
    <n v="6997"/>
    <x v="156"/>
    <x v="155"/>
    <x v="2"/>
    <x v="20"/>
    <n v="0"/>
    <n v="0"/>
    <n v="0"/>
    <n v="0"/>
    <n v="0"/>
    <n v="0"/>
    <n v="0"/>
    <n v="0"/>
    <n v="0"/>
    <n v="0"/>
    <n v="0"/>
    <n v="0"/>
    <n v="1"/>
    <n v="1"/>
    <n v="0"/>
    <n v="3"/>
    <n v="2"/>
    <n v="1"/>
    <n v="2"/>
    <n v="1"/>
    <n v="0"/>
    <n v="0"/>
    <n v="2"/>
    <n v="0"/>
    <n v="6"/>
    <n v="0"/>
    <n v="0"/>
    <n v="2"/>
    <n v="0"/>
    <n v="0"/>
    <n v="0"/>
    <n v="0"/>
    <n v="0"/>
    <n v="0"/>
    <n v="0"/>
    <n v="0"/>
    <n v="0"/>
    <n v="0"/>
    <n v="0"/>
    <n v="1"/>
    <n v="0"/>
    <n v="9"/>
    <n v="1"/>
    <n v="1"/>
    <n v="4"/>
    <n v="0"/>
    <n v="0"/>
    <n v="1"/>
    <n v="0"/>
  </r>
  <r>
    <n v="2025"/>
    <x v="2"/>
    <n v="6998"/>
    <x v="157"/>
    <x v="156"/>
    <x v="2"/>
    <x v="20"/>
    <n v="1"/>
    <n v="0"/>
    <n v="0"/>
    <n v="1"/>
    <n v="1"/>
    <n v="0"/>
    <n v="1"/>
    <n v="0"/>
    <n v="0"/>
    <n v="0"/>
    <n v="0"/>
    <n v="0"/>
    <n v="3"/>
    <n v="3"/>
    <n v="4"/>
    <n v="2"/>
    <n v="0"/>
    <n v="0"/>
    <n v="1"/>
    <n v="2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1"/>
    <n v="0"/>
    <n v="0"/>
    <n v="0"/>
    <n v="1"/>
  </r>
  <r>
    <n v="2025"/>
    <x v="2"/>
    <n v="6999"/>
    <x v="158"/>
    <x v="157"/>
    <x v="3"/>
    <x v="26"/>
    <n v="0"/>
    <n v="0"/>
    <n v="0"/>
    <n v="1"/>
    <n v="1"/>
    <n v="0"/>
    <n v="1"/>
    <n v="0"/>
    <n v="0"/>
    <n v="1"/>
    <n v="0"/>
    <n v="2"/>
    <n v="3"/>
    <n v="3"/>
    <n v="0"/>
    <n v="3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6"/>
    <n v="15"/>
    <n v="0"/>
    <n v="0"/>
    <n v="0"/>
    <n v="2"/>
  </r>
  <r>
    <n v="2025"/>
    <x v="2"/>
    <n v="7000"/>
    <x v="159"/>
    <x v="158"/>
    <x v="0"/>
    <x v="2"/>
    <n v="0"/>
    <n v="0"/>
    <n v="0"/>
    <n v="0"/>
    <n v="0"/>
    <n v="0"/>
    <n v="0"/>
    <n v="1"/>
    <n v="0"/>
    <n v="0"/>
    <n v="0"/>
    <n v="3"/>
    <n v="0"/>
    <n v="0"/>
    <n v="1"/>
    <n v="0"/>
    <n v="3"/>
    <n v="1"/>
    <n v="1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1"/>
  </r>
  <r>
    <n v="2025"/>
    <x v="2"/>
    <n v="7083"/>
    <x v="160"/>
    <x v="159"/>
    <x v="0"/>
    <x v="7"/>
    <n v="0"/>
    <n v="0"/>
    <n v="0"/>
    <n v="30"/>
    <n v="20"/>
    <n v="0"/>
    <n v="19"/>
    <n v="0"/>
    <n v="13"/>
    <n v="0"/>
    <n v="9"/>
    <n v="24"/>
    <n v="9"/>
    <n v="17"/>
    <n v="9"/>
    <n v="15"/>
    <n v="6"/>
    <n v="10"/>
    <n v="5"/>
    <n v="6"/>
    <n v="2"/>
    <n v="0"/>
    <n v="18"/>
    <n v="0"/>
    <n v="30"/>
    <n v="1"/>
    <n v="24"/>
    <n v="4"/>
    <n v="0"/>
    <n v="0"/>
    <n v="0"/>
    <n v="0"/>
    <n v="0"/>
    <n v="0"/>
    <n v="0"/>
    <n v="0"/>
    <n v="0"/>
    <n v="0"/>
    <n v="0"/>
    <n v="3"/>
    <n v="0"/>
    <n v="3"/>
    <n v="0"/>
    <n v="14"/>
    <n v="11"/>
    <n v="0"/>
    <n v="0"/>
    <n v="1"/>
    <n v="21"/>
  </r>
  <r>
    <n v="2025"/>
    <x v="2"/>
    <n v="7156"/>
    <x v="161"/>
    <x v="160"/>
    <x v="0"/>
    <x v="4"/>
    <n v="0"/>
    <n v="5"/>
    <n v="0"/>
    <n v="15"/>
    <n v="6"/>
    <n v="5"/>
    <n v="3"/>
    <n v="3"/>
    <n v="2"/>
    <n v="0"/>
    <n v="4"/>
    <n v="24"/>
    <n v="9"/>
    <n v="26"/>
    <n v="14"/>
    <n v="24"/>
    <n v="3"/>
    <n v="12"/>
    <n v="11"/>
    <n v="9"/>
    <n v="3"/>
    <n v="0"/>
    <n v="32"/>
    <n v="0"/>
    <n v="60"/>
    <n v="1"/>
    <n v="25"/>
    <n v="4"/>
    <n v="0"/>
    <n v="3"/>
    <n v="0"/>
    <n v="0"/>
    <n v="0"/>
    <n v="0"/>
    <n v="0"/>
    <n v="0"/>
    <n v="0"/>
    <n v="0"/>
    <n v="0"/>
    <n v="6"/>
    <n v="0"/>
    <n v="15"/>
    <n v="3"/>
    <n v="6"/>
    <n v="13"/>
    <n v="0"/>
    <n v="0"/>
    <n v="4"/>
    <n v="9"/>
  </r>
  <r>
    <n v="2025"/>
    <x v="2"/>
    <n v="7195"/>
    <x v="162"/>
    <x v="161"/>
    <x v="2"/>
    <x v="22"/>
    <n v="0"/>
    <n v="0"/>
    <n v="0"/>
    <n v="1"/>
    <n v="1"/>
    <n v="0"/>
    <n v="2"/>
    <n v="0"/>
    <n v="1"/>
    <n v="0"/>
    <n v="0"/>
    <n v="1"/>
    <n v="1"/>
    <n v="1"/>
    <n v="0"/>
    <n v="1"/>
    <n v="5"/>
    <n v="5"/>
    <n v="1"/>
    <n v="1"/>
    <n v="2"/>
    <n v="0"/>
    <n v="0"/>
    <n v="0"/>
    <n v="1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3"/>
    <n v="12"/>
    <n v="0"/>
    <n v="0"/>
    <n v="0"/>
    <n v="2"/>
  </r>
  <r>
    <n v="2025"/>
    <x v="2"/>
    <n v="7196"/>
    <x v="163"/>
    <x v="162"/>
    <x v="2"/>
    <x v="22"/>
    <n v="0"/>
    <n v="0"/>
    <n v="0"/>
    <n v="0"/>
    <n v="0"/>
    <n v="0"/>
    <n v="0"/>
    <n v="0"/>
    <n v="0"/>
    <n v="0"/>
    <n v="0"/>
    <n v="0"/>
    <n v="1"/>
    <n v="3"/>
    <n v="0"/>
    <n v="3"/>
    <n v="0"/>
    <n v="2"/>
    <n v="2"/>
    <n v="4"/>
    <n v="1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1"/>
    <n v="5"/>
    <n v="0"/>
    <n v="0"/>
    <n v="0"/>
    <n v="1"/>
  </r>
  <r>
    <n v="2025"/>
    <x v="2"/>
    <n v="7273"/>
    <x v="164"/>
    <x v="163"/>
    <x v="0"/>
    <x v="6"/>
    <n v="0"/>
    <n v="0"/>
    <n v="0"/>
    <n v="8"/>
    <n v="5"/>
    <n v="0"/>
    <n v="6"/>
    <n v="0"/>
    <n v="9"/>
    <n v="1"/>
    <n v="1"/>
    <n v="11"/>
    <n v="12"/>
    <n v="5"/>
    <n v="3"/>
    <n v="5"/>
    <n v="3"/>
    <n v="4"/>
    <n v="2"/>
    <n v="3"/>
    <n v="1"/>
    <n v="0"/>
    <n v="5"/>
    <n v="0"/>
    <n v="17"/>
    <n v="0"/>
    <n v="4"/>
    <n v="2"/>
    <n v="0"/>
    <n v="1"/>
    <n v="0"/>
    <n v="1"/>
    <n v="0"/>
    <n v="0"/>
    <n v="0"/>
    <n v="0"/>
    <n v="0"/>
    <n v="0"/>
    <n v="0"/>
    <n v="0"/>
    <n v="0"/>
    <n v="2"/>
    <n v="0"/>
    <n v="2"/>
    <n v="8"/>
    <n v="0"/>
    <n v="0"/>
    <n v="0"/>
    <n v="6"/>
  </r>
  <r>
    <n v="2025"/>
    <x v="2"/>
    <n v="7282"/>
    <x v="165"/>
    <x v="164"/>
    <x v="2"/>
    <x v="21"/>
    <n v="0"/>
    <n v="0"/>
    <n v="0"/>
    <n v="1"/>
    <n v="0"/>
    <n v="0"/>
    <n v="0"/>
    <n v="0"/>
    <n v="0"/>
    <n v="0"/>
    <n v="1"/>
    <n v="0"/>
    <n v="1"/>
    <n v="1"/>
    <n v="1"/>
    <n v="0"/>
    <n v="0"/>
    <n v="1"/>
    <n v="1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5"/>
    <n v="2"/>
    <n v="0"/>
    <n v="2"/>
    <n v="0"/>
    <n v="0"/>
    <n v="2"/>
    <n v="4"/>
  </r>
  <r>
    <n v="2025"/>
    <x v="2"/>
    <n v="7283"/>
    <x v="166"/>
    <x v="165"/>
    <x v="2"/>
    <x v="21"/>
    <n v="0"/>
    <n v="0"/>
    <n v="0"/>
    <n v="2"/>
    <n v="2"/>
    <n v="0"/>
    <n v="2"/>
    <n v="0"/>
    <n v="3"/>
    <n v="0"/>
    <n v="1"/>
    <n v="3"/>
    <n v="3"/>
    <n v="1"/>
    <n v="2"/>
    <n v="2"/>
    <n v="2"/>
    <n v="2"/>
    <n v="0"/>
    <n v="0"/>
    <n v="0"/>
    <n v="0"/>
    <n v="1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0"/>
    <n v="0"/>
    <n v="0"/>
    <n v="1"/>
  </r>
  <r>
    <n v="2025"/>
    <x v="2"/>
    <n v="7284"/>
    <x v="167"/>
    <x v="166"/>
    <x v="3"/>
    <x v="26"/>
    <n v="0"/>
    <n v="0"/>
    <n v="0"/>
    <n v="2"/>
    <n v="0"/>
    <n v="0"/>
    <n v="1"/>
    <n v="0"/>
    <n v="1"/>
    <n v="0"/>
    <n v="0"/>
    <n v="1"/>
    <n v="0"/>
    <n v="2"/>
    <n v="0"/>
    <n v="4"/>
    <n v="0"/>
    <n v="1"/>
    <n v="0"/>
    <n v="0"/>
    <n v="1"/>
    <n v="0"/>
    <n v="2"/>
    <n v="0"/>
    <n v="5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2"/>
  </r>
  <r>
    <n v="2025"/>
    <x v="2"/>
    <n v="7285"/>
    <x v="168"/>
    <x v="167"/>
    <x v="2"/>
    <x v="20"/>
    <n v="0"/>
    <n v="0"/>
    <n v="0"/>
    <n v="1"/>
    <n v="1"/>
    <n v="0"/>
    <n v="1"/>
    <n v="0"/>
    <n v="1"/>
    <n v="0"/>
    <n v="0"/>
    <n v="2"/>
    <n v="1"/>
    <n v="0"/>
    <n v="1"/>
    <n v="2"/>
    <n v="1"/>
    <n v="3"/>
    <n v="2"/>
    <n v="2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</r>
  <r>
    <n v="2025"/>
    <x v="2"/>
    <n v="8434"/>
    <x v="169"/>
    <x v="168"/>
    <x v="0"/>
    <x v="3"/>
    <n v="0"/>
    <n v="0"/>
    <n v="0"/>
    <n v="9"/>
    <n v="6"/>
    <n v="0"/>
    <n v="5"/>
    <n v="1"/>
    <n v="6"/>
    <n v="0"/>
    <n v="2"/>
    <n v="12"/>
    <n v="13"/>
    <n v="20"/>
    <n v="11"/>
    <n v="5"/>
    <n v="4"/>
    <n v="14"/>
    <n v="2"/>
    <n v="3"/>
    <n v="1"/>
    <n v="0"/>
    <n v="11"/>
    <n v="0"/>
    <n v="33"/>
    <n v="0"/>
    <n v="17"/>
    <n v="4"/>
    <n v="0"/>
    <n v="3"/>
    <n v="0"/>
    <n v="0"/>
    <n v="3"/>
    <n v="0"/>
    <n v="0"/>
    <n v="0"/>
    <n v="0"/>
    <n v="2"/>
    <n v="1"/>
    <n v="0"/>
    <n v="0"/>
    <n v="1"/>
    <n v="0"/>
    <n v="2"/>
    <n v="5"/>
    <n v="0"/>
    <n v="0"/>
    <n v="2"/>
    <n v="3"/>
  </r>
  <r>
    <n v="2025"/>
    <x v="2"/>
    <n v="10904"/>
    <x v="170"/>
    <x v="169"/>
    <x v="2"/>
    <x v="17"/>
    <n v="0"/>
    <n v="0"/>
    <n v="0"/>
    <n v="0"/>
    <n v="0"/>
    <n v="0"/>
    <n v="0"/>
    <n v="0"/>
    <n v="0"/>
    <n v="0"/>
    <n v="0"/>
    <n v="0"/>
    <n v="1"/>
    <n v="0"/>
    <n v="2"/>
    <n v="1"/>
    <n v="1"/>
    <n v="0"/>
    <n v="0"/>
    <n v="1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</r>
  <r>
    <n v="2025"/>
    <x v="2"/>
    <n v="11767"/>
    <x v="171"/>
    <x v="170"/>
    <x v="2"/>
    <x v="21"/>
    <n v="0"/>
    <n v="0"/>
    <n v="0"/>
    <n v="4"/>
    <n v="1"/>
    <n v="0"/>
    <n v="0"/>
    <n v="0"/>
    <n v="1"/>
    <n v="0"/>
    <n v="1"/>
    <n v="2"/>
    <n v="5"/>
    <n v="2"/>
    <n v="0"/>
    <n v="2"/>
    <n v="0"/>
    <n v="1"/>
    <n v="0"/>
    <n v="1"/>
    <n v="0"/>
    <n v="0"/>
    <n v="1"/>
    <n v="0"/>
    <n v="5"/>
    <n v="0"/>
    <n v="0"/>
    <n v="2"/>
    <n v="0"/>
    <n v="1"/>
    <n v="0"/>
    <n v="0"/>
    <n v="0"/>
    <n v="0"/>
    <n v="0"/>
    <n v="0"/>
    <n v="0"/>
    <n v="0"/>
    <n v="0"/>
    <n v="0"/>
    <n v="0"/>
    <n v="6"/>
    <n v="1"/>
    <n v="0"/>
    <n v="4"/>
    <n v="0"/>
    <n v="0"/>
    <n v="0"/>
    <n v="3"/>
  </r>
  <r>
    <n v="2025"/>
    <x v="2"/>
    <n v="11784"/>
    <x v="172"/>
    <x v="171"/>
    <x v="2"/>
    <x v="21"/>
    <n v="0"/>
    <n v="0"/>
    <n v="0"/>
    <n v="1"/>
    <n v="0"/>
    <n v="0"/>
    <n v="2"/>
    <n v="0"/>
    <n v="1"/>
    <n v="0"/>
    <n v="1"/>
    <n v="2"/>
    <n v="1"/>
    <n v="3"/>
    <n v="2"/>
    <n v="1"/>
    <n v="0"/>
    <n v="0"/>
    <n v="1"/>
    <n v="0"/>
    <n v="0"/>
    <n v="0"/>
    <n v="7"/>
    <n v="0"/>
    <n v="7"/>
    <n v="0"/>
    <n v="0"/>
    <n v="6"/>
    <n v="0"/>
    <n v="2"/>
    <n v="0"/>
    <n v="0"/>
    <n v="0"/>
    <n v="0"/>
    <n v="0"/>
    <n v="0"/>
    <n v="0"/>
    <n v="0"/>
    <n v="0"/>
    <n v="1"/>
    <n v="0"/>
    <n v="2"/>
    <n v="3"/>
    <n v="3"/>
    <n v="4"/>
    <n v="0"/>
    <n v="0"/>
    <n v="0"/>
    <n v="3"/>
  </r>
  <r>
    <n v="2025"/>
    <x v="2"/>
    <n v="12735"/>
    <x v="173"/>
    <x v="172"/>
    <x v="2"/>
    <x v="21"/>
    <n v="0"/>
    <n v="0"/>
    <n v="0"/>
    <n v="1"/>
    <n v="1"/>
    <n v="0"/>
    <n v="2"/>
    <n v="0"/>
    <n v="2"/>
    <n v="0"/>
    <n v="0"/>
    <n v="0"/>
    <n v="1"/>
    <n v="2"/>
    <n v="4"/>
    <n v="1"/>
    <n v="1"/>
    <n v="1"/>
    <n v="3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2"/>
    <n v="13662"/>
    <x v="174"/>
    <x v="173"/>
    <x v="2"/>
    <x v="17"/>
    <n v="0"/>
    <n v="0"/>
    <n v="0"/>
    <n v="1"/>
    <n v="0"/>
    <n v="0"/>
    <n v="0"/>
    <n v="0"/>
    <n v="0"/>
    <n v="0"/>
    <n v="0"/>
    <n v="0"/>
    <n v="2"/>
    <n v="0"/>
    <n v="2"/>
    <n v="2"/>
    <n v="1"/>
    <n v="1"/>
    <n v="2"/>
    <n v="3"/>
    <n v="0"/>
    <n v="0"/>
    <n v="5"/>
    <n v="0"/>
    <n v="4"/>
    <n v="0"/>
    <n v="2"/>
    <n v="2"/>
    <n v="0"/>
    <n v="1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0"/>
  </r>
  <r>
    <n v="2025"/>
    <x v="2"/>
    <n v="14654"/>
    <x v="175"/>
    <x v="174"/>
    <x v="1"/>
    <x v="0"/>
    <n v="0"/>
    <n v="43"/>
    <n v="143"/>
    <n v="0"/>
    <n v="0"/>
    <n v="3"/>
    <n v="0"/>
    <n v="1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23"/>
    <n v="0"/>
    <n v="5"/>
    <n v="10"/>
    <n v="0"/>
    <n v="0"/>
    <n v="13"/>
    <n v="10"/>
  </r>
  <r>
    <n v="2025"/>
    <x v="2"/>
    <n v="26291"/>
    <x v="176"/>
    <x v="175"/>
    <x v="2"/>
    <x v="21"/>
    <n v="0"/>
    <n v="0"/>
    <n v="0"/>
    <n v="1"/>
    <n v="1"/>
    <n v="0"/>
    <n v="2"/>
    <n v="0"/>
    <n v="3"/>
    <n v="0"/>
    <n v="2"/>
    <n v="5"/>
    <n v="3"/>
    <n v="2"/>
    <n v="2"/>
    <n v="2"/>
    <n v="0"/>
    <n v="3"/>
    <n v="3"/>
    <n v="2"/>
    <n v="1"/>
    <n v="0"/>
    <n v="3"/>
    <n v="0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1"/>
    <n v="3"/>
  </r>
  <r>
    <n v="2025"/>
    <x v="2"/>
    <n v="26893"/>
    <x v="177"/>
    <x v="176"/>
    <x v="0"/>
    <x v="8"/>
    <n v="0"/>
    <n v="0"/>
    <n v="0"/>
    <n v="3"/>
    <n v="4"/>
    <n v="0"/>
    <n v="3"/>
    <n v="0"/>
    <n v="3"/>
    <n v="0"/>
    <n v="4"/>
    <n v="5"/>
    <n v="5"/>
    <n v="4"/>
    <n v="0"/>
    <n v="2"/>
    <n v="2"/>
    <n v="1"/>
    <n v="3"/>
    <n v="1"/>
    <n v="0"/>
    <n v="0"/>
    <n v="3"/>
    <n v="0"/>
    <n v="7"/>
    <n v="0"/>
    <n v="4"/>
    <n v="1"/>
    <n v="0"/>
    <n v="0"/>
    <n v="0"/>
    <n v="0"/>
    <n v="1"/>
    <n v="0"/>
    <n v="0"/>
    <n v="0"/>
    <n v="0"/>
    <n v="0"/>
    <n v="0"/>
    <n v="0"/>
    <n v="0"/>
    <n v="1"/>
    <n v="0"/>
    <n v="3"/>
    <n v="17"/>
    <n v="0"/>
    <n v="0"/>
    <n v="5"/>
    <n v="4"/>
  </r>
  <r>
    <n v="2025"/>
    <x v="2"/>
    <n v="26894"/>
    <x v="178"/>
    <x v="177"/>
    <x v="0"/>
    <x v="12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5"/>
    <x v="2"/>
    <n v="28687"/>
    <x v="179"/>
    <x v="178"/>
    <x v="2"/>
    <x v="21"/>
    <n v="0"/>
    <n v="0"/>
    <n v="0"/>
    <n v="3"/>
    <n v="4"/>
    <n v="0"/>
    <n v="3"/>
    <n v="0"/>
    <n v="2"/>
    <n v="0"/>
    <n v="0"/>
    <n v="2"/>
    <n v="1"/>
    <n v="1"/>
    <n v="4"/>
    <n v="2"/>
    <n v="3"/>
    <n v="3"/>
    <n v="1"/>
    <n v="0"/>
    <n v="1"/>
    <n v="0"/>
    <n v="1"/>
    <n v="0"/>
    <n v="6"/>
    <n v="0"/>
    <n v="4"/>
    <n v="0"/>
    <n v="0"/>
    <n v="1"/>
    <n v="0"/>
    <n v="0"/>
    <n v="0"/>
    <n v="0"/>
    <n v="0"/>
    <n v="0"/>
    <n v="0"/>
    <n v="0"/>
    <n v="0"/>
    <n v="0"/>
    <n v="0"/>
    <n v="1"/>
    <n v="1"/>
    <n v="6"/>
    <n v="4"/>
    <n v="0"/>
    <n v="0"/>
    <n v="0"/>
    <n v="1"/>
  </r>
  <r>
    <n v="2025"/>
    <x v="2"/>
    <n v="29039"/>
    <x v="180"/>
    <x v="179"/>
    <x v="2"/>
    <x v="21"/>
    <n v="0"/>
    <n v="0"/>
    <n v="0"/>
    <n v="0"/>
    <n v="0"/>
    <n v="0"/>
    <n v="0"/>
    <n v="0"/>
    <n v="0"/>
    <n v="0"/>
    <n v="2"/>
    <n v="3"/>
    <n v="3"/>
    <n v="0"/>
    <n v="1"/>
    <n v="0"/>
    <n v="0"/>
    <n v="0"/>
    <n v="0"/>
    <n v="0"/>
    <n v="0"/>
    <n v="0"/>
    <n v="2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1"/>
  </r>
  <r>
    <n v="2025"/>
    <x v="2"/>
    <n v="35945"/>
    <x v="181"/>
    <x v="180"/>
    <x v="2"/>
    <x v="14"/>
    <n v="0"/>
    <n v="0"/>
    <n v="0"/>
    <n v="6"/>
    <n v="3"/>
    <n v="0"/>
    <n v="6"/>
    <n v="0"/>
    <n v="6"/>
    <n v="0"/>
    <n v="1"/>
    <n v="9"/>
    <n v="10"/>
    <n v="8"/>
    <n v="4"/>
    <n v="6"/>
    <n v="3"/>
    <n v="9"/>
    <n v="2"/>
    <n v="4"/>
    <n v="4"/>
    <n v="0"/>
    <n v="7"/>
    <n v="0"/>
    <n v="33"/>
    <n v="0"/>
    <n v="2"/>
    <n v="4"/>
    <n v="0"/>
    <n v="1"/>
    <n v="0"/>
    <n v="0"/>
    <n v="0"/>
    <n v="0"/>
    <n v="0"/>
    <n v="0"/>
    <n v="0"/>
    <n v="0"/>
    <n v="0"/>
    <n v="0"/>
    <n v="0"/>
    <n v="2"/>
    <n v="2"/>
    <n v="3"/>
    <n v="6"/>
    <n v="0"/>
    <n v="0"/>
    <n v="0"/>
    <n v="1"/>
  </r>
  <r>
    <n v="2025"/>
    <x v="2"/>
    <n v="36072"/>
    <x v="182"/>
    <x v="181"/>
    <x v="0"/>
    <x v="2"/>
    <n v="0"/>
    <n v="0"/>
    <n v="0"/>
    <n v="0"/>
    <n v="0"/>
    <n v="0"/>
    <n v="0"/>
    <n v="0"/>
    <n v="0"/>
    <n v="0"/>
    <n v="0"/>
    <n v="0"/>
    <n v="1"/>
    <n v="2"/>
    <n v="0"/>
    <n v="1"/>
    <n v="1"/>
    <n v="1"/>
    <n v="0"/>
    <n v="0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2"/>
    <n v="0"/>
    <n v="7"/>
    <n v="10"/>
    <n v="0"/>
    <n v="0"/>
    <n v="0"/>
    <n v="2"/>
  </r>
  <r>
    <n v="2025"/>
    <x v="2"/>
    <n v="36914"/>
    <x v="187"/>
    <x v="185"/>
    <x v="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2"/>
    <n v="39423"/>
    <x v="183"/>
    <x v="182"/>
    <x v="3"/>
    <x v="25"/>
    <n v="0"/>
    <n v="0"/>
    <n v="0"/>
    <n v="3"/>
    <n v="2"/>
    <n v="0"/>
    <n v="1"/>
    <n v="0"/>
    <n v="1"/>
    <n v="0"/>
    <n v="1"/>
    <n v="2"/>
    <n v="0"/>
    <n v="1"/>
    <n v="0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1"/>
  </r>
  <r>
    <n v="2025"/>
    <x v="2"/>
    <n v="40593"/>
    <x v="184"/>
    <x v="151"/>
    <x v="0"/>
    <x v="5"/>
    <n v="0"/>
    <n v="0"/>
    <n v="0"/>
    <n v="8"/>
    <n v="6"/>
    <n v="2"/>
    <n v="3"/>
    <n v="3"/>
    <n v="5"/>
    <n v="0"/>
    <n v="5"/>
    <n v="17"/>
    <n v="20"/>
    <n v="21"/>
    <n v="4"/>
    <n v="7"/>
    <n v="5"/>
    <n v="10"/>
    <n v="4"/>
    <n v="4"/>
    <n v="0"/>
    <n v="11"/>
    <n v="26"/>
    <n v="23"/>
    <n v="39"/>
    <n v="1"/>
    <n v="34"/>
    <n v="2"/>
    <n v="0"/>
    <n v="0"/>
    <n v="0"/>
    <n v="0"/>
    <n v="0"/>
    <n v="0"/>
    <n v="0"/>
    <n v="0"/>
    <n v="0"/>
    <n v="0"/>
    <n v="0"/>
    <n v="5"/>
    <n v="0"/>
    <n v="9"/>
    <n v="1"/>
    <n v="13"/>
    <n v="15"/>
    <n v="0"/>
    <n v="0"/>
    <n v="1"/>
    <n v="3"/>
  </r>
  <r>
    <n v="2025"/>
    <x v="2"/>
    <n v="40716"/>
    <x v="185"/>
    <x v="183"/>
    <x v="0"/>
    <x v="5"/>
    <n v="11"/>
    <n v="3"/>
    <n v="15"/>
    <n v="9"/>
    <n v="2"/>
    <n v="2"/>
    <n v="3"/>
    <n v="0"/>
    <n v="4"/>
    <n v="0"/>
    <n v="5"/>
    <n v="11"/>
    <n v="20"/>
    <n v="17"/>
    <n v="4"/>
    <n v="10"/>
    <n v="7"/>
    <n v="7"/>
    <n v="5"/>
    <n v="3"/>
    <n v="2"/>
    <n v="1"/>
    <n v="10"/>
    <n v="1"/>
    <n v="41"/>
    <n v="0"/>
    <n v="5"/>
    <n v="3"/>
    <n v="0"/>
    <n v="10"/>
    <n v="0"/>
    <n v="0"/>
    <n v="7"/>
    <n v="0"/>
    <n v="0"/>
    <n v="0"/>
    <n v="0"/>
    <n v="0"/>
    <n v="0"/>
    <n v="3"/>
    <n v="0"/>
    <n v="2"/>
    <n v="2"/>
    <n v="1"/>
    <n v="22"/>
    <n v="0"/>
    <n v="0"/>
    <n v="4"/>
    <n v="19"/>
  </r>
  <r>
    <n v="2025"/>
    <x v="2"/>
    <n v="40948"/>
    <x v="186"/>
    <x v="184"/>
    <x v="2"/>
    <x v="20"/>
    <n v="0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1"/>
    <n v="0"/>
    <n v="0"/>
    <n v="2"/>
    <n v="0"/>
    <n v="3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1"/>
  </r>
  <r>
    <n v="2025"/>
    <x v="3"/>
    <n v="4314"/>
    <x v="0"/>
    <x v="0"/>
    <x v="0"/>
    <x v="0"/>
    <n v="182"/>
    <n v="14"/>
    <n v="203"/>
    <n v="0"/>
    <n v="0"/>
    <n v="0"/>
    <n v="0"/>
    <n v="0"/>
    <n v="0"/>
    <n v="0"/>
    <n v="0"/>
    <n v="13"/>
    <n v="4"/>
    <n v="3"/>
    <n v="1"/>
    <n v="0"/>
    <n v="0"/>
    <n v="0"/>
    <n v="0"/>
    <n v="0"/>
    <n v="0"/>
    <n v="0"/>
    <n v="3"/>
    <n v="0"/>
    <n v="2"/>
    <n v="0"/>
    <n v="6"/>
    <n v="0"/>
    <n v="0"/>
    <n v="0"/>
    <n v="0"/>
    <n v="1"/>
    <n v="6"/>
    <n v="0"/>
    <n v="0"/>
    <n v="0"/>
    <n v="0"/>
    <n v="1"/>
    <n v="0"/>
    <n v="7"/>
    <n v="0"/>
    <n v="7"/>
    <n v="0"/>
    <n v="3"/>
    <n v="3"/>
    <n v="0"/>
    <n v="0"/>
    <n v="2"/>
    <n v="0"/>
  </r>
  <r>
    <n v="2025"/>
    <x v="3"/>
    <n v="4315"/>
    <x v="1"/>
    <x v="1"/>
    <x v="0"/>
    <x v="1"/>
    <n v="8"/>
    <n v="3"/>
    <n v="13"/>
    <n v="16"/>
    <n v="3"/>
    <n v="3"/>
    <n v="6"/>
    <n v="1"/>
    <n v="7"/>
    <n v="0"/>
    <n v="16"/>
    <n v="29"/>
    <n v="26"/>
    <n v="29"/>
    <n v="12"/>
    <n v="30"/>
    <n v="16"/>
    <n v="19"/>
    <n v="10"/>
    <n v="17"/>
    <n v="3"/>
    <n v="0"/>
    <n v="22"/>
    <n v="1"/>
    <n v="95"/>
    <n v="0"/>
    <n v="1"/>
    <n v="20"/>
    <n v="0"/>
    <n v="10"/>
    <n v="0"/>
    <n v="0"/>
    <n v="0"/>
    <n v="0"/>
    <n v="0"/>
    <n v="0"/>
    <n v="0"/>
    <n v="0"/>
    <n v="0"/>
    <n v="3"/>
    <n v="0"/>
    <n v="4"/>
    <n v="5"/>
    <n v="12"/>
    <n v="24"/>
    <n v="0"/>
    <n v="1"/>
    <n v="4"/>
    <n v="12"/>
  </r>
  <r>
    <n v="2025"/>
    <x v="3"/>
    <n v="4316"/>
    <x v="2"/>
    <x v="2"/>
    <x v="0"/>
    <x v="1"/>
    <n v="0"/>
    <n v="3"/>
    <n v="0"/>
    <n v="11"/>
    <n v="9"/>
    <n v="2"/>
    <n v="8"/>
    <n v="0"/>
    <n v="9"/>
    <n v="0"/>
    <n v="2"/>
    <n v="19"/>
    <n v="12"/>
    <n v="24"/>
    <n v="11"/>
    <n v="16"/>
    <n v="15"/>
    <n v="14"/>
    <n v="3"/>
    <n v="6"/>
    <n v="2"/>
    <n v="0"/>
    <n v="26"/>
    <n v="0"/>
    <n v="60"/>
    <n v="0"/>
    <n v="3"/>
    <n v="21"/>
    <n v="0"/>
    <n v="10"/>
    <n v="0"/>
    <n v="0"/>
    <n v="0"/>
    <n v="0"/>
    <n v="0"/>
    <n v="0"/>
    <n v="0"/>
    <n v="0"/>
    <n v="0"/>
    <n v="5"/>
    <n v="0"/>
    <n v="14"/>
    <n v="1"/>
    <n v="21"/>
    <n v="31"/>
    <n v="0"/>
    <n v="1"/>
    <n v="3"/>
    <n v="11"/>
  </r>
  <r>
    <n v="2025"/>
    <x v="3"/>
    <n v="4317"/>
    <x v="3"/>
    <x v="3"/>
    <x v="0"/>
    <x v="1"/>
    <n v="0"/>
    <n v="5"/>
    <n v="0"/>
    <n v="12"/>
    <n v="6"/>
    <n v="2"/>
    <n v="8"/>
    <n v="1"/>
    <n v="9"/>
    <n v="0"/>
    <n v="4"/>
    <n v="20"/>
    <n v="10"/>
    <n v="23"/>
    <n v="13"/>
    <n v="12"/>
    <n v="9"/>
    <n v="4"/>
    <n v="4"/>
    <n v="12"/>
    <n v="4"/>
    <n v="0"/>
    <n v="17"/>
    <n v="1"/>
    <n v="49"/>
    <n v="0"/>
    <n v="5"/>
    <n v="14"/>
    <n v="0"/>
    <n v="8"/>
    <n v="0"/>
    <n v="0"/>
    <n v="0"/>
    <n v="0"/>
    <n v="0"/>
    <n v="0"/>
    <n v="0"/>
    <n v="0"/>
    <n v="0"/>
    <n v="18"/>
    <n v="0"/>
    <n v="5"/>
    <n v="2"/>
    <n v="22"/>
    <n v="38"/>
    <n v="0"/>
    <n v="0"/>
    <n v="5"/>
    <n v="16"/>
  </r>
  <r>
    <n v="2025"/>
    <x v="3"/>
    <n v="4318"/>
    <x v="4"/>
    <x v="4"/>
    <x v="0"/>
    <x v="1"/>
    <n v="0"/>
    <n v="0"/>
    <n v="0"/>
    <n v="16"/>
    <n v="8"/>
    <n v="4"/>
    <n v="3"/>
    <n v="3"/>
    <n v="1"/>
    <n v="0"/>
    <n v="12"/>
    <n v="25"/>
    <n v="21"/>
    <n v="18"/>
    <n v="5"/>
    <n v="17"/>
    <n v="5"/>
    <n v="26"/>
    <n v="7"/>
    <n v="18"/>
    <n v="6"/>
    <n v="0"/>
    <n v="14"/>
    <n v="0"/>
    <n v="55"/>
    <n v="0"/>
    <n v="2"/>
    <n v="14"/>
    <n v="0"/>
    <n v="3"/>
    <n v="0"/>
    <n v="0"/>
    <n v="0"/>
    <n v="0"/>
    <n v="0"/>
    <n v="0"/>
    <n v="0"/>
    <n v="0"/>
    <n v="0"/>
    <n v="1"/>
    <n v="0"/>
    <n v="8"/>
    <n v="4"/>
    <n v="5"/>
    <n v="6"/>
    <n v="0"/>
    <n v="0"/>
    <n v="3"/>
    <n v="8"/>
  </r>
  <r>
    <n v="2025"/>
    <x v="3"/>
    <n v="4319"/>
    <x v="5"/>
    <x v="5"/>
    <x v="0"/>
    <x v="1"/>
    <n v="0"/>
    <n v="0"/>
    <n v="0"/>
    <n v="9"/>
    <n v="5"/>
    <n v="2"/>
    <n v="8"/>
    <n v="0"/>
    <n v="9"/>
    <n v="0"/>
    <n v="1"/>
    <n v="11"/>
    <n v="9"/>
    <n v="23"/>
    <n v="5"/>
    <n v="17"/>
    <n v="5"/>
    <n v="10"/>
    <n v="3"/>
    <n v="3"/>
    <n v="0"/>
    <n v="0"/>
    <n v="12"/>
    <n v="1"/>
    <n v="55"/>
    <n v="0"/>
    <n v="0"/>
    <n v="22"/>
    <n v="0"/>
    <n v="7"/>
    <n v="0"/>
    <n v="0"/>
    <n v="0"/>
    <n v="0"/>
    <n v="0"/>
    <n v="0"/>
    <n v="0"/>
    <n v="0"/>
    <n v="0"/>
    <n v="2"/>
    <n v="0"/>
    <n v="12"/>
    <n v="3"/>
    <n v="9"/>
    <n v="18"/>
    <n v="0"/>
    <n v="0"/>
    <n v="7"/>
    <n v="8"/>
  </r>
  <r>
    <n v="2025"/>
    <x v="3"/>
    <n v="4320"/>
    <x v="6"/>
    <x v="6"/>
    <x v="0"/>
    <x v="1"/>
    <n v="0"/>
    <n v="0"/>
    <n v="0"/>
    <n v="5"/>
    <n v="5"/>
    <n v="1"/>
    <n v="3"/>
    <n v="0"/>
    <n v="5"/>
    <n v="0"/>
    <n v="1"/>
    <n v="8"/>
    <n v="8"/>
    <n v="12"/>
    <n v="4"/>
    <n v="15"/>
    <n v="6"/>
    <n v="30"/>
    <n v="3"/>
    <n v="21"/>
    <n v="1"/>
    <n v="0"/>
    <n v="0"/>
    <n v="0"/>
    <n v="2"/>
    <n v="0"/>
    <n v="1"/>
    <n v="12"/>
    <n v="0"/>
    <n v="10"/>
    <n v="0"/>
    <n v="0"/>
    <n v="0"/>
    <n v="0"/>
    <n v="0"/>
    <n v="0"/>
    <n v="0"/>
    <n v="0"/>
    <n v="0"/>
    <n v="1"/>
    <n v="0"/>
    <n v="7"/>
    <n v="5"/>
    <n v="4"/>
    <n v="13"/>
    <n v="0"/>
    <n v="0"/>
    <n v="3"/>
    <n v="9"/>
  </r>
  <r>
    <n v="2025"/>
    <x v="3"/>
    <n v="4321"/>
    <x v="7"/>
    <x v="7"/>
    <x v="0"/>
    <x v="1"/>
    <n v="5"/>
    <n v="0"/>
    <n v="7"/>
    <n v="9"/>
    <n v="7"/>
    <n v="3"/>
    <n v="11"/>
    <n v="1"/>
    <n v="7"/>
    <n v="0"/>
    <n v="4"/>
    <n v="18"/>
    <n v="17"/>
    <n v="23"/>
    <n v="6"/>
    <n v="18"/>
    <n v="8"/>
    <n v="9"/>
    <n v="6"/>
    <n v="27"/>
    <n v="4"/>
    <n v="0"/>
    <n v="17"/>
    <n v="4"/>
    <n v="37"/>
    <n v="1"/>
    <n v="4"/>
    <n v="18"/>
    <n v="0"/>
    <n v="1"/>
    <n v="0"/>
    <n v="0"/>
    <n v="0"/>
    <n v="0"/>
    <n v="0"/>
    <n v="0"/>
    <n v="0"/>
    <n v="0"/>
    <n v="0"/>
    <n v="9"/>
    <n v="0"/>
    <n v="18"/>
    <n v="5"/>
    <n v="42"/>
    <n v="53"/>
    <n v="0"/>
    <n v="0"/>
    <n v="18"/>
    <n v="23"/>
  </r>
  <r>
    <n v="2025"/>
    <x v="3"/>
    <n v="4322"/>
    <x v="8"/>
    <x v="8"/>
    <x v="0"/>
    <x v="2"/>
    <n v="5"/>
    <n v="1"/>
    <n v="0"/>
    <n v="14"/>
    <n v="5"/>
    <n v="1"/>
    <n v="4"/>
    <n v="1"/>
    <n v="4"/>
    <n v="0"/>
    <n v="10"/>
    <n v="8"/>
    <n v="9"/>
    <n v="12"/>
    <n v="4"/>
    <n v="6"/>
    <n v="6"/>
    <n v="8"/>
    <n v="2"/>
    <n v="2"/>
    <n v="0"/>
    <n v="0"/>
    <n v="10"/>
    <n v="0"/>
    <n v="38"/>
    <n v="0"/>
    <n v="0"/>
    <n v="7"/>
    <n v="0"/>
    <n v="5"/>
    <n v="0"/>
    <n v="0"/>
    <n v="0"/>
    <n v="0"/>
    <n v="0"/>
    <n v="0"/>
    <n v="0"/>
    <n v="0"/>
    <n v="0"/>
    <n v="4"/>
    <n v="0"/>
    <n v="15"/>
    <n v="2"/>
    <n v="14"/>
    <n v="20"/>
    <n v="0"/>
    <n v="0"/>
    <n v="4"/>
    <n v="7"/>
  </r>
  <r>
    <n v="2025"/>
    <x v="3"/>
    <n v="4323"/>
    <x v="9"/>
    <x v="9"/>
    <x v="0"/>
    <x v="2"/>
    <n v="0"/>
    <n v="0"/>
    <n v="0"/>
    <n v="3"/>
    <n v="1"/>
    <n v="0"/>
    <n v="1"/>
    <n v="0"/>
    <n v="1"/>
    <n v="0"/>
    <n v="3"/>
    <n v="3"/>
    <n v="2"/>
    <n v="0"/>
    <n v="0"/>
    <n v="0"/>
    <n v="0"/>
    <n v="3"/>
    <n v="1"/>
    <n v="3"/>
    <n v="1"/>
    <n v="0"/>
    <n v="2"/>
    <n v="0"/>
    <n v="2"/>
    <n v="0"/>
    <n v="5"/>
    <n v="0"/>
    <n v="0"/>
    <n v="0"/>
    <n v="0"/>
    <n v="0"/>
    <n v="0"/>
    <n v="0"/>
    <n v="0"/>
    <n v="0"/>
    <n v="0"/>
    <n v="1"/>
    <n v="2"/>
    <n v="2"/>
    <n v="0"/>
    <n v="5"/>
    <n v="0"/>
    <n v="13"/>
    <n v="5"/>
    <n v="0"/>
    <n v="0"/>
    <n v="4"/>
    <n v="6"/>
  </r>
  <r>
    <n v="2025"/>
    <x v="3"/>
    <n v="4324"/>
    <x v="10"/>
    <x v="10"/>
    <x v="0"/>
    <x v="3"/>
    <n v="0"/>
    <n v="1"/>
    <n v="0"/>
    <n v="16"/>
    <n v="16"/>
    <n v="1"/>
    <n v="19"/>
    <n v="0"/>
    <n v="13"/>
    <n v="1"/>
    <n v="6"/>
    <n v="19"/>
    <n v="17"/>
    <n v="18"/>
    <n v="13"/>
    <n v="15"/>
    <n v="16"/>
    <n v="12"/>
    <n v="9"/>
    <n v="11"/>
    <n v="3"/>
    <n v="0"/>
    <n v="13"/>
    <n v="0"/>
    <n v="46"/>
    <n v="0"/>
    <n v="1"/>
    <n v="14"/>
    <n v="0"/>
    <n v="1"/>
    <n v="0"/>
    <n v="0"/>
    <n v="0"/>
    <n v="0"/>
    <n v="0"/>
    <n v="0"/>
    <n v="0"/>
    <n v="0"/>
    <n v="0"/>
    <n v="0"/>
    <n v="0"/>
    <n v="2"/>
    <n v="4"/>
    <n v="8"/>
    <n v="12"/>
    <n v="0"/>
    <n v="0"/>
    <n v="2"/>
    <n v="3"/>
  </r>
  <r>
    <n v="2025"/>
    <x v="3"/>
    <n v="4325"/>
    <x v="11"/>
    <x v="11"/>
    <x v="0"/>
    <x v="3"/>
    <n v="0"/>
    <n v="0"/>
    <n v="0"/>
    <n v="8"/>
    <n v="4"/>
    <n v="0"/>
    <n v="5"/>
    <n v="0"/>
    <n v="6"/>
    <n v="0"/>
    <n v="1"/>
    <n v="8"/>
    <n v="5"/>
    <n v="4"/>
    <n v="4"/>
    <n v="8"/>
    <n v="3"/>
    <n v="2"/>
    <n v="4"/>
    <n v="3"/>
    <n v="1"/>
    <n v="0"/>
    <n v="6"/>
    <n v="0"/>
    <n v="3"/>
    <n v="0"/>
    <n v="0"/>
    <n v="9"/>
    <n v="0"/>
    <n v="2"/>
    <n v="0"/>
    <n v="0"/>
    <n v="0"/>
    <n v="0"/>
    <n v="0"/>
    <n v="0"/>
    <n v="0"/>
    <n v="0"/>
    <n v="0"/>
    <n v="16"/>
    <n v="0"/>
    <n v="77"/>
    <n v="0"/>
    <n v="4"/>
    <n v="9"/>
    <n v="0"/>
    <n v="0"/>
    <n v="2"/>
    <n v="11"/>
  </r>
  <r>
    <n v="2025"/>
    <x v="3"/>
    <n v="4326"/>
    <x v="12"/>
    <x v="12"/>
    <x v="0"/>
    <x v="3"/>
    <n v="15"/>
    <n v="0"/>
    <n v="14"/>
    <n v="18"/>
    <n v="12"/>
    <n v="5"/>
    <n v="9"/>
    <n v="0"/>
    <n v="8"/>
    <n v="0"/>
    <n v="4"/>
    <n v="20"/>
    <n v="19"/>
    <n v="25"/>
    <n v="10"/>
    <n v="23"/>
    <n v="12"/>
    <n v="14"/>
    <n v="6"/>
    <n v="7"/>
    <n v="4"/>
    <n v="0"/>
    <n v="20"/>
    <n v="0"/>
    <n v="48"/>
    <n v="0"/>
    <n v="1"/>
    <n v="19"/>
    <n v="0"/>
    <n v="3"/>
    <n v="0"/>
    <n v="0"/>
    <n v="0"/>
    <n v="0"/>
    <n v="0"/>
    <n v="0"/>
    <n v="0"/>
    <n v="0"/>
    <n v="0"/>
    <n v="1"/>
    <n v="0"/>
    <n v="4"/>
    <n v="0"/>
    <n v="13"/>
    <n v="32"/>
    <n v="0"/>
    <n v="0"/>
    <n v="2"/>
    <n v="19"/>
  </r>
  <r>
    <n v="2025"/>
    <x v="3"/>
    <n v="4327"/>
    <x v="13"/>
    <x v="13"/>
    <x v="0"/>
    <x v="3"/>
    <n v="0"/>
    <n v="0"/>
    <n v="0"/>
    <n v="7"/>
    <n v="7"/>
    <n v="0"/>
    <n v="4"/>
    <n v="0"/>
    <n v="2"/>
    <n v="0"/>
    <n v="1"/>
    <n v="2"/>
    <n v="6"/>
    <n v="9"/>
    <n v="3"/>
    <n v="4"/>
    <n v="0"/>
    <n v="2"/>
    <n v="2"/>
    <n v="4"/>
    <n v="0"/>
    <n v="0"/>
    <n v="2"/>
    <n v="0"/>
    <n v="12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7"/>
    <n v="18"/>
    <n v="0"/>
    <n v="0"/>
    <n v="3"/>
    <n v="4"/>
  </r>
  <r>
    <n v="2025"/>
    <x v="3"/>
    <n v="4328"/>
    <x v="14"/>
    <x v="14"/>
    <x v="0"/>
    <x v="4"/>
    <n v="10"/>
    <n v="2"/>
    <n v="16"/>
    <n v="37"/>
    <n v="19"/>
    <n v="1"/>
    <n v="19"/>
    <n v="0"/>
    <n v="15"/>
    <n v="0"/>
    <n v="19"/>
    <n v="37"/>
    <n v="27"/>
    <n v="40"/>
    <n v="17"/>
    <n v="28"/>
    <n v="11"/>
    <n v="17"/>
    <n v="4"/>
    <n v="12"/>
    <n v="2"/>
    <n v="2"/>
    <n v="27"/>
    <n v="5"/>
    <n v="114"/>
    <n v="0"/>
    <n v="2"/>
    <n v="26"/>
    <n v="0"/>
    <n v="11"/>
    <n v="0"/>
    <n v="0"/>
    <n v="0"/>
    <n v="0"/>
    <n v="0"/>
    <n v="0"/>
    <n v="0"/>
    <n v="0"/>
    <n v="0"/>
    <n v="6"/>
    <n v="0"/>
    <n v="30"/>
    <n v="6"/>
    <n v="17"/>
    <n v="31"/>
    <n v="0"/>
    <n v="1"/>
    <n v="6"/>
    <n v="16"/>
  </r>
  <r>
    <n v="2025"/>
    <x v="3"/>
    <n v="4329"/>
    <x v="15"/>
    <x v="15"/>
    <x v="0"/>
    <x v="4"/>
    <n v="9"/>
    <n v="0"/>
    <n v="18"/>
    <n v="24"/>
    <n v="8"/>
    <n v="3"/>
    <n v="8"/>
    <n v="0"/>
    <n v="10"/>
    <n v="0"/>
    <n v="4"/>
    <n v="27"/>
    <n v="14"/>
    <n v="29"/>
    <n v="12"/>
    <n v="20"/>
    <n v="4"/>
    <n v="14"/>
    <n v="11"/>
    <n v="13"/>
    <n v="2"/>
    <n v="0"/>
    <n v="32"/>
    <n v="2"/>
    <n v="73"/>
    <n v="0"/>
    <n v="61"/>
    <n v="3"/>
    <n v="0"/>
    <n v="0"/>
    <n v="0"/>
    <n v="0"/>
    <n v="0"/>
    <n v="0"/>
    <n v="0"/>
    <n v="0"/>
    <n v="0"/>
    <n v="0"/>
    <n v="0"/>
    <n v="2"/>
    <n v="0"/>
    <n v="1"/>
    <n v="0"/>
    <n v="23"/>
    <n v="35"/>
    <n v="0"/>
    <n v="1"/>
    <n v="2"/>
    <n v="9"/>
  </r>
  <r>
    <n v="2025"/>
    <x v="3"/>
    <n v="4330"/>
    <x v="16"/>
    <x v="16"/>
    <x v="0"/>
    <x v="4"/>
    <n v="6"/>
    <n v="0"/>
    <n v="12"/>
    <n v="25"/>
    <n v="23"/>
    <n v="1"/>
    <n v="19"/>
    <n v="0"/>
    <n v="22"/>
    <n v="0"/>
    <n v="2"/>
    <n v="17"/>
    <n v="32"/>
    <n v="20"/>
    <n v="12"/>
    <n v="23"/>
    <n v="7"/>
    <n v="8"/>
    <n v="4"/>
    <n v="11"/>
    <n v="1"/>
    <n v="0"/>
    <n v="28"/>
    <n v="1"/>
    <n v="68"/>
    <n v="0"/>
    <n v="19"/>
    <n v="1"/>
    <n v="0"/>
    <n v="0"/>
    <n v="0"/>
    <n v="5"/>
    <n v="0"/>
    <n v="0"/>
    <n v="0"/>
    <n v="0"/>
    <n v="0"/>
    <n v="0"/>
    <n v="0"/>
    <n v="4"/>
    <n v="0"/>
    <n v="5"/>
    <n v="1"/>
    <n v="37"/>
    <n v="42"/>
    <n v="0"/>
    <n v="0"/>
    <n v="19"/>
    <n v="31"/>
  </r>
  <r>
    <n v="2025"/>
    <x v="3"/>
    <n v="4331"/>
    <x v="17"/>
    <x v="17"/>
    <x v="0"/>
    <x v="4"/>
    <n v="0"/>
    <n v="0"/>
    <n v="0"/>
    <n v="4"/>
    <n v="3"/>
    <n v="0"/>
    <n v="0"/>
    <n v="2"/>
    <n v="0"/>
    <n v="0"/>
    <n v="1"/>
    <n v="6"/>
    <n v="7"/>
    <n v="5"/>
    <n v="2"/>
    <n v="6"/>
    <n v="5"/>
    <n v="4"/>
    <n v="2"/>
    <n v="6"/>
    <n v="0"/>
    <n v="0"/>
    <n v="7"/>
    <n v="0"/>
    <n v="20"/>
    <n v="0"/>
    <n v="10"/>
    <n v="0"/>
    <n v="0"/>
    <n v="0"/>
    <n v="0"/>
    <n v="0"/>
    <n v="0"/>
    <n v="0"/>
    <n v="0"/>
    <n v="0"/>
    <n v="0"/>
    <n v="0"/>
    <n v="0"/>
    <n v="0"/>
    <n v="0"/>
    <n v="2"/>
    <n v="0"/>
    <n v="10"/>
    <n v="9"/>
    <n v="0"/>
    <n v="0"/>
    <n v="0"/>
    <n v="3"/>
  </r>
  <r>
    <n v="2025"/>
    <x v="3"/>
    <n v="4332"/>
    <x v="18"/>
    <x v="18"/>
    <x v="0"/>
    <x v="4"/>
    <n v="0"/>
    <n v="0"/>
    <n v="0"/>
    <n v="4"/>
    <n v="4"/>
    <n v="0"/>
    <n v="4"/>
    <n v="0"/>
    <n v="4"/>
    <n v="0"/>
    <n v="5"/>
    <n v="9"/>
    <n v="14"/>
    <n v="8"/>
    <n v="5"/>
    <n v="2"/>
    <n v="13"/>
    <n v="3"/>
    <n v="2"/>
    <n v="5"/>
    <n v="1"/>
    <n v="0"/>
    <n v="10"/>
    <n v="0"/>
    <n v="49"/>
    <n v="0"/>
    <n v="19"/>
    <n v="1"/>
    <n v="0"/>
    <n v="0"/>
    <n v="0"/>
    <n v="0"/>
    <n v="0"/>
    <n v="0"/>
    <n v="0"/>
    <n v="0"/>
    <n v="0"/>
    <n v="0"/>
    <n v="0"/>
    <n v="1"/>
    <n v="0"/>
    <n v="4"/>
    <n v="4"/>
    <n v="16"/>
    <n v="47"/>
    <n v="0"/>
    <n v="0"/>
    <n v="2"/>
    <n v="14"/>
  </r>
  <r>
    <n v="2025"/>
    <x v="3"/>
    <n v="4334"/>
    <x v="19"/>
    <x v="19"/>
    <x v="0"/>
    <x v="5"/>
    <n v="0"/>
    <n v="0"/>
    <n v="0"/>
    <n v="3"/>
    <n v="1"/>
    <n v="0"/>
    <n v="0"/>
    <n v="0"/>
    <n v="0"/>
    <n v="0"/>
    <n v="2"/>
    <n v="1"/>
    <n v="2"/>
    <n v="3"/>
    <n v="3"/>
    <n v="0"/>
    <n v="1"/>
    <n v="1"/>
    <n v="0"/>
    <n v="1"/>
    <n v="0"/>
    <n v="0"/>
    <n v="5"/>
    <n v="0"/>
    <n v="6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  <n v="3"/>
    <n v="3"/>
  </r>
  <r>
    <n v="2025"/>
    <x v="3"/>
    <n v="4335"/>
    <x v="20"/>
    <x v="20"/>
    <x v="0"/>
    <x v="6"/>
    <n v="6"/>
    <n v="2"/>
    <n v="8"/>
    <n v="14"/>
    <n v="9"/>
    <n v="3"/>
    <n v="13"/>
    <n v="0"/>
    <n v="12"/>
    <n v="1"/>
    <n v="1"/>
    <n v="18"/>
    <n v="15"/>
    <n v="17"/>
    <n v="14"/>
    <n v="22"/>
    <n v="7"/>
    <n v="17"/>
    <n v="8"/>
    <n v="24"/>
    <n v="3"/>
    <n v="0"/>
    <n v="21"/>
    <n v="0"/>
    <n v="86"/>
    <n v="0"/>
    <n v="0"/>
    <n v="14"/>
    <n v="0"/>
    <n v="1"/>
    <n v="0"/>
    <n v="0"/>
    <n v="0"/>
    <n v="0"/>
    <n v="0"/>
    <n v="0"/>
    <n v="0"/>
    <n v="0"/>
    <n v="0"/>
    <n v="23"/>
    <n v="0"/>
    <n v="53"/>
    <n v="0"/>
    <n v="14"/>
    <n v="71"/>
    <n v="0"/>
    <n v="1"/>
    <n v="7"/>
    <n v="7"/>
  </r>
  <r>
    <n v="2025"/>
    <x v="3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</r>
  <r>
    <n v="2025"/>
    <x v="3"/>
    <n v="4337"/>
    <x v="22"/>
    <x v="22"/>
    <x v="0"/>
    <x v="7"/>
    <n v="0"/>
    <n v="0"/>
    <n v="0"/>
    <n v="0"/>
    <n v="0"/>
    <n v="0"/>
    <n v="0"/>
    <n v="0"/>
    <n v="1"/>
    <n v="0"/>
    <n v="0"/>
    <n v="1"/>
    <n v="1"/>
    <n v="6"/>
    <n v="1"/>
    <n v="4"/>
    <n v="3"/>
    <n v="4"/>
    <n v="0"/>
    <n v="3"/>
    <n v="0"/>
    <n v="0"/>
    <n v="0"/>
    <n v="0"/>
    <n v="8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38"/>
    <x v="23"/>
    <x v="23"/>
    <x v="0"/>
    <x v="8"/>
    <n v="0"/>
    <n v="0"/>
    <n v="0"/>
    <n v="0"/>
    <n v="0"/>
    <n v="0"/>
    <n v="0"/>
    <n v="0"/>
    <n v="0"/>
    <n v="0"/>
    <n v="0"/>
    <n v="1"/>
    <n v="1"/>
    <n v="1"/>
    <n v="2"/>
    <n v="1"/>
    <n v="1"/>
    <n v="0"/>
    <n v="0"/>
    <n v="2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4"/>
    <n v="0"/>
    <n v="0"/>
    <n v="1"/>
    <n v="6"/>
  </r>
  <r>
    <n v="2025"/>
    <x v="3"/>
    <n v="4339"/>
    <x v="24"/>
    <x v="24"/>
    <x v="0"/>
    <x v="9"/>
    <n v="4"/>
    <n v="1"/>
    <n v="12"/>
    <n v="15"/>
    <n v="9"/>
    <n v="0"/>
    <n v="11"/>
    <n v="0"/>
    <n v="10"/>
    <n v="0"/>
    <n v="2"/>
    <n v="10"/>
    <n v="15"/>
    <n v="17"/>
    <n v="11"/>
    <n v="9"/>
    <n v="7"/>
    <n v="8"/>
    <n v="4"/>
    <n v="12"/>
    <n v="4"/>
    <n v="0"/>
    <n v="16"/>
    <n v="0"/>
    <n v="49"/>
    <n v="0"/>
    <n v="4"/>
    <n v="13"/>
    <n v="0"/>
    <n v="5"/>
    <n v="0"/>
    <n v="0"/>
    <n v="0"/>
    <n v="0"/>
    <n v="0"/>
    <n v="0"/>
    <n v="0"/>
    <n v="0"/>
    <n v="0"/>
    <n v="4"/>
    <n v="0"/>
    <n v="16"/>
    <n v="3"/>
    <n v="23"/>
    <n v="42"/>
    <n v="0"/>
    <n v="0"/>
    <n v="10"/>
    <n v="17"/>
  </r>
  <r>
    <n v="2025"/>
    <x v="3"/>
    <n v="4340"/>
    <x v="25"/>
    <x v="25"/>
    <x v="0"/>
    <x v="9"/>
    <n v="0"/>
    <n v="0"/>
    <n v="0"/>
    <n v="2"/>
    <n v="2"/>
    <n v="0"/>
    <n v="0"/>
    <n v="0"/>
    <n v="0"/>
    <n v="0"/>
    <n v="2"/>
    <n v="1"/>
    <n v="1"/>
    <n v="2"/>
    <n v="0"/>
    <n v="1"/>
    <n v="0"/>
    <n v="2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5"/>
    <n v="0"/>
    <n v="0"/>
    <n v="1"/>
    <n v="0"/>
  </r>
  <r>
    <n v="2025"/>
    <x v="3"/>
    <n v="4341"/>
    <x v="26"/>
    <x v="26"/>
    <x v="0"/>
    <x v="9"/>
    <n v="0"/>
    <n v="0"/>
    <n v="0"/>
    <n v="0"/>
    <n v="0"/>
    <n v="0"/>
    <n v="0"/>
    <n v="0"/>
    <n v="1"/>
    <n v="0"/>
    <n v="1"/>
    <n v="2"/>
    <n v="0"/>
    <n v="2"/>
    <n v="1"/>
    <n v="2"/>
    <n v="1"/>
    <n v="1"/>
    <n v="0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</r>
  <r>
    <n v="2025"/>
    <x v="3"/>
    <n v="4342"/>
    <x v="27"/>
    <x v="27"/>
    <x v="0"/>
    <x v="10"/>
    <n v="0"/>
    <n v="3"/>
    <n v="0"/>
    <n v="8"/>
    <n v="9"/>
    <n v="0"/>
    <n v="7"/>
    <n v="0"/>
    <n v="6"/>
    <n v="0"/>
    <n v="0"/>
    <n v="6"/>
    <n v="29"/>
    <n v="25"/>
    <n v="9"/>
    <n v="17"/>
    <n v="4"/>
    <n v="7"/>
    <n v="3"/>
    <n v="9"/>
    <n v="0"/>
    <n v="0"/>
    <n v="12"/>
    <n v="0"/>
    <n v="77"/>
    <n v="1"/>
    <n v="1"/>
    <n v="10"/>
    <n v="0"/>
    <n v="11"/>
    <n v="0"/>
    <n v="0"/>
    <n v="0"/>
    <n v="0"/>
    <n v="0"/>
    <n v="0"/>
    <n v="0"/>
    <n v="0"/>
    <n v="0"/>
    <n v="4"/>
    <n v="0"/>
    <n v="16"/>
    <n v="2"/>
    <n v="9"/>
    <n v="29"/>
    <n v="0"/>
    <n v="0"/>
    <n v="5"/>
    <n v="5"/>
  </r>
  <r>
    <n v="2025"/>
    <x v="3"/>
    <n v="4343"/>
    <x v="28"/>
    <x v="28"/>
    <x v="0"/>
    <x v="10"/>
    <n v="0"/>
    <n v="2"/>
    <n v="0"/>
    <n v="3"/>
    <n v="3"/>
    <n v="0"/>
    <n v="2"/>
    <n v="0"/>
    <n v="0"/>
    <n v="0"/>
    <n v="1"/>
    <n v="1"/>
    <n v="1"/>
    <n v="0"/>
    <n v="4"/>
    <n v="2"/>
    <n v="5"/>
    <n v="3"/>
    <n v="3"/>
    <n v="0"/>
    <n v="3"/>
    <n v="0"/>
    <n v="1"/>
    <n v="0"/>
    <n v="14"/>
    <n v="0"/>
    <n v="0"/>
    <n v="2"/>
    <n v="0"/>
    <n v="3"/>
    <n v="0"/>
    <n v="0"/>
    <n v="0"/>
    <n v="0"/>
    <n v="0"/>
    <n v="0"/>
    <n v="0"/>
    <n v="0"/>
    <n v="0"/>
    <n v="1"/>
    <n v="0"/>
    <n v="2"/>
    <n v="6"/>
    <n v="2"/>
    <n v="10"/>
    <n v="0"/>
    <n v="0"/>
    <n v="0"/>
    <n v="0"/>
  </r>
  <r>
    <n v="2025"/>
    <x v="3"/>
    <n v="4344"/>
    <x v="29"/>
    <x v="29"/>
    <x v="0"/>
    <x v="10"/>
    <n v="0"/>
    <n v="0"/>
    <n v="0"/>
    <n v="2"/>
    <n v="3"/>
    <n v="0"/>
    <n v="3"/>
    <n v="0"/>
    <n v="2"/>
    <n v="0"/>
    <n v="1"/>
    <n v="2"/>
    <n v="1"/>
    <n v="3"/>
    <n v="3"/>
    <n v="3"/>
    <n v="1"/>
    <n v="2"/>
    <n v="1"/>
    <n v="1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3"/>
    <n v="5"/>
    <n v="0"/>
    <n v="0"/>
    <n v="0"/>
    <n v="2"/>
  </r>
  <r>
    <n v="2025"/>
    <x v="3"/>
    <n v="4345"/>
    <x v="30"/>
    <x v="30"/>
    <x v="0"/>
    <x v="10"/>
    <n v="0"/>
    <n v="0"/>
    <n v="0"/>
    <n v="3"/>
    <n v="3"/>
    <n v="0"/>
    <n v="5"/>
    <n v="0"/>
    <n v="5"/>
    <n v="0"/>
    <n v="2"/>
    <n v="7"/>
    <n v="7"/>
    <n v="7"/>
    <n v="2"/>
    <n v="2"/>
    <n v="1"/>
    <n v="5"/>
    <n v="0"/>
    <n v="2"/>
    <n v="0"/>
    <n v="0"/>
    <n v="5"/>
    <n v="0"/>
    <n v="16"/>
    <n v="0"/>
    <n v="0"/>
    <n v="5"/>
    <n v="0"/>
    <n v="7"/>
    <n v="0"/>
    <n v="0"/>
    <n v="0"/>
    <n v="0"/>
    <n v="0"/>
    <n v="0"/>
    <n v="0"/>
    <n v="0"/>
    <n v="0"/>
    <n v="0"/>
    <n v="0"/>
    <n v="0"/>
    <n v="0"/>
    <n v="6"/>
    <n v="12"/>
    <n v="0"/>
    <n v="0"/>
    <n v="0"/>
    <n v="2"/>
  </r>
  <r>
    <n v="2025"/>
    <x v="3"/>
    <n v="4346"/>
    <x v="31"/>
    <x v="31"/>
    <x v="0"/>
    <x v="11"/>
    <n v="24"/>
    <n v="3"/>
    <n v="35"/>
    <n v="31"/>
    <n v="26"/>
    <n v="1"/>
    <n v="26"/>
    <n v="0"/>
    <n v="27"/>
    <n v="0"/>
    <n v="0"/>
    <n v="31"/>
    <n v="19"/>
    <n v="32"/>
    <n v="19"/>
    <n v="28"/>
    <n v="13"/>
    <n v="20"/>
    <n v="3"/>
    <n v="17"/>
    <n v="3"/>
    <n v="0"/>
    <n v="45"/>
    <n v="0"/>
    <n v="130"/>
    <n v="0"/>
    <n v="0"/>
    <n v="35"/>
    <n v="0"/>
    <n v="14"/>
    <n v="0"/>
    <n v="0"/>
    <n v="0"/>
    <n v="0"/>
    <n v="0"/>
    <n v="0"/>
    <n v="0"/>
    <n v="0"/>
    <n v="0"/>
    <n v="2"/>
    <n v="0"/>
    <n v="4"/>
    <n v="6"/>
    <n v="25"/>
    <n v="29"/>
    <n v="1"/>
    <n v="1"/>
    <n v="4"/>
    <n v="17"/>
  </r>
  <r>
    <n v="2025"/>
    <x v="3"/>
    <n v="4347"/>
    <x v="32"/>
    <x v="32"/>
    <x v="0"/>
    <x v="11"/>
    <n v="0"/>
    <n v="0"/>
    <n v="0"/>
    <n v="4"/>
    <n v="2"/>
    <n v="0"/>
    <n v="2"/>
    <n v="0"/>
    <n v="1"/>
    <n v="0"/>
    <n v="0"/>
    <n v="2"/>
    <n v="4"/>
    <n v="1"/>
    <n v="0"/>
    <n v="2"/>
    <n v="1"/>
    <n v="4"/>
    <n v="1"/>
    <n v="3"/>
    <n v="2"/>
    <n v="0"/>
    <n v="2"/>
    <n v="0"/>
    <n v="15"/>
    <n v="0"/>
    <n v="7"/>
    <n v="0"/>
    <n v="0"/>
    <n v="1"/>
    <n v="0"/>
    <n v="0"/>
    <n v="0"/>
    <n v="0"/>
    <n v="0"/>
    <n v="0"/>
    <n v="0"/>
    <n v="0"/>
    <n v="0"/>
    <n v="5"/>
    <n v="0"/>
    <n v="11"/>
    <n v="0"/>
    <n v="5"/>
    <n v="7"/>
    <n v="0"/>
    <n v="0"/>
    <n v="1"/>
    <n v="1"/>
  </r>
  <r>
    <n v="2025"/>
    <x v="3"/>
    <n v="4348"/>
    <x v="33"/>
    <x v="33"/>
    <x v="0"/>
    <x v="11"/>
    <n v="0"/>
    <n v="0"/>
    <n v="0"/>
    <n v="0"/>
    <n v="1"/>
    <n v="0"/>
    <n v="1"/>
    <n v="0"/>
    <n v="2"/>
    <n v="0"/>
    <n v="0"/>
    <n v="5"/>
    <n v="4"/>
    <n v="5"/>
    <n v="3"/>
    <n v="4"/>
    <n v="0"/>
    <n v="0"/>
    <n v="0"/>
    <n v="0"/>
    <n v="0"/>
    <n v="0"/>
    <n v="4"/>
    <n v="0"/>
    <n v="10"/>
    <n v="0"/>
    <n v="0"/>
    <n v="4"/>
    <n v="0"/>
    <n v="0"/>
    <n v="0"/>
    <n v="0"/>
    <n v="0"/>
    <n v="0"/>
    <n v="0"/>
    <n v="0"/>
    <n v="0"/>
    <n v="0"/>
    <n v="0"/>
    <n v="1"/>
    <n v="0"/>
    <n v="8"/>
    <n v="0"/>
    <n v="4"/>
    <n v="7"/>
    <n v="0"/>
    <n v="0"/>
    <n v="1"/>
    <n v="2"/>
  </r>
  <r>
    <n v="2025"/>
    <x v="3"/>
    <n v="4349"/>
    <x v="34"/>
    <x v="34"/>
    <x v="0"/>
    <x v="11"/>
    <n v="0"/>
    <n v="0"/>
    <n v="0"/>
    <n v="0"/>
    <n v="0"/>
    <n v="0"/>
    <n v="0"/>
    <n v="0"/>
    <n v="1"/>
    <n v="0"/>
    <n v="0"/>
    <n v="4"/>
    <n v="0"/>
    <n v="0"/>
    <n v="1"/>
    <n v="2"/>
    <n v="1"/>
    <n v="1"/>
    <n v="2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7"/>
    <n v="2"/>
    <n v="0"/>
    <n v="1"/>
    <n v="0"/>
    <n v="16"/>
    <n v="0"/>
    <n v="0"/>
    <n v="0"/>
    <n v="2"/>
  </r>
  <r>
    <n v="2025"/>
    <x v="3"/>
    <n v="4350"/>
    <x v="35"/>
    <x v="35"/>
    <x v="0"/>
    <x v="11"/>
    <n v="0"/>
    <n v="0"/>
    <n v="0"/>
    <n v="10"/>
    <n v="8"/>
    <n v="1"/>
    <n v="9"/>
    <n v="0"/>
    <n v="7"/>
    <n v="0"/>
    <n v="1"/>
    <n v="7"/>
    <n v="11"/>
    <n v="13"/>
    <n v="6"/>
    <n v="11"/>
    <n v="3"/>
    <n v="8"/>
    <n v="3"/>
    <n v="3"/>
    <n v="1"/>
    <n v="0"/>
    <n v="15"/>
    <n v="0"/>
    <n v="32"/>
    <n v="0"/>
    <n v="0"/>
    <n v="19"/>
    <n v="0"/>
    <n v="3"/>
    <n v="0"/>
    <n v="0"/>
    <n v="0"/>
    <n v="0"/>
    <n v="0"/>
    <n v="0"/>
    <n v="0"/>
    <n v="0"/>
    <n v="0"/>
    <n v="0"/>
    <n v="0"/>
    <n v="1"/>
    <n v="0"/>
    <n v="10"/>
    <n v="15"/>
    <n v="0"/>
    <n v="0"/>
    <n v="2"/>
    <n v="7"/>
  </r>
  <r>
    <n v="2025"/>
    <x v="3"/>
    <n v="4351"/>
    <x v="36"/>
    <x v="36"/>
    <x v="0"/>
    <x v="11"/>
    <n v="0"/>
    <n v="0"/>
    <n v="0"/>
    <n v="0"/>
    <n v="0"/>
    <n v="0"/>
    <n v="1"/>
    <n v="0"/>
    <n v="0"/>
    <n v="0"/>
    <n v="0"/>
    <n v="1"/>
    <n v="1"/>
    <n v="5"/>
    <n v="0"/>
    <n v="2"/>
    <n v="1"/>
    <n v="3"/>
    <n v="0"/>
    <n v="3"/>
    <n v="0"/>
    <n v="0"/>
    <n v="0"/>
    <n v="0"/>
    <n v="7"/>
    <n v="0"/>
    <n v="0"/>
    <n v="2"/>
    <n v="0"/>
    <n v="1"/>
    <n v="0"/>
    <n v="0"/>
    <n v="0"/>
    <n v="0"/>
    <n v="0"/>
    <n v="0"/>
    <n v="0"/>
    <n v="0"/>
    <n v="0"/>
    <n v="0"/>
    <n v="0"/>
    <n v="3"/>
    <n v="0"/>
    <n v="0"/>
    <n v="8"/>
    <n v="0"/>
    <n v="0"/>
    <n v="0"/>
    <n v="3"/>
  </r>
  <r>
    <n v="2025"/>
    <x v="3"/>
    <n v="4352"/>
    <x v="37"/>
    <x v="37"/>
    <x v="0"/>
    <x v="11"/>
    <n v="0"/>
    <n v="0"/>
    <n v="0"/>
    <n v="11"/>
    <n v="7"/>
    <n v="1"/>
    <n v="6"/>
    <n v="0"/>
    <n v="4"/>
    <n v="0"/>
    <n v="9"/>
    <n v="14"/>
    <n v="14"/>
    <n v="15"/>
    <n v="6"/>
    <n v="19"/>
    <n v="4"/>
    <n v="17"/>
    <n v="2"/>
    <n v="20"/>
    <n v="3"/>
    <n v="0"/>
    <n v="10"/>
    <n v="0"/>
    <n v="30"/>
    <n v="0"/>
    <n v="0"/>
    <n v="19"/>
    <n v="0"/>
    <n v="7"/>
    <n v="0"/>
    <n v="0"/>
    <n v="0"/>
    <n v="0"/>
    <n v="0"/>
    <n v="0"/>
    <n v="0"/>
    <n v="0"/>
    <n v="0"/>
    <n v="0"/>
    <n v="0"/>
    <n v="9"/>
    <n v="0"/>
    <n v="14"/>
    <n v="56"/>
    <n v="0"/>
    <n v="0"/>
    <n v="2"/>
    <n v="6"/>
  </r>
  <r>
    <n v="2025"/>
    <x v="3"/>
    <n v="4353"/>
    <x v="38"/>
    <x v="38"/>
    <x v="0"/>
    <x v="8"/>
    <n v="0"/>
    <n v="0"/>
    <n v="0"/>
    <n v="2"/>
    <n v="0"/>
    <n v="0"/>
    <n v="0"/>
    <n v="0"/>
    <n v="0"/>
    <n v="0"/>
    <n v="1"/>
    <n v="3"/>
    <n v="7"/>
    <n v="4"/>
    <n v="4"/>
    <n v="4"/>
    <n v="1"/>
    <n v="7"/>
    <n v="3"/>
    <n v="1"/>
    <n v="1"/>
    <n v="0"/>
    <n v="3"/>
    <n v="0"/>
    <n v="16"/>
    <n v="0"/>
    <n v="0"/>
    <n v="3"/>
    <n v="0"/>
    <n v="1"/>
    <n v="0"/>
    <n v="0"/>
    <n v="0"/>
    <n v="0"/>
    <n v="0"/>
    <n v="1"/>
    <n v="0"/>
    <n v="0"/>
    <n v="0"/>
    <n v="7"/>
    <n v="0"/>
    <n v="15"/>
    <n v="1"/>
    <n v="10"/>
    <n v="25"/>
    <n v="0"/>
    <n v="0"/>
    <n v="1"/>
    <n v="9"/>
  </r>
  <r>
    <n v="2025"/>
    <x v="3"/>
    <n v="4354"/>
    <x v="39"/>
    <x v="39"/>
    <x v="0"/>
    <x v="8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n v="2025"/>
    <x v="3"/>
    <n v="4355"/>
    <x v="40"/>
    <x v="40"/>
    <x v="0"/>
    <x v="8"/>
    <n v="0"/>
    <n v="0"/>
    <n v="0"/>
    <n v="0"/>
    <n v="0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0"/>
    <n v="0"/>
    <n v="0"/>
    <n v="1"/>
  </r>
  <r>
    <n v="2025"/>
    <x v="3"/>
    <n v="4356"/>
    <x v="41"/>
    <x v="41"/>
    <x v="0"/>
    <x v="9"/>
    <n v="0"/>
    <n v="0"/>
    <n v="0"/>
    <n v="4"/>
    <n v="4"/>
    <n v="0"/>
    <n v="3"/>
    <n v="0"/>
    <n v="2"/>
    <n v="0"/>
    <n v="1"/>
    <n v="3"/>
    <n v="6"/>
    <n v="6"/>
    <n v="3"/>
    <n v="6"/>
    <n v="6"/>
    <n v="5"/>
    <n v="2"/>
    <n v="4"/>
    <n v="0"/>
    <n v="0"/>
    <n v="6"/>
    <n v="0"/>
    <n v="16"/>
    <n v="0"/>
    <n v="1"/>
    <n v="4"/>
    <n v="0"/>
    <n v="4"/>
    <n v="0"/>
    <n v="0"/>
    <n v="0"/>
    <n v="0"/>
    <n v="0"/>
    <n v="0"/>
    <n v="0"/>
    <n v="0"/>
    <n v="0"/>
    <n v="3"/>
    <n v="0"/>
    <n v="4"/>
    <n v="0"/>
    <n v="6"/>
    <n v="11"/>
    <n v="0"/>
    <n v="0"/>
    <n v="4"/>
    <n v="1"/>
  </r>
  <r>
    <n v="2025"/>
    <x v="3"/>
    <n v="4357"/>
    <x v="42"/>
    <x v="42"/>
    <x v="0"/>
    <x v="9"/>
    <n v="0"/>
    <n v="2"/>
    <n v="0"/>
    <n v="2"/>
    <n v="1"/>
    <n v="0"/>
    <n v="2"/>
    <n v="0"/>
    <n v="2"/>
    <n v="0"/>
    <n v="0"/>
    <n v="2"/>
    <n v="2"/>
    <n v="5"/>
    <n v="6"/>
    <n v="2"/>
    <n v="1"/>
    <n v="4"/>
    <n v="1"/>
    <n v="7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</r>
  <r>
    <n v="2025"/>
    <x v="3"/>
    <n v="4358"/>
    <x v="43"/>
    <x v="43"/>
    <x v="0"/>
    <x v="9"/>
    <n v="0"/>
    <n v="0"/>
    <n v="0"/>
    <n v="0"/>
    <n v="0"/>
    <n v="0"/>
    <n v="1"/>
    <n v="0"/>
    <n v="1"/>
    <n v="0"/>
    <n v="0"/>
    <n v="2"/>
    <n v="0"/>
    <n v="1"/>
    <n v="1"/>
    <n v="1"/>
    <n v="0"/>
    <n v="3"/>
    <n v="0"/>
    <n v="3"/>
    <n v="0"/>
    <n v="0"/>
    <n v="1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6"/>
    <n v="0"/>
    <n v="0"/>
    <n v="2"/>
    <n v="2"/>
  </r>
  <r>
    <n v="2025"/>
    <x v="3"/>
    <n v="4359"/>
    <x v="44"/>
    <x v="4"/>
    <x v="0"/>
    <x v="9"/>
    <n v="0"/>
    <n v="0"/>
    <n v="0"/>
    <n v="1"/>
    <n v="3"/>
    <n v="0"/>
    <n v="1"/>
    <n v="0"/>
    <n v="0"/>
    <n v="0"/>
    <n v="0"/>
    <n v="0"/>
    <n v="0"/>
    <n v="1"/>
    <n v="4"/>
    <n v="0"/>
    <n v="1"/>
    <n v="1"/>
    <n v="3"/>
    <n v="5"/>
    <n v="5"/>
    <n v="0"/>
    <n v="1"/>
    <n v="0"/>
    <n v="7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1"/>
    <n v="1"/>
  </r>
  <r>
    <n v="2025"/>
    <x v="3"/>
    <n v="4360"/>
    <x v="45"/>
    <x v="44"/>
    <x v="0"/>
    <x v="9"/>
    <n v="0"/>
    <n v="0"/>
    <n v="0"/>
    <n v="1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6"/>
    <n v="0"/>
    <n v="0"/>
    <n v="0"/>
    <n v="0"/>
  </r>
  <r>
    <n v="2025"/>
    <x v="3"/>
    <n v="4361"/>
    <x v="46"/>
    <x v="45"/>
    <x v="0"/>
    <x v="12"/>
    <n v="0"/>
    <n v="0"/>
    <n v="0"/>
    <n v="2"/>
    <n v="3"/>
    <n v="0"/>
    <n v="1"/>
    <n v="0"/>
    <n v="1"/>
    <n v="0"/>
    <n v="0"/>
    <n v="2"/>
    <n v="2"/>
    <n v="0"/>
    <n v="2"/>
    <n v="3"/>
    <n v="3"/>
    <n v="0"/>
    <n v="1"/>
    <n v="4"/>
    <n v="0"/>
    <n v="0"/>
    <n v="0"/>
    <n v="0"/>
    <n v="10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3"/>
    <n v="31"/>
    <n v="0"/>
    <n v="0"/>
    <n v="1"/>
    <n v="7"/>
  </r>
  <r>
    <n v="2025"/>
    <x v="3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1"/>
    <n v="0"/>
  </r>
  <r>
    <n v="2025"/>
    <x v="3"/>
    <n v="4363"/>
    <x v="48"/>
    <x v="47"/>
    <x v="0"/>
    <x v="12"/>
    <n v="0"/>
    <n v="0"/>
    <n v="0"/>
    <n v="7"/>
    <n v="5"/>
    <n v="0"/>
    <n v="5"/>
    <n v="0"/>
    <n v="6"/>
    <n v="1"/>
    <n v="3"/>
    <n v="8"/>
    <n v="10"/>
    <n v="6"/>
    <n v="4"/>
    <n v="4"/>
    <n v="4"/>
    <n v="3"/>
    <n v="3"/>
    <n v="13"/>
    <n v="1"/>
    <n v="0"/>
    <n v="7"/>
    <n v="0"/>
    <n v="7"/>
    <n v="0"/>
    <n v="2"/>
    <n v="5"/>
    <n v="0"/>
    <n v="0"/>
    <n v="0"/>
    <n v="0"/>
    <n v="0"/>
    <n v="0"/>
    <n v="0"/>
    <n v="0"/>
    <n v="0"/>
    <n v="0"/>
    <n v="0"/>
    <n v="2"/>
    <n v="0"/>
    <n v="1"/>
    <n v="0"/>
    <n v="17"/>
    <n v="26"/>
    <n v="0"/>
    <n v="0"/>
    <n v="6"/>
    <n v="12"/>
  </r>
  <r>
    <n v="2025"/>
    <x v="3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</r>
  <r>
    <n v="2025"/>
    <x v="3"/>
    <n v="4365"/>
    <x v="50"/>
    <x v="49"/>
    <x v="0"/>
    <x v="12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1"/>
    <n v="0"/>
  </r>
  <r>
    <n v="2025"/>
    <x v="3"/>
    <n v="4366"/>
    <x v="51"/>
    <x v="50"/>
    <x v="0"/>
    <x v="8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0"/>
    <n v="0"/>
    <n v="0"/>
  </r>
  <r>
    <n v="2025"/>
    <x v="3"/>
    <n v="4367"/>
    <x v="52"/>
    <x v="51"/>
    <x v="1"/>
    <x v="0"/>
    <n v="0"/>
    <n v="0"/>
    <n v="242"/>
    <n v="11"/>
    <n v="9"/>
    <n v="0"/>
    <n v="8"/>
    <n v="0"/>
    <n v="2"/>
    <n v="0"/>
    <n v="0"/>
    <n v="1"/>
    <n v="1"/>
    <n v="0"/>
    <n v="0"/>
    <n v="0"/>
    <n v="0"/>
    <n v="1"/>
    <n v="0"/>
    <n v="0"/>
    <n v="0"/>
    <n v="0"/>
    <n v="4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4"/>
    <n v="0"/>
    <n v="2"/>
    <n v="10"/>
    <n v="0"/>
    <n v="0"/>
    <n v="0"/>
    <n v="0"/>
  </r>
  <r>
    <n v="2025"/>
    <x v="3"/>
    <n v="4368"/>
    <x v="53"/>
    <x v="52"/>
    <x v="2"/>
    <x v="13"/>
    <n v="6"/>
    <n v="0"/>
    <n v="11"/>
    <n v="24"/>
    <n v="29"/>
    <n v="0"/>
    <n v="27"/>
    <n v="0"/>
    <n v="28"/>
    <n v="0"/>
    <n v="0"/>
    <n v="31"/>
    <n v="47"/>
    <n v="15"/>
    <n v="18"/>
    <n v="19"/>
    <n v="15"/>
    <n v="15"/>
    <n v="8"/>
    <n v="12"/>
    <n v="6"/>
    <n v="0"/>
    <n v="33"/>
    <n v="0"/>
    <n v="69"/>
    <n v="0"/>
    <n v="25"/>
    <n v="23"/>
    <n v="0"/>
    <n v="9"/>
    <n v="0"/>
    <n v="0"/>
    <n v="0"/>
    <n v="0"/>
    <n v="0"/>
    <n v="0"/>
    <n v="0"/>
    <n v="0"/>
    <n v="0"/>
    <n v="3"/>
    <n v="0"/>
    <n v="5"/>
    <n v="9"/>
    <n v="40"/>
    <n v="40"/>
    <n v="0"/>
    <n v="0"/>
    <n v="6"/>
    <n v="12"/>
  </r>
  <r>
    <n v="2025"/>
    <x v="3"/>
    <n v="4369"/>
    <x v="54"/>
    <x v="53"/>
    <x v="2"/>
    <x v="14"/>
    <n v="0"/>
    <n v="0"/>
    <n v="0"/>
    <n v="36"/>
    <n v="27"/>
    <n v="0"/>
    <n v="30"/>
    <n v="1"/>
    <n v="26"/>
    <n v="0"/>
    <n v="5"/>
    <n v="33"/>
    <n v="20"/>
    <n v="35"/>
    <n v="13"/>
    <n v="26"/>
    <n v="12"/>
    <n v="17"/>
    <n v="9"/>
    <n v="10"/>
    <n v="1"/>
    <n v="0"/>
    <n v="32"/>
    <n v="0"/>
    <n v="94"/>
    <n v="1"/>
    <n v="6"/>
    <n v="24"/>
    <n v="0"/>
    <n v="12"/>
    <n v="0"/>
    <n v="0"/>
    <n v="1"/>
    <n v="1"/>
    <n v="0"/>
    <n v="0"/>
    <n v="0"/>
    <n v="0"/>
    <n v="0"/>
    <n v="19"/>
    <n v="0"/>
    <n v="16"/>
    <n v="8"/>
    <n v="32"/>
    <n v="91"/>
    <n v="0"/>
    <n v="0"/>
    <n v="6"/>
    <n v="3"/>
  </r>
  <r>
    <n v="2025"/>
    <x v="3"/>
    <n v="4370"/>
    <x v="55"/>
    <x v="54"/>
    <x v="2"/>
    <x v="14"/>
    <n v="14"/>
    <n v="0"/>
    <n v="18"/>
    <n v="29"/>
    <n v="20"/>
    <n v="0"/>
    <n v="15"/>
    <n v="1"/>
    <n v="17"/>
    <n v="1"/>
    <n v="8"/>
    <n v="26"/>
    <n v="23"/>
    <n v="29"/>
    <n v="14"/>
    <n v="26"/>
    <n v="19"/>
    <n v="30"/>
    <n v="20"/>
    <n v="14"/>
    <n v="7"/>
    <n v="0"/>
    <n v="19"/>
    <n v="2"/>
    <n v="67"/>
    <n v="0"/>
    <n v="0"/>
    <n v="25"/>
    <n v="0"/>
    <n v="18"/>
    <n v="0"/>
    <n v="0"/>
    <n v="0"/>
    <n v="0"/>
    <n v="0"/>
    <n v="0"/>
    <n v="0"/>
    <n v="0"/>
    <n v="0"/>
    <n v="17"/>
    <n v="0"/>
    <n v="16"/>
    <n v="6"/>
    <n v="38"/>
    <n v="58"/>
    <n v="0"/>
    <n v="1"/>
    <n v="10"/>
    <n v="16"/>
  </r>
  <r>
    <n v="2025"/>
    <x v="3"/>
    <n v="4371"/>
    <x v="56"/>
    <x v="55"/>
    <x v="2"/>
    <x v="14"/>
    <n v="0"/>
    <n v="0"/>
    <n v="0"/>
    <n v="1"/>
    <n v="0"/>
    <n v="0"/>
    <n v="0"/>
    <n v="0"/>
    <n v="0"/>
    <n v="0"/>
    <n v="2"/>
    <n v="1"/>
    <n v="0"/>
    <n v="2"/>
    <n v="0"/>
    <n v="2"/>
    <n v="3"/>
    <n v="1"/>
    <n v="1"/>
    <n v="1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2"/>
    <n v="2"/>
    <n v="0"/>
    <n v="0"/>
    <n v="0"/>
    <n v="1"/>
  </r>
  <r>
    <n v="2025"/>
    <x v="3"/>
    <n v="4372"/>
    <x v="57"/>
    <x v="56"/>
    <x v="2"/>
    <x v="14"/>
    <n v="0"/>
    <n v="0"/>
    <n v="0"/>
    <n v="2"/>
    <n v="1"/>
    <n v="0"/>
    <n v="1"/>
    <n v="0"/>
    <n v="0"/>
    <n v="0"/>
    <n v="1"/>
    <n v="2"/>
    <n v="3"/>
    <n v="3"/>
    <n v="7"/>
    <n v="3"/>
    <n v="4"/>
    <n v="11"/>
    <n v="2"/>
    <n v="6"/>
    <n v="1"/>
    <n v="0"/>
    <n v="2"/>
    <n v="0"/>
    <n v="13"/>
    <n v="1"/>
    <n v="0"/>
    <n v="3"/>
    <n v="0"/>
    <n v="3"/>
    <n v="0"/>
    <n v="0"/>
    <n v="0"/>
    <n v="0"/>
    <n v="0"/>
    <n v="0"/>
    <n v="0"/>
    <n v="0"/>
    <n v="0"/>
    <n v="2"/>
    <n v="0"/>
    <n v="4"/>
    <n v="2"/>
    <n v="4"/>
    <n v="14"/>
    <n v="0"/>
    <n v="0"/>
    <n v="1"/>
    <n v="1"/>
  </r>
  <r>
    <n v="2025"/>
    <x v="3"/>
    <n v="4373"/>
    <x v="58"/>
    <x v="57"/>
    <x v="2"/>
    <x v="15"/>
    <n v="11"/>
    <n v="0"/>
    <n v="13"/>
    <n v="12"/>
    <n v="10"/>
    <n v="0"/>
    <n v="12"/>
    <n v="0"/>
    <n v="9"/>
    <n v="0"/>
    <n v="1"/>
    <n v="9"/>
    <n v="16"/>
    <n v="10"/>
    <n v="2"/>
    <n v="7"/>
    <n v="10"/>
    <n v="3"/>
    <n v="2"/>
    <n v="6"/>
    <n v="3"/>
    <n v="0"/>
    <n v="14"/>
    <n v="0"/>
    <n v="47"/>
    <n v="0"/>
    <n v="0"/>
    <n v="14"/>
    <n v="0"/>
    <n v="6"/>
    <n v="0"/>
    <n v="0"/>
    <n v="0"/>
    <n v="0"/>
    <n v="0"/>
    <n v="0"/>
    <n v="0"/>
    <n v="0"/>
    <n v="0"/>
    <n v="1"/>
    <n v="0"/>
    <n v="4"/>
    <n v="3"/>
    <n v="8"/>
    <n v="27"/>
    <n v="0"/>
    <n v="0"/>
    <n v="2"/>
    <n v="8"/>
  </r>
  <r>
    <n v="2025"/>
    <x v="3"/>
    <n v="4374"/>
    <x v="59"/>
    <x v="58"/>
    <x v="2"/>
    <x v="15"/>
    <n v="0"/>
    <n v="0"/>
    <n v="0"/>
    <n v="0"/>
    <n v="0"/>
    <n v="0"/>
    <n v="1"/>
    <n v="0"/>
    <n v="1"/>
    <n v="0"/>
    <n v="0"/>
    <n v="1"/>
    <n v="0"/>
    <n v="1"/>
    <n v="4"/>
    <n v="1"/>
    <n v="2"/>
    <n v="6"/>
    <n v="2"/>
    <n v="0"/>
    <n v="0"/>
    <n v="0"/>
    <n v="0"/>
    <n v="0"/>
    <n v="12"/>
    <n v="0"/>
    <n v="0"/>
    <n v="0"/>
    <n v="0"/>
    <n v="5"/>
    <n v="0"/>
    <n v="0"/>
    <n v="0"/>
    <n v="0"/>
    <n v="0"/>
    <n v="0"/>
    <n v="0"/>
    <n v="0"/>
    <n v="0"/>
    <n v="0"/>
    <n v="0"/>
    <n v="2"/>
    <n v="2"/>
    <n v="7"/>
    <n v="24"/>
    <n v="0"/>
    <n v="0"/>
    <n v="0"/>
    <n v="4"/>
  </r>
  <r>
    <n v="2025"/>
    <x v="3"/>
    <n v="4375"/>
    <x v="60"/>
    <x v="59"/>
    <x v="2"/>
    <x v="15"/>
    <n v="0"/>
    <n v="0"/>
    <n v="0"/>
    <n v="0"/>
    <n v="0"/>
    <n v="0"/>
    <n v="1"/>
    <n v="0"/>
    <n v="1"/>
    <n v="0"/>
    <n v="0"/>
    <n v="2"/>
    <n v="0"/>
    <n v="4"/>
    <n v="2"/>
    <n v="0"/>
    <n v="2"/>
    <n v="2"/>
    <n v="1"/>
    <n v="1"/>
    <n v="0"/>
    <n v="0"/>
    <n v="1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5"/>
    <n v="5"/>
    <n v="0"/>
    <n v="0"/>
    <n v="1"/>
    <n v="2"/>
  </r>
  <r>
    <n v="2025"/>
    <x v="3"/>
    <n v="4376"/>
    <x v="61"/>
    <x v="60"/>
    <x v="2"/>
    <x v="13"/>
    <n v="0"/>
    <n v="0"/>
    <n v="0"/>
    <n v="1"/>
    <n v="0"/>
    <n v="0"/>
    <n v="0"/>
    <n v="0"/>
    <n v="1"/>
    <n v="0"/>
    <n v="1"/>
    <n v="3"/>
    <n v="5"/>
    <n v="3"/>
    <n v="4"/>
    <n v="4"/>
    <n v="1"/>
    <n v="1"/>
    <n v="1"/>
    <n v="4"/>
    <n v="2"/>
    <n v="0"/>
    <n v="2"/>
    <n v="1"/>
    <n v="12"/>
    <n v="0"/>
    <n v="0"/>
    <n v="2"/>
    <n v="0"/>
    <n v="3"/>
    <n v="0"/>
    <n v="0"/>
    <n v="0"/>
    <n v="0"/>
    <n v="0"/>
    <n v="0"/>
    <n v="0"/>
    <n v="0"/>
    <n v="0"/>
    <n v="0"/>
    <n v="0"/>
    <n v="2"/>
    <n v="0"/>
    <n v="3"/>
    <n v="3"/>
    <n v="0"/>
    <n v="0"/>
    <n v="1"/>
    <n v="7"/>
  </r>
  <r>
    <n v="2025"/>
    <x v="3"/>
    <n v="4377"/>
    <x v="62"/>
    <x v="61"/>
    <x v="2"/>
    <x v="16"/>
    <n v="0"/>
    <n v="0"/>
    <n v="1"/>
    <n v="15"/>
    <n v="11"/>
    <n v="0"/>
    <n v="8"/>
    <n v="0"/>
    <n v="7"/>
    <n v="0"/>
    <n v="3"/>
    <n v="11"/>
    <n v="15"/>
    <n v="8"/>
    <n v="22"/>
    <n v="18"/>
    <n v="12"/>
    <n v="28"/>
    <n v="22"/>
    <n v="21"/>
    <n v="18"/>
    <n v="0"/>
    <n v="0"/>
    <n v="0"/>
    <n v="1"/>
    <n v="0"/>
    <n v="0"/>
    <n v="22"/>
    <n v="0"/>
    <n v="18"/>
    <n v="0"/>
    <n v="0"/>
    <n v="0"/>
    <n v="0"/>
    <n v="0"/>
    <n v="0"/>
    <n v="0"/>
    <n v="0"/>
    <n v="0"/>
    <n v="2"/>
    <n v="0"/>
    <n v="3"/>
    <n v="7"/>
    <n v="7"/>
    <n v="24"/>
    <n v="0"/>
    <n v="0"/>
    <n v="4"/>
    <n v="0"/>
  </r>
  <r>
    <n v="2025"/>
    <x v="3"/>
    <n v="4378"/>
    <x v="63"/>
    <x v="62"/>
    <x v="2"/>
    <x v="16"/>
    <n v="0"/>
    <n v="0"/>
    <n v="0"/>
    <n v="5"/>
    <n v="2"/>
    <n v="0"/>
    <n v="2"/>
    <n v="0"/>
    <n v="1"/>
    <n v="0"/>
    <n v="1"/>
    <n v="1"/>
    <n v="2"/>
    <n v="3"/>
    <n v="1"/>
    <n v="3"/>
    <n v="2"/>
    <n v="3"/>
    <n v="0"/>
    <n v="2"/>
    <n v="0"/>
    <n v="0"/>
    <n v="2"/>
    <n v="0"/>
    <n v="7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1"/>
  </r>
  <r>
    <n v="2025"/>
    <x v="3"/>
    <n v="4379"/>
    <x v="64"/>
    <x v="63"/>
    <x v="2"/>
    <x v="16"/>
    <n v="0"/>
    <n v="0"/>
    <n v="0"/>
    <n v="4"/>
    <n v="5"/>
    <n v="0"/>
    <n v="4"/>
    <n v="1"/>
    <n v="4"/>
    <n v="0"/>
    <n v="0"/>
    <n v="4"/>
    <n v="4"/>
    <n v="7"/>
    <n v="3"/>
    <n v="4"/>
    <n v="3"/>
    <n v="6"/>
    <n v="3"/>
    <n v="4"/>
    <n v="2"/>
    <n v="0"/>
    <n v="0"/>
    <n v="0"/>
    <n v="3"/>
    <n v="0"/>
    <n v="0"/>
    <n v="5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80"/>
    <x v="65"/>
    <x v="64"/>
    <x v="2"/>
    <x v="16"/>
    <n v="0"/>
    <n v="0"/>
    <n v="0"/>
    <n v="1"/>
    <n v="1"/>
    <n v="0"/>
    <n v="1"/>
    <n v="0"/>
    <n v="1"/>
    <n v="0"/>
    <n v="0"/>
    <n v="0"/>
    <n v="2"/>
    <n v="3"/>
    <n v="4"/>
    <n v="1"/>
    <n v="6"/>
    <n v="1"/>
    <n v="4"/>
    <n v="2"/>
    <n v="2"/>
    <n v="0"/>
    <n v="1"/>
    <n v="0"/>
    <n v="14"/>
    <n v="0"/>
    <n v="1"/>
    <n v="2"/>
    <n v="0"/>
    <n v="0"/>
    <n v="0"/>
    <n v="0"/>
    <n v="0"/>
    <n v="0"/>
    <n v="0"/>
    <n v="0"/>
    <n v="0"/>
    <n v="0"/>
    <n v="0"/>
    <n v="1"/>
    <n v="0"/>
    <n v="0"/>
    <n v="3"/>
    <n v="9"/>
    <n v="4"/>
    <n v="0"/>
    <n v="0"/>
    <n v="0"/>
    <n v="3"/>
  </r>
  <r>
    <n v="2025"/>
    <x v="3"/>
    <n v="4381"/>
    <x v="66"/>
    <x v="65"/>
    <x v="2"/>
    <x v="15"/>
    <n v="0"/>
    <n v="0"/>
    <n v="0"/>
    <n v="7"/>
    <n v="4"/>
    <n v="1"/>
    <n v="3"/>
    <n v="0"/>
    <n v="4"/>
    <n v="0"/>
    <n v="6"/>
    <n v="6"/>
    <n v="14"/>
    <n v="13"/>
    <n v="8"/>
    <n v="9"/>
    <n v="5"/>
    <n v="7"/>
    <n v="4"/>
    <n v="7"/>
    <n v="2"/>
    <n v="0"/>
    <n v="9"/>
    <n v="0"/>
    <n v="38"/>
    <n v="0"/>
    <n v="0"/>
    <n v="10"/>
    <n v="0"/>
    <n v="12"/>
    <n v="0"/>
    <n v="0"/>
    <n v="0"/>
    <n v="0"/>
    <n v="0"/>
    <n v="0"/>
    <n v="0"/>
    <n v="0"/>
    <n v="0"/>
    <n v="2"/>
    <n v="0"/>
    <n v="4"/>
    <n v="3"/>
    <n v="16"/>
    <n v="39"/>
    <n v="0"/>
    <n v="0"/>
    <n v="9"/>
    <n v="8"/>
  </r>
  <r>
    <n v="2025"/>
    <x v="3"/>
    <n v="4382"/>
    <x v="67"/>
    <x v="66"/>
    <x v="2"/>
    <x v="15"/>
    <n v="0"/>
    <n v="0"/>
    <n v="0"/>
    <n v="1"/>
    <n v="1"/>
    <n v="0"/>
    <n v="1"/>
    <n v="0"/>
    <n v="0"/>
    <n v="0"/>
    <n v="0"/>
    <n v="0"/>
    <n v="2"/>
    <n v="1"/>
    <n v="1"/>
    <n v="2"/>
    <n v="1"/>
    <n v="1"/>
    <n v="0"/>
    <n v="3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3"/>
    <n v="0"/>
    <n v="0"/>
    <n v="1"/>
    <n v="3"/>
  </r>
  <r>
    <n v="2025"/>
    <x v="3"/>
    <n v="4383"/>
    <x v="68"/>
    <x v="67"/>
    <x v="2"/>
    <x v="17"/>
    <n v="3"/>
    <n v="0"/>
    <n v="5"/>
    <n v="4"/>
    <n v="1"/>
    <n v="0"/>
    <n v="0"/>
    <n v="0"/>
    <n v="0"/>
    <n v="0"/>
    <n v="5"/>
    <n v="4"/>
    <n v="6"/>
    <n v="6"/>
    <n v="4"/>
    <n v="3"/>
    <n v="6"/>
    <n v="5"/>
    <n v="3"/>
    <n v="5"/>
    <n v="2"/>
    <n v="0"/>
    <n v="6"/>
    <n v="0"/>
    <n v="17"/>
    <n v="0"/>
    <n v="0"/>
    <n v="3"/>
    <n v="0"/>
    <n v="2"/>
    <n v="0"/>
    <n v="0"/>
    <n v="0"/>
    <n v="0"/>
    <n v="0"/>
    <n v="0"/>
    <n v="0"/>
    <n v="0"/>
    <n v="0"/>
    <n v="1"/>
    <n v="0"/>
    <n v="8"/>
    <n v="0"/>
    <n v="13"/>
    <n v="22"/>
    <n v="0"/>
    <n v="0"/>
    <n v="4"/>
    <n v="12"/>
  </r>
  <r>
    <n v="2025"/>
    <x v="3"/>
    <n v="4384"/>
    <x v="69"/>
    <x v="68"/>
    <x v="2"/>
    <x v="17"/>
    <n v="0"/>
    <n v="0"/>
    <n v="0"/>
    <n v="3"/>
    <n v="2"/>
    <n v="0"/>
    <n v="0"/>
    <n v="0"/>
    <n v="0"/>
    <n v="0"/>
    <n v="1"/>
    <n v="0"/>
    <n v="1"/>
    <n v="1"/>
    <n v="2"/>
    <n v="0"/>
    <n v="1"/>
    <n v="3"/>
    <n v="2"/>
    <n v="2"/>
    <n v="2"/>
    <n v="0"/>
    <n v="0"/>
    <n v="0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1"/>
  </r>
  <r>
    <n v="2025"/>
    <x v="3"/>
    <n v="4385"/>
    <x v="70"/>
    <x v="69"/>
    <x v="2"/>
    <x v="17"/>
    <n v="0"/>
    <n v="0"/>
    <n v="0"/>
    <n v="1"/>
    <n v="1"/>
    <n v="0"/>
    <n v="1"/>
    <n v="0"/>
    <n v="1"/>
    <n v="0"/>
    <n v="0"/>
    <n v="1"/>
    <n v="1"/>
    <n v="1"/>
    <n v="2"/>
    <n v="1"/>
    <n v="0"/>
    <n v="0"/>
    <n v="0"/>
    <n v="1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</r>
  <r>
    <n v="2025"/>
    <x v="3"/>
    <n v="4386"/>
    <x v="71"/>
    <x v="70"/>
    <x v="2"/>
    <x v="18"/>
    <n v="0"/>
    <n v="0"/>
    <n v="0"/>
    <n v="11"/>
    <n v="9"/>
    <n v="0"/>
    <n v="6"/>
    <n v="0"/>
    <n v="7"/>
    <n v="0"/>
    <n v="7"/>
    <n v="16"/>
    <n v="7"/>
    <n v="12"/>
    <n v="17"/>
    <n v="16"/>
    <n v="11"/>
    <n v="13"/>
    <n v="14"/>
    <n v="16"/>
    <n v="3"/>
    <n v="1"/>
    <n v="18"/>
    <n v="0"/>
    <n v="43"/>
    <n v="0"/>
    <n v="2"/>
    <n v="12"/>
    <n v="0"/>
    <n v="1"/>
    <n v="0"/>
    <n v="0"/>
    <n v="0"/>
    <n v="0"/>
    <n v="0"/>
    <n v="0"/>
    <n v="0"/>
    <n v="0"/>
    <n v="0"/>
    <n v="2"/>
    <n v="0"/>
    <n v="8"/>
    <n v="1"/>
    <n v="8"/>
    <n v="12"/>
    <n v="0"/>
    <n v="0"/>
    <n v="4"/>
    <n v="20"/>
  </r>
  <r>
    <n v="2025"/>
    <x v="3"/>
    <n v="4387"/>
    <x v="72"/>
    <x v="71"/>
    <x v="2"/>
    <x v="18"/>
    <n v="0"/>
    <n v="0"/>
    <n v="0"/>
    <n v="0"/>
    <n v="0"/>
    <n v="0"/>
    <n v="0"/>
    <n v="0"/>
    <n v="0"/>
    <n v="0"/>
    <n v="0"/>
    <n v="1"/>
    <n v="1"/>
    <n v="1"/>
    <n v="2"/>
    <n v="1"/>
    <n v="0"/>
    <n v="1"/>
    <n v="0"/>
    <n v="0"/>
    <n v="1"/>
    <n v="0"/>
    <n v="1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4"/>
    <n v="0"/>
    <n v="0"/>
    <n v="0"/>
    <n v="2"/>
  </r>
  <r>
    <n v="2025"/>
    <x v="3"/>
    <n v="4388"/>
    <x v="73"/>
    <x v="72"/>
    <x v="2"/>
    <x v="18"/>
    <n v="0"/>
    <n v="0"/>
    <n v="0"/>
    <n v="4"/>
    <n v="4"/>
    <n v="1"/>
    <n v="2"/>
    <n v="0"/>
    <n v="3"/>
    <n v="0"/>
    <n v="2"/>
    <n v="7"/>
    <n v="3"/>
    <n v="5"/>
    <n v="0"/>
    <n v="2"/>
    <n v="2"/>
    <n v="4"/>
    <n v="2"/>
    <n v="2"/>
    <n v="1"/>
    <n v="0"/>
    <n v="11"/>
    <n v="0"/>
    <n v="14"/>
    <n v="0"/>
    <n v="0"/>
    <n v="11"/>
    <n v="0"/>
    <n v="5"/>
    <n v="0"/>
    <n v="0"/>
    <n v="0"/>
    <n v="0"/>
    <n v="0"/>
    <n v="0"/>
    <n v="0"/>
    <n v="0"/>
    <n v="0"/>
    <n v="0"/>
    <n v="0"/>
    <n v="0"/>
    <n v="0"/>
    <n v="4"/>
    <n v="8"/>
    <n v="0"/>
    <n v="0"/>
    <n v="1"/>
    <n v="3"/>
  </r>
  <r>
    <n v="2025"/>
    <x v="3"/>
    <n v="4389"/>
    <x v="74"/>
    <x v="73"/>
    <x v="2"/>
    <x v="18"/>
    <n v="0"/>
    <n v="0"/>
    <n v="0"/>
    <n v="3"/>
    <n v="3"/>
    <n v="0"/>
    <n v="1"/>
    <n v="0"/>
    <n v="1"/>
    <n v="0"/>
    <n v="0"/>
    <n v="3"/>
    <n v="7"/>
    <n v="7"/>
    <n v="4"/>
    <n v="5"/>
    <n v="6"/>
    <n v="6"/>
    <n v="2"/>
    <n v="4"/>
    <n v="3"/>
    <n v="0"/>
    <n v="6"/>
    <n v="0"/>
    <n v="17"/>
    <n v="0"/>
    <n v="0"/>
    <n v="6"/>
    <n v="0"/>
    <n v="1"/>
    <n v="0"/>
    <n v="0"/>
    <n v="0"/>
    <n v="0"/>
    <n v="0"/>
    <n v="0"/>
    <n v="0"/>
    <n v="0"/>
    <n v="0"/>
    <n v="0"/>
    <n v="0"/>
    <n v="5"/>
    <n v="0"/>
    <n v="8"/>
    <n v="9"/>
    <n v="0"/>
    <n v="0"/>
    <n v="0"/>
    <n v="4"/>
  </r>
  <r>
    <n v="2025"/>
    <x v="3"/>
    <n v="4390"/>
    <x v="75"/>
    <x v="74"/>
    <x v="2"/>
    <x v="18"/>
    <n v="0"/>
    <n v="0"/>
    <n v="0"/>
    <n v="2"/>
    <n v="2"/>
    <n v="0"/>
    <n v="2"/>
    <n v="0"/>
    <n v="3"/>
    <n v="0"/>
    <n v="0"/>
    <n v="2"/>
    <n v="2"/>
    <n v="4"/>
    <n v="1"/>
    <n v="4"/>
    <n v="4"/>
    <n v="1"/>
    <n v="3"/>
    <n v="5"/>
    <n v="0"/>
    <n v="0"/>
    <n v="1"/>
    <n v="0"/>
    <n v="8"/>
    <n v="0"/>
    <n v="0"/>
    <n v="1"/>
    <n v="0"/>
    <n v="2"/>
    <n v="0"/>
    <n v="0"/>
    <n v="0"/>
    <n v="0"/>
    <n v="0"/>
    <n v="0"/>
    <n v="0"/>
    <n v="0"/>
    <n v="0"/>
    <n v="0"/>
    <n v="0"/>
    <n v="0"/>
    <n v="2"/>
    <n v="1"/>
    <n v="10"/>
    <n v="0"/>
    <n v="0"/>
    <n v="1"/>
    <n v="0"/>
  </r>
  <r>
    <n v="2025"/>
    <x v="3"/>
    <n v="4391"/>
    <x v="76"/>
    <x v="75"/>
    <x v="2"/>
    <x v="18"/>
    <n v="0"/>
    <n v="0"/>
    <n v="0"/>
    <n v="1"/>
    <n v="0"/>
    <n v="0"/>
    <n v="2"/>
    <n v="0"/>
    <n v="4"/>
    <n v="0"/>
    <n v="0"/>
    <n v="2"/>
    <n v="4"/>
    <n v="2"/>
    <n v="0"/>
    <n v="1"/>
    <n v="1"/>
    <n v="4"/>
    <n v="1"/>
    <n v="0"/>
    <n v="1"/>
    <n v="0"/>
    <n v="1"/>
    <n v="0"/>
    <n v="8"/>
    <n v="0"/>
    <n v="0"/>
    <n v="1"/>
    <n v="0"/>
    <n v="1"/>
    <n v="0"/>
    <n v="0"/>
    <n v="0"/>
    <n v="0"/>
    <n v="0"/>
    <n v="0"/>
    <n v="0"/>
    <n v="0"/>
    <n v="0"/>
    <n v="0"/>
    <n v="0"/>
    <n v="3"/>
    <n v="0"/>
    <n v="1"/>
    <n v="6"/>
    <n v="0"/>
    <n v="0"/>
    <n v="0"/>
    <n v="0"/>
  </r>
  <r>
    <n v="2025"/>
    <x v="3"/>
    <n v="4392"/>
    <x v="77"/>
    <x v="76"/>
    <x v="2"/>
    <x v="19"/>
    <n v="20"/>
    <n v="0"/>
    <n v="25"/>
    <n v="40"/>
    <n v="33"/>
    <n v="1"/>
    <n v="31"/>
    <n v="0"/>
    <n v="30"/>
    <n v="0"/>
    <n v="5"/>
    <n v="28"/>
    <n v="35"/>
    <n v="31"/>
    <n v="18"/>
    <n v="29"/>
    <n v="12"/>
    <n v="20"/>
    <n v="3"/>
    <n v="28"/>
    <n v="1"/>
    <n v="0"/>
    <n v="21"/>
    <n v="0"/>
    <n v="68"/>
    <n v="0"/>
    <n v="0"/>
    <n v="29"/>
    <n v="0"/>
    <n v="20"/>
    <n v="0"/>
    <n v="0"/>
    <n v="0"/>
    <n v="0"/>
    <n v="0"/>
    <n v="0"/>
    <n v="0"/>
    <n v="0"/>
    <n v="0"/>
    <n v="3"/>
    <n v="0"/>
    <n v="9"/>
    <n v="8"/>
    <n v="27"/>
    <n v="56"/>
    <n v="0"/>
    <n v="0"/>
    <n v="5"/>
    <n v="34"/>
  </r>
  <r>
    <n v="2025"/>
    <x v="3"/>
    <n v="4393"/>
    <x v="78"/>
    <x v="77"/>
    <x v="2"/>
    <x v="19"/>
    <n v="0"/>
    <n v="0"/>
    <n v="0"/>
    <n v="1"/>
    <n v="0"/>
    <n v="0"/>
    <n v="0"/>
    <n v="0"/>
    <n v="1"/>
    <n v="0"/>
    <n v="1"/>
    <n v="5"/>
    <n v="3"/>
    <n v="1"/>
    <n v="2"/>
    <n v="2"/>
    <n v="0"/>
    <n v="3"/>
    <n v="1"/>
    <n v="4"/>
    <n v="1"/>
    <n v="0"/>
    <n v="0"/>
    <n v="0"/>
    <n v="6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6"/>
    <n v="9"/>
    <n v="0"/>
    <n v="0"/>
    <n v="0"/>
    <n v="4"/>
  </r>
  <r>
    <n v="2025"/>
    <x v="3"/>
    <n v="4394"/>
    <x v="79"/>
    <x v="78"/>
    <x v="2"/>
    <x v="20"/>
    <n v="0"/>
    <n v="0"/>
    <n v="0"/>
    <n v="3"/>
    <n v="4"/>
    <n v="0"/>
    <n v="4"/>
    <n v="0"/>
    <n v="5"/>
    <n v="0"/>
    <n v="6"/>
    <n v="9"/>
    <n v="16"/>
    <n v="3"/>
    <n v="12"/>
    <n v="4"/>
    <n v="18"/>
    <n v="4"/>
    <n v="10"/>
    <n v="5"/>
    <n v="11"/>
    <n v="0"/>
    <n v="2"/>
    <n v="0"/>
    <n v="6"/>
    <n v="0"/>
    <n v="2"/>
    <n v="3"/>
    <n v="0"/>
    <n v="1"/>
    <n v="0"/>
    <n v="0"/>
    <n v="0"/>
    <n v="0"/>
    <n v="0"/>
    <n v="0"/>
    <n v="0"/>
    <n v="0"/>
    <n v="0"/>
    <n v="3"/>
    <n v="0"/>
    <n v="5"/>
    <n v="0"/>
    <n v="8"/>
    <n v="19"/>
    <n v="0"/>
    <n v="0"/>
    <n v="1"/>
    <n v="12"/>
  </r>
  <r>
    <n v="2025"/>
    <x v="3"/>
    <n v="4395"/>
    <x v="80"/>
    <x v="79"/>
    <x v="2"/>
    <x v="20"/>
    <n v="1"/>
    <n v="0"/>
    <n v="0"/>
    <n v="1"/>
    <n v="1"/>
    <n v="0"/>
    <n v="0"/>
    <n v="0"/>
    <n v="0"/>
    <n v="0"/>
    <n v="1"/>
    <n v="1"/>
    <n v="1"/>
    <n v="0"/>
    <n v="1"/>
    <n v="0"/>
    <n v="1"/>
    <n v="2"/>
    <n v="1"/>
    <n v="1"/>
    <n v="0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1"/>
    <n v="4"/>
    <n v="0"/>
    <n v="7"/>
    <n v="0"/>
    <n v="0"/>
    <n v="0"/>
    <n v="2"/>
  </r>
  <r>
    <n v="2025"/>
    <x v="3"/>
    <n v="4396"/>
    <x v="81"/>
    <x v="80"/>
    <x v="2"/>
    <x v="20"/>
    <n v="2"/>
    <n v="0"/>
    <n v="0"/>
    <n v="5"/>
    <n v="4"/>
    <n v="0"/>
    <n v="4"/>
    <n v="0"/>
    <n v="5"/>
    <n v="0"/>
    <n v="2"/>
    <n v="4"/>
    <n v="4"/>
    <n v="1"/>
    <n v="2"/>
    <n v="2"/>
    <n v="4"/>
    <n v="2"/>
    <n v="6"/>
    <n v="2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0"/>
    <n v="0"/>
    <n v="0"/>
    <n v="1"/>
    <n v="0"/>
  </r>
  <r>
    <n v="2025"/>
    <x v="3"/>
    <n v="4397"/>
    <x v="82"/>
    <x v="81"/>
    <x v="2"/>
    <x v="20"/>
    <n v="0"/>
    <n v="0"/>
    <n v="0"/>
    <n v="3"/>
    <n v="2"/>
    <n v="0"/>
    <n v="2"/>
    <n v="0"/>
    <n v="3"/>
    <n v="0"/>
    <n v="0"/>
    <n v="1"/>
    <n v="0"/>
    <n v="2"/>
    <n v="0"/>
    <n v="2"/>
    <n v="2"/>
    <n v="1"/>
    <n v="1"/>
    <n v="1"/>
    <n v="2"/>
    <n v="0"/>
    <n v="2"/>
    <n v="0"/>
    <n v="10"/>
    <n v="0"/>
    <n v="0"/>
    <n v="2"/>
    <n v="0"/>
    <n v="5"/>
    <n v="0"/>
    <n v="0"/>
    <n v="0"/>
    <n v="0"/>
    <n v="0"/>
    <n v="0"/>
    <n v="0"/>
    <n v="0"/>
    <n v="0"/>
    <n v="0"/>
    <n v="0"/>
    <n v="2"/>
    <n v="0"/>
    <n v="5"/>
    <n v="3"/>
    <n v="0"/>
    <n v="0"/>
    <n v="0"/>
    <n v="5"/>
  </r>
  <r>
    <n v="2025"/>
    <x v="3"/>
    <n v="4398"/>
    <x v="83"/>
    <x v="82"/>
    <x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2"/>
    <n v="6"/>
    <n v="11"/>
    <n v="0"/>
    <n v="0"/>
    <n v="0"/>
    <n v="1"/>
  </r>
  <r>
    <n v="2025"/>
    <x v="3"/>
    <n v="4399"/>
    <x v="84"/>
    <x v="83"/>
    <x v="2"/>
    <x v="20"/>
    <n v="1"/>
    <n v="0"/>
    <n v="0"/>
    <n v="1"/>
    <n v="0"/>
    <n v="0"/>
    <n v="0"/>
    <n v="0"/>
    <n v="0"/>
    <n v="0"/>
    <n v="0"/>
    <n v="1"/>
    <n v="1"/>
    <n v="0"/>
    <n v="1"/>
    <n v="1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7"/>
    <n v="1"/>
    <n v="2"/>
    <n v="3"/>
    <n v="0"/>
    <n v="0"/>
    <n v="0"/>
    <n v="5"/>
  </r>
  <r>
    <n v="2025"/>
    <x v="3"/>
    <n v="4400"/>
    <x v="85"/>
    <x v="84"/>
    <x v="2"/>
    <x v="20"/>
    <n v="0"/>
    <n v="0"/>
    <n v="0"/>
    <n v="1"/>
    <n v="0"/>
    <n v="0"/>
    <n v="0"/>
    <n v="0"/>
    <n v="0"/>
    <n v="2"/>
    <n v="1"/>
    <n v="0"/>
    <n v="2"/>
    <n v="0"/>
    <n v="2"/>
    <n v="3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3"/>
    <n v="1"/>
    <n v="0"/>
    <n v="0"/>
    <n v="0"/>
    <n v="3"/>
  </r>
  <r>
    <n v="2025"/>
    <x v="3"/>
    <n v="4401"/>
    <x v="86"/>
    <x v="85"/>
    <x v="2"/>
    <x v="19"/>
    <n v="0"/>
    <n v="0"/>
    <n v="0"/>
    <n v="3"/>
    <n v="1"/>
    <n v="0"/>
    <n v="0"/>
    <n v="0"/>
    <n v="0"/>
    <n v="0"/>
    <n v="1"/>
    <n v="2"/>
    <n v="2"/>
    <n v="2"/>
    <n v="1"/>
    <n v="4"/>
    <n v="2"/>
    <n v="3"/>
    <n v="0"/>
    <n v="3"/>
    <n v="0"/>
    <n v="0"/>
    <n v="2"/>
    <n v="0"/>
    <n v="5"/>
    <n v="0"/>
    <n v="0"/>
    <n v="3"/>
    <n v="0"/>
    <n v="0"/>
    <n v="0"/>
    <n v="0"/>
    <n v="0"/>
    <n v="0"/>
    <n v="0"/>
    <n v="0"/>
    <n v="0"/>
    <n v="0"/>
    <n v="0"/>
    <n v="1"/>
    <n v="0"/>
    <n v="1"/>
    <n v="0"/>
    <n v="1"/>
    <n v="2"/>
    <n v="0"/>
    <n v="0"/>
    <n v="0"/>
    <n v="3"/>
  </r>
  <r>
    <n v="2025"/>
    <x v="3"/>
    <n v="4402"/>
    <x v="87"/>
    <x v="86"/>
    <x v="2"/>
    <x v="19"/>
    <n v="0"/>
    <n v="0"/>
    <n v="0"/>
    <n v="0"/>
    <n v="0"/>
    <n v="0"/>
    <n v="0"/>
    <n v="0"/>
    <n v="0"/>
    <n v="0"/>
    <n v="2"/>
    <n v="2"/>
    <n v="3"/>
    <n v="1"/>
    <n v="1"/>
    <n v="2"/>
    <n v="2"/>
    <n v="1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3"/>
    <n v="6"/>
    <n v="0"/>
    <n v="0"/>
    <n v="0"/>
    <n v="5"/>
  </r>
  <r>
    <n v="2025"/>
    <x v="3"/>
    <n v="4403"/>
    <x v="88"/>
    <x v="87"/>
    <x v="2"/>
    <x v="19"/>
    <n v="0"/>
    <n v="0"/>
    <n v="0"/>
    <n v="0"/>
    <n v="0"/>
    <n v="0"/>
    <n v="0"/>
    <n v="0"/>
    <n v="0"/>
    <n v="0"/>
    <n v="0"/>
    <n v="0"/>
    <n v="1"/>
    <n v="1"/>
    <n v="1"/>
    <n v="1"/>
    <n v="2"/>
    <n v="2"/>
    <n v="3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1"/>
  </r>
  <r>
    <n v="2025"/>
    <x v="3"/>
    <n v="4404"/>
    <x v="89"/>
    <x v="88"/>
    <x v="2"/>
    <x v="21"/>
    <n v="7"/>
    <n v="0"/>
    <n v="42"/>
    <n v="37"/>
    <n v="24"/>
    <n v="0"/>
    <n v="22"/>
    <n v="0"/>
    <n v="29"/>
    <n v="0"/>
    <n v="13"/>
    <n v="49"/>
    <n v="35"/>
    <n v="33"/>
    <n v="6"/>
    <n v="21"/>
    <n v="12"/>
    <n v="12"/>
    <n v="8"/>
    <n v="11"/>
    <n v="5"/>
    <n v="0"/>
    <n v="32"/>
    <n v="0"/>
    <n v="100"/>
    <n v="0"/>
    <n v="1"/>
    <n v="34"/>
    <n v="0"/>
    <n v="25"/>
    <n v="0"/>
    <n v="0"/>
    <n v="0"/>
    <n v="0"/>
    <n v="0"/>
    <n v="0"/>
    <n v="0"/>
    <n v="0"/>
    <n v="0"/>
    <n v="11"/>
    <n v="0"/>
    <n v="57"/>
    <n v="0"/>
    <n v="32"/>
    <n v="29"/>
    <n v="0"/>
    <n v="0"/>
    <n v="3"/>
    <n v="16"/>
  </r>
  <r>
    <n v="2025"/>
    <x v="3"/>
    <n v="4405"/>
    <x v="90"/>
    <x v="89"/>
    <x v="2"/>
    <x v="21"/>
    <n v="0"/>
    <n v="0"/>
    <n v="0"/>
    <n v="2"/>
    <n v="2"/>
    <n v="0"/>
    <n v="1"/>
    <n v="0"/>
    <n v="1"/>
    <n v="0"/>
    <n v="2"/>
    <n v="0"/>
    <n v="2"/>
    <n v="5"/>
    <n v="6"/>
    <n v="3"/>
    <n v="0"/>
    <n v="2"/>
    <n v="0"/>
    <n v="0"/>
    <n v="0"/>
    <n v="0"/>
    <n v="0"/>
    <n v="0"/>
    <n v="11"/>
    <n v="0"/>
    <n v="0"/>
    <n v="1"/>
    <n v="0"/>
    <n v="0"/>
    <n v="0"/>
    <n v="0"/>
    <n v="0"/>
    <n v="0"/>
    <n v="0"/>
    <n v="0"/>
    <n v="0"/>
    <n v="0"/>
    <n v="0"/>
    <n v="1"/>
    <n v="0"/>
    <n v="10"/>
    <n v="0"/>
    <n v="3"/>
    <n v="18"/>
    <n v="0"/>
    <n v="0"/>
    <n v="2"/>
    <n v="3"/>
  </r>
  <r>
    <n v="2025"/>
    <x v="3"/>
    <n v="4406"/>
    <x v="91"/>
    <x v="90"/>
    <x v="2"/>
    <x v="21"/>
    <n v="0"/>
    <n v="0"/>
    <n v="0"/>
    <n v="6"/>
    <n v="3"/>
    <n v="0"/>
    <n v="2"/>
    <n v="0"/>
    <n v="0"/>
    <n v="0"/>
    <n v="3"/>
    <n v="1"/>
    <n v="5"/>
    <n v="6"/>
    <n v="3"/>
    <n v="5"/>
    <n v="2"/>
    <n v="6"/>
    <n v="2"/>
    <n v="1"/>
    <n v="0"/>
    <n v="0"/>
    <n v="3"/>
    <n v="0"/>
    <n v="21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7"/>
    <n v="26"/>
    <n v="0"/>
    <n v="0"/>
    <n v="6"/>
    <n v="7"/>
  </r>
  <r>
    <n v="2025"/>
    <x v="3"/>
    <n v="4407"/>
    <x v="92"/>
    <x v="91"/>
    <x v="2"/>
    <x v="21"/>
    <n v="0"/>
    <n v="0"/>
    <n v="0"/>
    <n v="2"/>
    <n v="2"/>
    <n v="0"/>
    <n v="2"/>
    <n v="0"/>
    <n v="3"/>
    <n v="0"/>
    <n v="0"/>
    <n v="4"/>
    <n v="2"/>
    <n v="3"/>
    <n v="0"/>
    <n v="2"/>
    <n v="0"/>
    <n v="3"/>
    <n v="3"/>
    <n v="0"/>
    <n v="0"/>
    <n v="0"/>
    <n v="0"/>
    <n v="0"/>
    <n v="7"/>
    <n v="0"/>
    <n v="1"/>
    <n v="1"/>
    <n v="0"/>
    <n v="2"/>
    <n v="0"/>
    <n v="0"/>
    <n v="0"/>
    <n v="0"/>
    <n v="0"/>
    <n v="0"/>
    <n v="0"/>
    <n v="0"/>
    <n v="0"/>
    <n v="2"/>
    <n v="0"/>
    <n v="2"/>
    <n v="0"/>
    <n v="1"/>
    <n v="6"/>
    <n v="0"/>
    <n v="0"/>
    <n v="1"/>
    <n v="5"/>
  </r>
  <r>
    <n v="2025"/>
    <x v="3"/>
    <n v="4408"/>
    <x v="93"/>
    <x v="92"/>
    <x v="2"/>
    <x v="21"/>
    <n v="0"/>
    <n v="0"/>
    <n v="0"/>
    <n v="0"/>
    <n v="0"/>
    <n v="1"/>
    <n v="1"/>
    <n v="0"/>
    <n v="1"/>
    <n v="0"/>
    <n v="0"/>
    <n v="4"/>
    <n v="0"/>
    <n v="3"/>
    <n v="0"/>
    <n v="0"/>
    <n v="0"/>
    <n v="1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409"/>
    <x v="94"/>
    <x v="93"/>
    <x v="2"/>
    <x v="21"/>
    <n v="0"/>
    <n v="0"/>
    <n v="0"/>
    <n v="0"/>
    <n v="1"/>
    <n v="0"/>
    <n v="1"/>
    <n v="0"/>
    <n v="1"/>
    <n v="0"/>
    <n v="0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0"/>
    <n v="0"/>
    <n v="0"/>
    <n v="1"/>
  </r>
  <r>
    <n v="2025"/>
    <x v="3"/>
    <n v="4410"/>
    <x v="95"/>
    <x v="94"/>
    <x v="2"/>
    <x v="21"/>
    <n v="0"/>
    <n v="0"/>
    <n v="0"/>
    <n v="1"/>
    <n v="1"/>
    <n v="0"/>
    <n v="1"/>
    <n v="0"/>
    <n v="2"/>
    <n v="0"/>
    <n v="0"/>
    <n v="0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n v="2025"/>
    <x v="3"/>
    <n v="4411"/>
    <x v="96"/>
    <x v="95"/>
    <x v="2"/>
    <x v="21"/>
    <n v="0"/>
    <n v="0"/>
    <n v="0"/>
    <n v="1"/>
    <n v="0"/>
    <n v="0"/>
    <n v="0"/>
    <n v="0"/>
    <n v="0"/>
    <n v="0"/>
    <n v="1"/>
    <n v="1"/>
    <n v="0"/>
    <n v="1"/>
    <n v="0"/>
    <n v="0"/>
    <n v="4"/>
    <n v="0"/>
    <n v="2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1"/>
    <n v="0"/>
    <n v="0"/>
    <n v="0"/>
    <n v="5"/>
  </r>
  <r>
    <n v="2025"/>
    <x v="3"/>
    <n v="4412"/>
    <x v="97"/>
    <x v="96"/>
    <x v="2"/>
    <x v="21"/>
    <n v="0"/>
    <n v="0"/>
    <n v="0"/>
    <n v="1"/>
    <n v="2"/>
    <n v="0"/>
    <n v="1"/>
    <n v="0"/>
    <n v="0"/>
    <n v="0"/>
    <n v="0"/>
    <n v="1"/>
    <n v="3"/>
    <n v="2"/>
    <n v="1"/>
    <n v="3"/>
    <n v="0"/>
    <n v="2"/>
    <n v="1"/>
    <n v="0"/>
    <n v="0"/>
    <n v="0"/>
    <n v="4"/>
    <n v="0"/>
    <n v="1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1"/>
    <n v="9"/>
    <n v="0"/>
    <n v="0"/>
    <n v="1"/>
    <n v="6"/>
  </r>
  <r>
    <n v="2025"/>
    <x v="3"/>
    <n v="4413"/>
    <x v="98"/>
    <x v="97"/>
    <x v="2"/>
    <x v="21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5"/>
    <x v="3"/>
    <n v="4414"/>
    <x v="99"/>
    <x v="98"/>
    <x v="2"/>
    <x v="17"/>
    <n v="0"/>
    <n v="0"/>
    <n v="0"/>
    <n v="1"/>
    <n v="1"/>
    <n v="0"/>
    <n v="1"/>
    <n v="0"/>
    <n v="0"/>
    <n v="0"/>
    <n v="1"/>
    <n v="1"/>
    <n v="3"/>
    <n v="2"/>
    <n v="0"/>
    <n v="0"/>
    <n v="1"/>
    <n v="4"/>
    <n v="3"/>
    <n v="1"/>
    <n v="1"/>
    <n v="0"/>
    <n v="1"/>
    <n v="0"/>
    <n v="8"/>
    <n v="0"/>
    <n v="0"/>
    <n v="2"/>
    <n v="0"/>
    <n v="1"/>
    <n v="0"/>
    <n v="0"/>
    <n v="0"/>
    <n v="0"/>
    <n v="0"/>
    <n v="0"/>
    <n v="0"/>
    <n v="0"/>
    <n v="0"/>
    <n v="2"/>
    <n v="0"/>
    <n v="2"/>
    <n v="1"/>
    <n v="5"/>
    <n v="4"/>
    <n v="0"/>
    <n v="0"/>
    <n v="0"/>
    <n v="2"/>
  </r>
  <r>
    <n v="2025"/>
    <x v="3"/>
    <n v="4415"/>
    <x v="100"/>
    <x v="99"/>
    <x v="2"/>
    <x v="17"/>
    <n v="0"/>
    <n v="0"/>
    <n v="0"/>
    <n v="0"/>
    <n v="0"/>
    <n v="0"/>
    <n v="1"/>
    <n v="0"/>
    <n v="1"/>
    <n v="0"/>
    <n v="0"/>
    <n v="1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0"/>
    <n v="0"/>
    <n v="0"/>
    <n v="2"/>
  </r>
  <r>
    <n v="2025"/>
    <x v="3"/>
    <n v="4416"/>
    <x v="101"/>
    <x v="100"/>
    <x v="2"/>
    <x v="17"/>
    <n v="0"/>
    <n v="0"/>
    <n v="0"/>
    <n v="0"/>
    <n v="0"/>
    <n v="0"/>
    <n v="1"/>
    <n v="0"/>
    <n v="1"/>
    <n v="0"/>
    <n v="0"/>
    <n v="1"/>
    <n v="1"/>
    <n v="0"/>
    <n v="0"/>
    <n v="0"/>
    <n v="1"/>
    <n v="0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3"/>
    <n v="4417"/>
    <x v="102"/>
    <x v="101"/>
    <x v="2"/>
    <x v="22"/>
    <n v="20"/>
    <n v="0"/>
    <n v="25"/>
    <n v="26"/>
    <n v="16"/>
    <n v="1"/>
    <n v="10"/>
    <n v="0"/>
    <n v="10"/>
    <n v="0"/>
    <n v="10"/>
    <n v="18"/>
    <n v="26"/>
    <n v="17"/>
    <n v="16"/>
    <n v="25"/>
    <n v="15"/>
    <n v="14"/>
    <n v="14"/>
    <n v="15"/>
    <n v="8"/>
    <n v="0"/>
    <n v="22"/>
    <n v="0"/>
    <n v="43"/>
    <n v="0"/>
    <n v="7"/>
    <n v="18"/>
    <n v="0"/>
    <n v="10"/>
    <n v="0"/>
    <n v="0"/>
    <n v="0"/>
    <n v="0"/>
    <n v="0"/>
    <n v="0"/>
    <n v="0"/>
    <n v="0"/>
    <n v="0"/>
    <n v="9"/>
    <n v="0"/>
    <n v="12"/>
    <n v="6"/>
    <n v="44"/>
    <n v="99"/>
    <n v="0"/>
    <n v="1"/>
    <n v="10"/>
    <n v="21"/>
  </r>
  <r>
    <n v="2025"/>
    <x v="3"/>
    <n v="4418"/>
    <x v="103"/>
    <x v="102"/>
    <x v="2"/>
    <x v="22"/>
    <n v="0"/>
    <n v="0"/>
    <n v="0"/>
    <n v="6"/>
    <n v="4"/>
    <n v="0"/>
    <n v="6"/>
    <n v="0"/>
    <n v="5"/>
    <n v="0"/>
    <n v="0"/>
    <n v="6"/>
    <n v="4"/>
    <n v="3"/>
    <n v="3"/>
    <n v="8"/>
    <n v="4"/>
    <n v="7"/>
    <n v="5"/>
    <n v="3"/>
    <n v="2"/>
    <n v="0"/>
    <n v="9"/>
    <n v="0"/>
    <n v="12"/>
    <n v="0"/>
    <n v="0"/>
    <n v="8"/>
    <n v="0"/>
    <n v="4"/>
    <n v="0"/>
    <n v="0"/>
    <n v="0"/>
    <n v="0"/>
    <n v="0"/>
    <n v="0"/>
    <n v="0"/>
    <n v="0"/>
    <n v="0"/>
    <n v="2"/>
    <n v="0"/>
    <n v="4"/>
    <n v="2"/>
    <n v="7"/>
    <n v="10"/>
    <n v="0"/>
    <n v="0"/>
    <n v="0"/>
    <n v="0"/>
  </r>
  <r>
    <n v="2025"/>
    <x v="3"/>
    <n v="4419"/>
    <x v="104"/>
    <x v="103"/>
    <x v="2"/>
    <x v="22"/>
    <n v="0"/>
    <n v="0"/>
    <n v="0"/>
    <n v="4"/>
    <n v="2"/>
    <n v="2"/>
    <n v="1"/>
    <n v="0"/>
    <n v="1"/>
    <n v="0"/>
    <n v="7"/>
    <n v="6"/>
    <n v="4"/>
    <n v="6"/>
    <n v="3"/>
    <n v="6"/>
    <n v="6"/>
    <n v="4"/>
    <n v="1"/>
    <n v="7"/>
    <n v="1"/>
    <n v="0"/>
    <n v="0"/>
    <n v="0"/>
    <n v="3"/>
    <n v="0"/>
    <n v="1"/>
    <n v="0"/>
    <n v="0"/>
    <n v="1"/>
    <n v="0"/>
    <n v="0"/>
    <n v="0"/>
    <n v="0"/>
    <n v="0"/>
    <n v="0"/>
    <n v="0"/>
    <n v="0"/>
    <n v="0"/>
    <n v="3"/>
    <n v="0"/>
    <n v="20"/>
    <n v="1"/>
    <n v="3"/>
    <n v="21"/>
    <n v="0"/>
    <n v="0"/>
    <n v="0"/>
    <n v="1"/>
  </r>
  <r>
    <n v="2025"/>
    <x v="3"/>
    <n v="4420"/>
    <x v="105"/>
    <x v="104"/>
    <x v="2"/>
    <x v="22"/>
    <n v="0"/>
    <n v="0"/>
    <n v="0"/>
    <n v="10"/>
    <n v="3"/>
    <n v="0"/>
    <n v="2"/>
    <n v="0"/>
    <n v="4"/>
    <n v="0"/>
    <n v="4"/>
    <n v="11"/>
    <n v="1"/>
    <n v="7"/>
    <n v="4"/>
    <n v="10"/>
    <n v="6"/>
    <n v="7"/>
    <n v="8"/>
    <n v="6"/>
    <n v="2"/>
    <n v="0"/>
    <n v="6"/>
    <n v="0"/>
    <n v="17"/>
    <n v="0"/>
    <n v="0"/>
    <n v="6"/>
    <n v="0"/>
    <n v="4"/>
    <n v="0"/>
    <n v="0"/>
    <n v="0"/>
    <n v="0"/>
    <n v="0"/>
    <n v="0"/>
    <n v="0"/>
    <n v="0"/>
    <n v="0"/>
    <n v="0"/>
    <n v="0"/>
    <n v="4"/>
    <n v="1"/>
    <n v="6"/>
    <n v="13"/>
    <n v="0"/>
    <n v="0"/>
    <n v="1"/>
    <n v="0"/>
  </r>
  <r>
    <n v="2025"/>
    <x v="3"/>
    <n v="4421"/>
    <x v="106"/>
    <x v="105"/>
    <x v="2"/>
    <x v="22"/>
    <n v="0"/>
    <n v="0"/>
    <n v="0"/>
    <n v="6"/>
    <n v="3"/>
    <n v="0"/>
    <n v="1"/>
    <n v="0"/>
    <n v="0"/>
    <n v="0"/>
    <n v="4"/>
    <n v="9"/>
    <n v="8"/>
    <n v="3"/>
    <n v="3"/>
    <n v="4"/>
    <n v="6"/>
    <n v="1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9"/>
    <n v="0"/>
    <n v="0"/>
    <n v="3"/>
    <n v="3"/>
  </r>
  <r>
    <n v="2025"/>
    <x v="3"/>
    <n v="4422"/>
    <x v="107"/>
    <x v="106"/>
    <x v="2"/>
    <x v="22"/>
    <n v="0"/>
    <n v="0"/>
    <n v="0"/>
    <n v="2"/>
    <n v="0"/>
    <n v="0"/>
    <n v="0"/>
    <n v="0"/>
    <n v="0"/>
    <n v="0"/>
    <n v="1"/>
    <n v="1"/>
    <n v="2"/>
    <n v="0"/>
    <n v="2"/>
    <n v="4"/>
    <n v="1"/>
    <n v="3"/>
    <n v="1"/>
    <n v="4"/>
    <n v="2"/>
    <n v="0"/>
    <n v="5"/>
    <n v="0"/>
    <n v="10"/>
    <n v="0"/>
    <n v="3"/>
    <n v="2"/>
    <n v="0"/>
    <n v="0"/>
    <n v="0"/>
    <n v="0"/>
    <n v="0"/>
    <n v="0"/>
    <n v="0"/>
    <n v="0"/>
    <n v="0"/>
    <n v="0"/>
    <n v="0"/>
    <n v="2"/>
    <n v="0"/>
    <n v="9"/>
    <n v="2"/>
    <n v="8"/>
    <n v="27"/>
    <n v="0"/>
    <n v="0"/>
    <n v="1"/>
    <n v="3"/>
  </r>
  <r>
    <n v="2025"/>
    <x v="3"/>
    <n v="4423"/>
    <x v="108"/>
    <x v="107"/>
    <x v="2"/>
    <x v="22"/>
    <n v="0"/>
    <n v="0"/>
    <n v="0"/>
    <n v="7"/>
    <n v="3"/>
    <n v="0"/>
    <n v="2"/>
    <n v="0"/>
    <n v="1"/>
    <n v="0"/>
    <n v="4"/>
    <n v="5"/>
    <n v="2"/>
    <n v="10"/>
    <n v="3"/>
    <n v="6"/>
    <n v="7"/>
    <n v="7"/>
    <n v="8"/>
    <n v="8"/>
    <n v="3"/>
    <n v="0"/>
    <n v="1"/>
    <n v="0"/>
    <n v="7"/>
    <n v="0"/>
    <n v="2"/>
    <n v="1"/>
    <n v="0"/>
    <n v="0"/>
    <n v="0"/>
    <n v="0"/>
    <n v="0"/>
    <n v="0"/>
    <n v="0"/>
    <n v="0"/>
    <n v="0"/>
    <n v="0"/>
    <n v="0"/>
    <n v="4"/>
    <n v="0"/>
    <n v="22"/>
    <n v="1"/>
    <n v="19"/>
    <n v="28"/>
    <n v="0"/>
    <n v="0"/>
    <n v="3"/>
    <n v="10"/>
  </r>
  <r>
    <n v="2025"/>
    <x v="3"/>
    <n v="4424"/>
    <x v="109"/>
    <x v="108"/>
    <x v="2"/>
    <x v="22"/>
    <n v="0"/>
    <n v="0"/>
    <n v="0"/>
    <n v="1"/>
    <n v="0"/>
    <n v="0"/>
    <n v="0"/>
    <n v="0"/>
    <n v="0"/>
    <n v="0"/>
    <n v="0"/>
    <n v="1"/>
    <n v="1"/>
    <n v="1"/>
    <n v="4"/>
    <n v="2"/>
    <n v="3"/>
    <n v="1"/>
    <n v="2"/>
    <n v="2"/>
    <n v="1"/>
    <n v="0"/>
    <n v="1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6"/>
    <n v="11"/>
    <n v="0"/>
    <n v="0"/>
    <n v="2"/>
    <n v="2"/>
  </r>
  <r>
    <n v="2025"/>
    <x v="3"/>
    <n v="4425"/>
    <x v="110"/>
    <x v="109"/>
    <x v="2"/>
    <x v="22"/>
    <n v="0"/>
    <n v="0"/>
    <n v="0"/>
    <n v="4"/>
    <n v="1"/>
    <n v="0"/>
    <n v="2"/>
    <n v="1"/>
    <n v="1"/>
    <n v="0"/>
    <n v="2"/>
    <n v="7"/>
    <n v="9"/>
    <n v="6"/>
    <n v="4"/>
    <n v="4"/>
    <n v="6"/>
    <n v="4"/>
    <n v="5"/>
    <n v="7"/>
    <n v="0"/>
    <n v="0"/>
    <n v="3"/>
    <n v="0"/>
    <n v="9"/>
    <n v="0"/>
    <n v="3"/>
    <n v="1"/>
    <n v="0"/>
    <n v="1"/>
    <n v="0"/>
    <n v="0"/>
    <n v="0"/>
    <n v="0"/>
    <n v="0"/>
    <n v="0"/>
    <n v="0"/>
    <n v="0"/>
    <n v="0"/>
    <n v="10"/>
    <n v="0"/>
    <n v="50"/>
    <n v="0"/>
    <n v="11"/>
    <n v="29"/>
    <n v="0"/>
    <n v="0"/>
    <n v="0"/>
    <n v="0"/>
  </r>
  <r>
    <n v="2025"/>
    <x v="3"/>
    <n v="4426"/>
    <x v="111"/>
    <x v="110"/>
    <x v="2"/>
    <x v="22"/>
    <n v="0"/>
    <n v="0"/>
    <n v="0"/>
    <n v="6"/>
    <n v="4"/>
    <n v="1"/>
    <n v="4"/>
    <n v="0"/>
    <n v="4"/>
    <n v="1"/>
    <n v="6"/>
    <n v="12"/>
    <n v="9"/>
    <n v="11"/>
    <n v="8"/>
    <n v="16"/>
    <n v="11"/>
    <n v="16"/>
    <n v="8"/>
    <n v="10"/>
    <n v="3"/>
    <n v="0"/>
    <n v="9"/>
    <n v="3"/>
    <n v="37"/>
    <n v="0"/>
    <n v="0"/>
    <n v="10"/>
    <n v="0"/>
    <n v="4"/>
    <n v="0"/>
    <n v="0"/>
    <n v="0"/>
    <n v="0"/>
    <n v="0"/>
    <n v="0"/>
    <n v="0"/>
    <n v="0"/>
    <n v="0"/>
    <n v="1"/>
    <n v="0"/>
    <n v="18"/>
    <n v="5"/>
    <n v="32"/>
    <n v="72"/>
    <n v="0"/>
    <n v="0"/>
    <n v="10"/>
    <n v="17"/>
  </r>
  <r>
    <n v="2025"/>
    <x v="3"/>
    <n v="4427"/>
    <x v="112"/>
    <x v="111"/>
    <x v="2"/>
    <x v="22"/>
    <n v="0"/>
    <n v="0"/>
    <n v="0"/>
    <n v="1"/>
    <n v="0"/>
    <n v="1"/>
    <n v="0"/>
    <n v="0"/>
    <n v="0"/>
    <n v="0"/>
    <n v="2"/>
    <n v="2"/>
    <n v="2"/>
    <n v="2"/>
    <n v="2"/>
    <n v="3"/>
    <n v="4"/>
    <n v="6"/>
    <n v="3"/>
    <n v="1"/>
    <n v="3"/>
    <n v="0"/>
    <n v="0"/>
    <n v="0"/>
    <n v="18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11"/>
    <n v="13"/>
    <n v="0"/>
    <n v="0"/>
    <n v="3"/>
    <n v="2"/>
  </r>
  <r>
    <n v="2025"/>
    <x v="3"/>
    <n v="4428"/>
    <x v="113"/>
    <x v="112"/>
    <x v="2"/>
    <x v="22"/>
    <n v="0"/>
    <n v="0"/>
    <n v="0"/>
    <n v="1"/>
    <n v="1"/>
    <n v="0"/>
    <n v="0"/>
    <n v="0"/>
    <n v="0"/>
    <n v="0"/>
    <n v="0"/>
    <n v="1"/>
    <n v="1"/>
    <n v="1"/>
    <n v="3"/>
    <n v="0"/>
    <n v="3"/>
    <n v="1"/>
    <n v="0"/>
    <n v="0"/>
    <n v="2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1"/>
  </r>
  <r>
    <n v="2025"/>
    <x v="3"/>
    <n v="4429"/>
    <x v="114"/>
    <x v="113"/>
    <x v="2"/>
    <x v="22"/>
    <n v="0"/>
    <n v="0"/>
    <n v="0"/>
    <n v="2"/>
    <n v="2"/>
    <n v="0"/>
    <n v="1"/>
    <n v="0"/>
    <n v="0"/>
    <n v="0"/>
    <n v="0"/>
    <n v="1"/>
    <n v="4"/>
    <n v="2"/>
    <n v="1"/>
    <n v="3"/>
    <n v="3"/>
    <n v="2"/>
    <n v="1"/>
    <n v="2"/>
    <n v="1"/>
    <n v="0"/>
    <n v="0"/>
    <n v="0"/>
    <n v="1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5"/>
    <n v="16"/>
    <n v="0"/>
    <n v="0"/>
    <n v="3"/>
    <n v="4"/>
  </r>
  <r>
    <n v="2025"/>
    <x v="3"/>
    <n v="4430"/>
    <x v="115"/>
    <x v="114"/>
    <x v="2"/>
    <x v="22"/>
    <n v="0"/>
    <n v="0"/>
    <n v="0"/>
    <n v="0"/>
    <n v="0"/>
    <n v="0"/>
    <n v="0"/>
    <n v="0"/>
    <n v="1"/>
    <n v="0"/>
    <n v="0"/>
    <n v="1"/>
    <n v="1"/>
    <n v="0"/>
    <n v="3"/>
    <n v="2"/>
    <n v="3"/>
    <n v="0"/>
    <n v="1"/>
    <n v="4"/>
    <n v="0"/>
    <n v="0"/>
    <n v="0"/>
    <n v="0"/>
    <n v="8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8"/>
    <n v="17"/>
    <n v="0"/>
    <n v="0"/>
    <n v="0"/>
    <n v="6"/>
  </r>
  <r>
    <n v="2025"/>
    <x v="3"/>
    <n v="4431"/>
    <x v="116"/>
    <x v="115"/>
    <x v="2"/>
    <x v="22"/>
    <n v="0"/>
    <n v="0"/>
    <n v="0"/>
    <n v="3"/>
    <n v="1"/>
    <n v="0"/>
    <n v="0"/>
    <n v="0"/>
    <n v="2"/>
    <n v="0"/>
    <n v="0"/>
    <n v="3"/>
    <n v="6"/>
    <n v="4"/>
    <n v="5"/>
    <n v="3"/>
    <n v="5"/>
    <n v="5"/>
    <n v="5"/>
    <n v="5"/>
    <n v="6"/>
    <n v="0"/>
    <n v="4"/>
    <n v="0"/>
    <n v="18"/>
    <n v="0"/>
    <n v="0"/>
    <n v="3"/>
    <n v="0"/>
    <n v="0"/>
    <n v="0"/>
    <n v="0"/>
    <n v="0"/>
    <n v="0"/>
    <n v="0"/>
    <n v="0"/>
    <n v="0"/>
    <n v="0"/>
    <n v="0"/>
    <n v="3"/>
    <n v="1"/>
    <n v="0"/>
    <n v="9"/>
    <n v="15"/>
    <n v="25"/>
    <n v="0"/>
    <n v="0"/>
    <n v="1"/>
    <n v="4"/>
  </r>
  <r>
    <n v="2025"/>
    <x v="3"/>
    <n v="4432"/>
    <x v="117"/>
    <x v="116"/>
    <x v="2"/>
    <x v="22"/>
    <n v="0"/>
    <n v="0"/>
    <n v="0"/>
    <n v="1"/>
    <n v="0"/>
    <n v="0"/>
    <n v="0"/>
    <n v="0"/>
    <n v="1"/>
    <n v="0"/>
    <n v="0"/>
    <n v="1"/>
    <n v="2"/>
    <n v="2"/>
    <n v="2"/>
    <n v="0"/>
    <n v="3"/>
    <n v="6"/>
    <n v="1"/>
    <n v="3"/>
    <n v="2"/>
    <n v="0"/>
    <n v="0"/>
    <n v="0"/>
    <n v="1"/>
    <n v="0"/>
    <n v="0"/>
    <n v="2"/>
    <n v="0"/>
    <n v="2"/>
    <n v="0"/>
    <n v="0"/>
    <n v="0"/>
    <n v="0"/>
    <n v="0"/>
    <n v="0"/>
    <n v="0"/>
    <n v="0"/>
    <n v="0"/>
    <n v="0"/>
    <n v="0"/>
    <n v="1"/>
    <n v="2"/>
    <n v="0"/>
    <n v="6"/>
    <n v="0"/>
    <n v="0"/>
    <n v="0"/>
    <n v="2"/>
  </r>
  <r>
    <n v="2025"/>
    <x v="3"/>
    <n v="4433"/>
    <x v="118"/>
    <x v="117"/>
    <x v="2"/>
    <x v="22"/>
    <n v="0"/>
    <n v="0"/>
    <n v="0"/>
    <n v="2"/>
    <n v="1"/>
    <n v="0"/>
    <n v="2"/>
    <n v="0"/>
    <n v="3"/>
    <n v="0"/>
    <n v="1"/>
    <n v="5"/>
    <n v="3"/>
    <n v="1"/>
    <n v="2"/>
    <n v="1"/>
    <n v="2"/>
    <n v="5"/>
    <n v="3"/>
    <n v="3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3"/>
    <n v="10"/>
    <n v="0"/>
    <n v="0"/>
    <n v="0"/>
    <n v="0"/>
  </r>
  <r>
    <n v="2025"/>
    <x v="3"/>
    <n v="4434"/>
    <x v="119"/>
    <x v="118"/>
    <x v="2"/>
    <x v="22"/>
    <n v="0"/>
    <n v="0"/>
    <n v="0"/>
    <n v="5"/>
    <n v="6"/>
    <n v="1"/>
    <n v="3"/>
    <n v="0"/>
    <n v="2"/>
    <n v="0"/>
    <n v="2"/>
    <n v="6"/>
    <n v="10"/>
    <n v="6"/>
    <n v="8"/>
    <n v="5"/>
    <n v="7"/>
    <n v="3"/>
    <n v="2"/>
    <n v="2"/>
    <n v="0"/>
    <n v="0"/>
    <n v="1"/>
    <n v="0"/>
    <n v="15"/>
    <n v="0"/>
    <n v="0"/>
    <n v="3"/>
    <n v="0"/>
    <n v="4"/>
    <n v="0"/>
    <n v="0"/>
    <n v="0"/>
    <n v="0"/>
    <n v="0"/>
    <n v="0"/>
    <n v="0"/>
    <n v="0"/>
    <n v="0"/>
    <n v="3"/>
    <n v="0"/>
    <n v="8"/>
    <n v="2"/>
    <n v="11"/>
    <n v="43"/>
    <n v="0"/>
    <n v="0"/>
    <n v="2"/>
    <n v="7"/>
  </r>
  <r>
    <n v="2025"/>
    <x v="3"/>
    <n v="4435"/>
    <x v="120"/>
    <x v="119"/>
    <x v="2"/>
    <x v="22"/>
    <n v="0"/>
    <n v="0"/>
    <n v="0"/>
    <n v="4"/>
    <n v="3"/>
    <n v="0"/>
    <n v="2"/>
    <n v="0"/>
    <n v="0"/>
    <n v="0"/>
    <n v="3"/>
    <n v="3"/>
    <n v="7"/>
    <n v="6"/>
    <n v="6"/>
    <n v="3"/>
    <n v="5"/>
    <n v="3"/>
    <n v="3"/>
    <n v="8"/>
    <n v="3"/>
    <n v="0"/>
    <n v="6"/>
    <n v="0"/>
    <n v="15"/>
    <n v="0"/>
    <n v="0"/>
    <n v="5"/>
    <n v="0"/>
    <n v="3"/>
    <n v="0"/>
    <n v="0"/>
    <n v="0"/>
    <n v="0"/>
    <n v="0"/>
    <n v="0"/>
    <n v="0"/>
    <n v="0"/>
    <n v="0"/>
    <n v="0"/>
    <n v="0"/>
    <n v="4"/>
    <n v="3"/>
    <n v="1"/>
    <n v="2"/>
    <n v="0"/>
    <n v="0"/>
    <n v="0"/>
    <n v="0"/>
  </r>
  <r>
    <n v="2025"/>
    <x v="3"/>
    <n v="4436"/>
    <x v="121"/>
    <x v="120"/>
    <x v="0"/>
    <x v="23"/>
    <n v="0"/>
    <n v="0"/>
    <n v="0"/>
    <n v="5"/>
    <n v="3"/>
    <n v="0"/>
    <n v="3"/>
    <n v="0"/>
    <n v="2"/>
    <n v="0"/>
    <n v="3"/>
    <n v="4"/>
    <n v="4"/>
    <n v="4"/>
    <n v="3"/>
    <n v="3"/>
    <n v="2"/>
    <n v="8"/>
    <n v="3"/>
    <n v="5"/>
    <n v="1"/>
    <n v="0"/>
    <n v="4"/>
    <n v="0"/>
    <n v="17"/>
    <n v="0"/>
    <n v="0"/>
    <n v="6"/>
    <n v="0"/>
    <n v="1"/>
    <n v="0"/>
    <n v="0"/>
    <n v="0"/>
    <n v="0"/>
    <n v="0"/>
    <n v="0"/>
    <n v="0"/>
    <n v="0"/>
    <n v="0"/>
    <n v="0"/>
    <n v="0"/>
    <n v="2"/>
    <n v="1"/>
    <n v="4"/>
    <n v="16"/>
    <n v="1"/>
    <n v="0"/>
    <n v="0"/>
    <n v="4"/>
  </r>
  <r>
    <n v="2025"/>
    <x v="3"/>
    <n v="4438"/>
    <x v="123"/>
    <x v="122"/>
    <x v="3"/>
    <x v="24"/>
    <n v="0"/>
    <n v="0"/>
    <n v="0"/>
    <n v="12"/>
    <n v="9"/>
    <n v="0"/>
    <n v="9"/>
    <n v="0"/>
    <n v="14"/>
    <n v="0"/>
    <n v="0"/>
    <n v="20"/>
    <n v="11"/>
    <n v="11"/>
    <n v="15"/>
    <n v="10"/>
    <n v="6"/>
    <n v="10"/>
    <n v="6"/>
    <n v="9"/>
    <n v="5"/>
    <n v="1"/>
    <n v="6"/>
    <n v="0"/>
    <n v="26"/>
    <n v="0"/>
    <n v="0"/>
    <n v="2"/>
    <n v="0"/>
    <n v="2"/>
    <n v="0"/>
    <n v="0"/>
    <n v="0"/>
    <n v="0"/>
    <n v="0"/>
    <n v="0"/>
    <n v="0"/>
    <n v="0"/>
    <n v="0"/>
    <n v="4"/>
    <n v="0"/>
    <n v="8"/>
    <n v="0"/>
    <n v="10"/>
    <n v="36"/>
    <n v="0"/>
    <n v="0"/>
    <n v="3"/>
    <n v="5"/>
  </r>
  <r>
    <n v="2025"/>
    <x v="3"/>
    <n v="4439"/>
    <x v="124"/>
    <x v="123"/>
    <x v="3"/>
    <x v="25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2"/>
    <n v="2"/>
    <n v="0"/>
    <n v="0"/>
    <n v="0"/>
    <n v="2"/>
  </r>
  <r>
    <n v="2025"/>
    <x v="3"/>
    <n v="4440"/>
    <x v="125"/>
    <x v="124"/>
    <x v="3"/>
    <x v="24"/>
    <n v="0"/>
    <n v="0"/>
    <n v="0"/>
    <n v="5"/>
    <n v="3"/>
    <n v="0"/>
    <n v="5"/>
    <n v="0"/>
    <n v="5"/>
    <n v="0"/>
    <n v="0"/>
    <n v="5"/>
    <n v="5"/>
    <n v="7"/>
    <n v="8"/>
    <n v="3"/>
    <n v="8"/>
    <n v="6"/>
    <n v="4"/>
    <n v="5"/>
    <n v="2"/>
    <n v="0"/>
    <n v="3"/>
    <n v="0"/>
    <n v="30"/>
    <n v="0"/>
    <n v="9"/>
    <n v="0"/>
    <n v="0"/>
    <n v="0"/>
    <n v="0"/>
    <n v="0"/>
    <n v="0"/>
    <n v="0"/>
    <n v="0"/>
    <n v="0"/>
    <n v="0"/>
    <n v="1"/>
    <n v="1"/>
    <n v="0"/>
    <n v="0"/>
    <n v="3"/>
    <n v="1"/>
    <n v="7"/>
    <n v="31"/>
    <n v="0"/>
    <n v="1"/>
    <n v="0"/>
    <n v="5"/>
  </r>
  <r>
    <n v="2025"/>
    <x v="3"/>
    <n v="4441"/>
    <x v="126"/>
    <x v="125"/>
    <x v="3"/>
    <x v="26"/>
    <n v="0"/>
    <n v="0"/>
    <n v="0"/>
    <n v="3"/>
    <n v="4"/>
    <n v="0"/>
    <n v="4"/>
    <n v="0"/>
    <n v="2"/>
    <n v="0"/>
    <n v="1"/>
    <n v="3"/>
    <n v="4"/>
    <n v="0"/>
    <n v="0"/>
    <n v="2"/>
    <n v="4"/>
    <n v="4"/>
    <n v="1"/>
    <n v="6"/>
    <n v="1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5"/>
    <n v="16"/>
    <n v="0"/>
    <n v="0"/>
    <n v="0"/>
    <n v="1"/>
  </r>
  <r>
    <n v="2025"/>
    <x v="3"/>
    <n v="4442"/>
    <x v="127"/>
    <x v="126"/>
    <x v="3"/>
    <x v="26"/>
    <n v="0"/>
    <n v="0"/>
    <n v="0"/>
    <n v="0"/>
    <n v="0"/>
    <n v="0"/>
    <n v="0"/>
    <n v="0"/>
    <n v="0"/>
    <n v="0"/>
    <n v="1"/>
    <n v="2"/>
    <n v="1"/>
    <n v="1"/>
    <n v="2"/>
    <n v="2"/>
    <n v="5"/>
    <n v="3"/>
    <n v="2"/>
    <n v="0"/>
    <n v="2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1"/>
    <n v="11"/>
    <n v="0"/>
    <n v="0"/>
    <n v="0"/>
    <n v="2"/>
  </r>
  <r>
    <n v="2025"/>
    <x v="3"/>
    <n v="4443"/>
    <x v="128"/>
    <x v="127"/>
    <x v="3"/>
    <x v="26"/>
    <n v="0"/>
    <n v="0"/>
    <n v="0"/>
    <n v="0"/>
    <n v="0"/>
    <n v="0"/>
    <n v="0"/>
    <n v="0"/>
    <n v="1"/>
    <n v="0"/>
    <n v="0"/>
    <n v="2"/>
    <n v="0"/>
    <n v="0"/>
    <n v="1"/>
    <n v="1"/>
    <n v="0"/>
    <n v="0"/>
    <n v="0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5"/>
    <n v="0"/>
    <n v="0"/>
    <n v="0"/>
    <n v="1"/>
  </r>
  <r>
    <n v="2025"/>
    <x v="3"/>
    <n v="4444"/>
    <x v="129"/>
    <x v="128"/>
    <x v="3"/>
    <x v="26"/>
    <n v="0"/>
    <n v="0"/>
    <n v="0"/>
    <n v="1"/>
    <n v="1"/>
    <n v="3"/>
    <n v="1"/>
    <n v="0"/>
    <n v="0"/>
    <n v="0"/>
    <n v="2"/>
    <n v="3"/>
    <n v="7"/>
    <n v="1"/>
    <n v="4"/>
    <n v="4"/>
    <n v="2"/>
    <n v="2"/>
    <n v="4"/>
    <n v="5"/>
    <n v="0"/>
    <n v="0"/>
    <n v="1"/>
    <n v="0"/>
    <n v="11"/>
    <n v="0"/>
    <n v="0"/>
    <n v="1"/>
    <n v="0"/>
    <n v="4"/>
    <n v="0"/>
    <n v="0"/>
    <n v="0"/>
    <n v="0"/>
    <n v="0"/>
    <n v="0"/>
    <n v="0"/>
    <n v="0"/>
    <n v="1"/>
    <n v="0"/>
    <n v="0"/>
    <n v="2"/>
    <n v="0"/>
    <n v="7"/>
    <n v="9"/>
    <n v="0"/>
    <n v="0"/>
    <n v="1"/>
    <n v="3"/>
  </r>
  <r>
    <n v="2025"/>
    <x v="3"/>
    <n v="4445"/>
    <x v="130"/>
    <x v="129"/>
    <x v="3"/>
    <x v="26"/>
    <n v="0"/>
    <n v="0"/>
    <n v="0"/>
    <n v="2"/>
    <n v="2"/>
    <n v="0"/>
    <n v="3"/>
    <n v="0"/>
    <n v="1"/>
    <n v="0"/>
    <n v="0"/>
    <n v="2"/>
    <n v="0"/>
    <n v="2"/>
    <n v="0"/>
    <n v="1"/>
    <n v="1"/>
    <n v="0"/>
    <n v="0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4"/>
    <n v="0"/>
    <n v="0"/>
    <n v="0"/>
    <n v="1"/>
  </r>
  <r>
    <n v="2025"/>
    <x v="3"/>
    <n v="4446"/>
    <x v="131"/>
    <x v="130"/>
    <x v="3"/>
    <x v="26"/>
    <n v="0"/>
    <n v="0"/>
    <n v="0"/>
    <n v="1"/>
    <n v="0"/>
    <n v="0"/>
    <n v="0"/>
    <n v="0"/>
    <n v="0"/>
    <n v="0"/>
    <n v="0"/>
    <n v="1"/>
    <n v="1"/>
    <n v="2"/>
    <n v="2"/>
    <n v="2"/>
    <n v="3"/>
    <n v="0"/>
    <n v="0"/>
    <n v="2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7"/>
    <n v="0"/>
    <n v="0"/>
    <n v="0"/>
    <n v="0"/>
  </r>
  <r>
    <n v="2025"/>
    <x v="3"/>
    <n v="4447"/>
    <x v="132"/>
    <x v="131"/>
    <x v="3"/>
    <x v="26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1"/>
    <n v="0"/>
    <n v="0"/>
    <n v="0"/>
    <n v="1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2"/>
  </r>
  <r>
    <n v="2025"/>
    <x v="3"/>
    <n v="4448"/>
    <x v="133"/>
    <x v="132"/>
    <x v="3"/>
    <x v="26"/>
    <n v="3"/>
    <n v="1"/>
    <n v="6"/>
    <n v="6"/>
    <n v="2"/>
    <n v="0"/>
    <n v="8"/>
    <n v="0"/>
    <n v="8"/>
    <n v="0"/>
    <n v="0"/>
    <n v="9"/>
    <n v="4"/>
    <n v="13"/>
    <n v="4"/>
    <n v="8"/>
    <n v="6"/>
    <n v="6"/>
    <n v="9"/>
    <n v="4"/>
    <n v="1"/>
    <n v="0"/>
    <n v="7"/>
    <n v="0"/>
    <n v="29"/>
    <n v="0"/>
    <n v="0"/>
    <n v="5"/>
    <n v="0"/>
    <n v="9"/>
    <n v="0"/>
    <n v="0"/>
    <n v="0"/>
    <n v="0"/>
    <n v="0"/>
    <n v="0"/>
    <n v="0"/>
    <n v="0"/>
    <n v="0"/>
    <n v="8"/>
    <n v="0"/>
    <n v="9"/>
    <n v="1"/>
    <n v="6"/>
    <n v="17"/>
    <n v="0"/>
    <n v="0"/>
    <n v="6"/>
    <n v="6"/>
  </r>
  <r>
    <n v="2025"/>
    <x v="3"/>
    <n v="4449"/>
    <x v="134"/>
    <x v="133"/>
    <x v="3"/>
    <x v="24"/>
    <n v="17"/>
    <n v="0"/>
    <n v="23"/>
    <n v="29"/>
    <n v="28"/>
    <n v="0"/>
    <n v="25"/>
    <n v="0"/>
    <n v="23"/>
    <n v="0"/>
    <n v="1"/>
    <n v="27"/>
    <n v="35"/>
    <n v="30"/>
    <n v="21"/>
    <n v="19"/>
    <n v="22"/>
    <n v="50"/>
    <n v="23"/>
    <n v="68"/>
    <n v="13"/>
    <n v="0"/>
    <n v="9"/>
    <n v="16"/>
    <n v="43"/>
    <n v="0"/>
    <n v="4"/>
    <n v="0"/>
    <n v="0"/>
    <n v="3"/>
    <n v="0"/>
    <n v="0"/>
    <n v="4"/>
    <n v="2"/>
    <n v="0"/>
    <n v="0"/>
    <n v="0"/>
    <n v="0"/>
    <n v="0"/>
    <n v="1"/>
    <n v="0"/>
    <n v="3"/>
    <n v="2"/>
    <n v="42"/>
    <n v="65"/>
    <n v="1"/>
    <n v="1"/>
    <n v="6"/>
    <n v="15"/>
  </r>
  <r>
    <n v="2025"/>
    <x v="3"/>
    <n v="4450"/>
    <x v="135"/>
    <x v="134"/>
    <x v="3"/>
    <x v="24"/>
    <n v="0"/>
    <n v="0"/>
    <n v="0"/>
    <n v="1"/>
    <n v="1"/>
    <n v="0"/>
    <n v="2"/>
    <n v="0"/>
    <n v="1"/>
    <n v="0"/>
    <n v="0"/>
    <n v="2"/>
    <n v="0"/>
    <n v="0"/>
    <n v="1"/>
    <n v="1"/>
    <n v="1"/>
    <n v="0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</r>
  <r>
    <n v="2025"/>
    <x v="3"/>
    <n v="4451"/>
    <x v="136"/>
    <x v="135"/>
    <x v="3"/>
    <x v="25"/>
    <n v="0"/>
    <n v="0"/>
    <n v="0"/>
    <n v="0"/>
    <n v="0"/>
    <n v="0"/>
    <n v="0"/>
    <n v="0"/>
    <n v="0"/>
    <n v="0"/>
    <n v="0"/>
    <n v="0"/>
    <n v="0"/>
    <n v="2"/>
    <n v="0"/>
    <n v="0"/>
    <n v="4"/>
    <n v="2"/>
    <n v="1"/>
    <n v="1"/>
    <n v="0"/>
    <n v="0"/>
    <n v="1"/>
    <n v="0"/>
    <n v="4"/>
    <n v="0"/>
    <n v="1"/>
    <n v="0"/>
    <n v="0"/>
    <n v="1"/>
    <n v="0"/>
    <n v="0"/>
    <n v="0"/>
    <n v="0"/>
    <n v="0"/>
    <n v="0"/>
    <n v="0"/>
    <n v="0"/>
    <n v="0"/>
    <n v="1"/>
    <n v="0"/>
    <n v="4"/>
    <n v="0"/>
    <n v="0"/>
    <n v="4"/>
    <n v="0"/>
    <n v="0"/>
    <n v="0"/>
    <n v="1"/>
  </r>
  <r>
    <n v="2025"/>
    <x v="3"/>
    <n v="4452"/>
    <x v="137"/>
    <x v="136"/>
    <x v="3"/>
    <x v="25"/>
    <n v="10"/>
    <n v="0"/>
    <n v="0"/>
    <n v="8"/>
    <n v="12"/>
    <n v="0"/>
    <n v="5"/>
    <n v="0"/>
    <n v="7"/>
    <n v="0"/>
    <n v="0"/>
    <n v="7"/>
    <n v="3"/>
    <n v="5"/>
    <n v="5"/>
    <n v="7"/>
    <n v="8"/>
    <n v="3"/>
    <n v="6"/>
    <n v="7"/>
    <n v="1"/>
    <n v="0"/>
    <n v="4"/>
    <n v="0"/>
    <n v="34"/>
    <n v="0"/>
    <n v="0"/>
    <n v="7"/>
    <n v="0"/>
    <n v="8"/>
    <n v="0"/>
    <n v="0"/>
    <n v="0"/>
    <n v="0"/>
    <n v="0"/>
    <n v="0"/>
    <n v="0"/>
    <n v="0"/>
    <n v="0"/>
    <n v="8"/>
    <n v="0"/>
    <n v="26"/>
    <n v="0"/>
    <n v="13"/>
    <n v="14"/>
    <n v="0"/>
    <n v="0"/>
    <n v="3"/>
    <n v="8"/>
  </r>
  <r>
    <n v="2025"/>
    <x v="3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3"/>
    <n v="4454"/>
    <x v="139"/>
    <x v="138"/>
    <x v="3"/>
    <x v="25"/>
    <n v="2"/>
    <n v="0"/>
    <n v="0"/>
    <n v="2"/>
    <n v="2"/>
    <n v="0"/>
    <n v="2"/>
    <n v="0"/>
    <n v="1"/>
    <n v="0"/>
    <n v="1"/>
    <n v="4"/>
    <n v="3"/>
    <n v="2"/>
    <n v="4"/>
    <n v="0"/>
    <n v="3"/>
    <n v="1"/>
    <n v="0"/>
    <n v="5"/>
    <n v="0"/>
    <n v="0"/>
    <n v="0"/>
    <n v="0"/>
    <n v="9"/>
    <n v="0"/>
    <n v="0"/>
    <n v="1"/>
    <n v="0"/>
    <n v="5"/>
    <n v="0"/>
    <n v="0"/>
    <n v="0"/>
    <n v="0"/>
    <n v="0"/>
    <n v="0"/>
    <n v="0"/>
    <n v="0"/>
    <n v="0"/>
    <n v="5"/>
    <n v="0"/>
    <n v="16"/>
    <n v="0"/>
    <n v="3"/>
    <n v="7"/>
    <n v="0"/>
    <n v="0"/>
    <n v="2"/>
    <n v="1"/>
  </r>
  <r>
    <n v="2025"/>
    <x v="3"/>
    <n v="4455"/>
    <x v="140"/>
    <x v="139"/>
    <x v="3"/>
    <x v="25"/>
    <n v="0"/>
    <n v="0"/>
    <n v="0"/>
    <n v="0"/>
    <n v="0"/>
    <n v="0"/>
    <n v="0"/>
    <n v="0"/>
    <n v="0"/>
    <n v="0"/>
    <n v="0"/>
    <n v="0"/>
    <n v="0"/>
    <n v="0"/>
    <n v="2"/>
    <n v="1"/>
    <n v="3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3"/>
    <n v="0"/>
    <n v="2"/>
    <n v="0"/>
    <n v="0"/>
    <n v="0"/>
    <n v="0"/>
  </r>
  <r>
    <n v="2025"/>
    <x v="3"/>
    <n v="4456"/>
    <x v="141"/>
    <x v="140"/>
    <x v="3"/>
    <x v="25"/>
    <n v="0"/>
    <n v="0"/>
    <n v="0"/>
    <n v="0"/>
    <n v="0"/>
    <n v="0"/>
    <n v="1"/>
    <n v="0"/>
    <n v="0"/>
    <n v="0"/>
    <n v="0"/>
    <n v="1"/>
    <n v="0"/>
    <n v="0"/>
    <n v="4"/>
    <n v="1"/>
    <n v="1"/>
    <n v="0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5"/>
    <x v="3"/>
    <n v="4457"/>
    <x v="142"/>
    <x v="141"/>
    <x v="3"/>
    <x v="25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3"/>
    <n v="4458"/>
    <x v="143"/>
    <x v="142"/>
    <x v="3"/>
    <x v="25"/>
    <n v="0"/>
    <n v="0"/>
    <n v="0"/>
    <n v="0"/>
    <n v="0"/>
    <n v="0"/>
    <n v="1"/>
    <n v="0"/>
    <n v="0"/>
    <n v="0"/>
    <n v="1"/>
    <n v="3"/>
    <n v="1"/>
    <n v="6"/>
    <n v="0"/>
    <n v="2"/>
    <n v="0"/>
    <n v="0"/>
    <n v="0"/>
    <n v="3"/>
    <n v="1"/>
    <n v="0"/>
    <n v="1"/>
    <n v="0"/>
    <n v="5"/>
    <n v="0"/>
    <n v="0"/>
    <n v="2"/>
    <n v="0"/>
    <n v="2"/>
    <n v="0"/>
    <n v="0"/>
    <n v="0"/>
    <n v="0"/>
    <n v="0"/>
    <n v="0"/>
    <n v="0"/>
    <n v="0"/>
    <n v="0"/>
    <n v="0"/>
    <n v="0"/>
    <n v="5"/>
    <n v="0"/>
    <n v="2"/>
    <n v="5"/>
    <n v="0"/>
    <n v="0"/>
    <n v="0"/>
    <n v="1"/>
  </r>
  <r>
    <n v="2025"/>
    <x v="3"/>
    <n v="4459"/>
    <x v="144"/>
    <x v="143"/>
    <x v="3"/>
    <x v="25"/>
    <n v="0"/>
    <n v="0"/>
    <n v="0"/>
    <n v="0"/>
    <n v="0"/>
    <n v="0"/>
    <n v="0"/>
    <n v="0"/>
    <n v="1"/>
    <n v="0"/>
    <n v="0"/>
    <n v="2"/>
    <n v="0"/>
    <n v="0"/>
    <n v="0"/>
    <n v="2"/>
    <n v="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0"/>
    <n v="1"/>
    <n v="0"/>
    <n v="1"/>
    <n v="0"/>
    <n v="0"/>
    <n v="0"/>
    <n v="1"/>
  </r>
  <r>
    <n v="2025"/>
    <x v="3"/>
    <n v="4460"/>
    <x v="145"/>
    <x v="144"/>
    <x v="3"/>
    <x v="25"/>
    <n v="0"/>
    <n v="0"/>
    <n v="0"/>
    <n v="1"/>
    <n v="1"/>
    <n v="0"/>
    <n v="0"/>
    <n v="0"/>
    <n v="1"/>
    <n v="0"/>
    <n v="0"/>
    <n v="4"/>
    <n v="2"/>
    <n v="4"/>
    <n v="1"/>
    <n v="2"/>
    <n v="0"/>
    <n v="2"/>
    <n v="1"/>
    <n v="0"/>
    <n v="0"/>
    <n v="0"/>
    <n v="1"/>
    <n v="0"/>
    <n v="5"/>
    <n v="0"/>
    <n v="0"/>
    <n v="1"/>
    <n v="0"/>
    <n v="0"/>
    <n v="0"/>
    <n v="0"/>
    <n v="0"/>
    <n v="0"/>
    <n v="0"/>
    <n v="0"/>
    <n v="0"/>
    <n v="1"/>
    <n v="6"/>
    <n v="0"/>
    <n v="0"/>
    <n v="0"/>
    <n v="1"/>
    <n v="1"/>
    <n v="1"/>
    <n v="0"/>
    <n v="0"/>
    <n v="0"/>
    <n v="1"/>
  </r>
  <r>
    <n v="2025"/>
    <x v="3"/>
    <n v="4461"/>
    <x v="146"/>
    <x v="145"/>
    <x v="3"/>
    <x v="25"/>
    <n v="0"/>
    <n v="0"/>
    <n v="0"/>
    <n v="0"/>
    <n v="0"/>
    <n v="0"/>
    <n v="0"/>
    <n v="0"/>
    <n v="0"/>
    <n v="0"/>
    <n v="0"/>
    <n v="2"/>
    <n v="2"/>
    <n v="2"/>
    <n v="2"/>
    <n v="0"/>
    <n v="0"/>
    <n v="1"/>
    <n v="0"/>
    <n v="1"/>
    <n v="2"/>
    <n v="0"/>
    <n v="1"/>
    <n v="0"/>
    <n v="6"/>
    <n v="0"/>
    <n v="0"/>
    <n v="0"/>
    <n v="0"/>
    <n v="1"/>
    <n v="0"/>
    <n v="0"/>
    <n v="0"/>
    <n v="0"/>
    <n v="0"/>
    <n v="0"/>
    <n v="0"/>
    <n v="1"/>
    <n v="2"/>
    <n v="1"/>
    <n v="0"/>
    <n v="3"/>
    <n v="2"/>
    <n v="4"/>
    <n v="5"/>
    <n v="0"/>
    <n v="0"/>
    <n v="0"/>
    <n v="0"/>
  </r>
  <r>
    <n v="2025"/>
    <x v="3"/>
    <n v="4462"/>
    <x v="147"/>
    <x v="146"/>
    <x v="3"/>
    <x v="25"/>
    <n v="0"/>
    <n v="0"/>
    <n v="0"/>
    <n v="0"/>
    <n v="0"/>
    <n v="0"/>
    <n v="1"/>
    <n v="0"/>
    <n v="1"/>
    <n v="0"/>
    <n v="0"/>
    <n v="1"/>
    <n v="1"/>
    <n v="3"/>
    <n v="1"/>
    <n v="0"/>
    <n v="3"/>
    <n v="0"/>
    <n v="0"/>
    <n v="2"/>
    <n v="0"/>
    <n v="0"/>
    <n v="0"/>
    <n v="0"/>
    <n v="2"/>
    <n v="0"/>
    <n v="4"/>
    <n v="0"/>
    <n v="0"/>
    <n v="0"/>
    <n v="0"/>
    <n v="0"/>
    <n v="0"/>
    <n v="0"/>
    <n v="0"/>
    <n v="0"/>
    <n v="0"/>
    <n v="0"/>
    <n v="0"/>
    <n v="2"/>
    <n v="0"/>
    <n v="4"/>
    <n v="0"/>
    <n v="1"/>
    <n v="3"/>
    <n v="0"/>
    <n v="0"/>
    <n v="0"/>
    <n v="1"/>
  </r>
  <r>
    <n v="2025"/>
    <x v="3"/>
    <n v="6669"/>
    <x v="148"/>
    <x v="147"/>
    <x v="2"/>
    <x v="17"/>
    <n v="0"/>
    <n v="0"/>
    <n v="0"/>
    <n v="3"/>
    <n v="2"/>
    <n v="0"/>
    <n v="2"/>
    <n v="0"/>
    <n v="2"/>
    <n v="0"/>
    <n v="1"/>
    <n v="0"/>
    <n v="1"/>
    <n v="0"/>
    <n v="0"/>
    <n v="0"/>
    <n v="0"/>
    <n v="0"/>
    <n v="0"/>
    <n v="2"/>
    <n v="1"/>
    <n v="0"/>
    <n v="3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5"/>
    <x v="3"/>
    <n v="6670"/>
    <x v="149"/>
    <x v="148"/>
    <x v="2"/>
    <x v="17"/>
    <n v="0"/>
    <n v="0"/>
    <n v="0"/>
    <n v="3"/>
    <n v="3"/>
    <n v="0"/>
    <n v="3"/>
    <n v="0"/>
    <n v="2"/>
    <n v="0"/>
    <n v="0"/>
    <n v="1"/>
    <n v="0"/>
    <n v="0"/>
    <n v="0"/>
    <n v="1"/>
    <n v="1"/>
    <n v="0"/>
    <n v="0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</r>
  <r>
    <n v="2025"/>
    <x v="3"/>
    <n v="6671"/>
    <x v="150"/>
    <x v="149"/>
    <x v="2"/>
    <x v="21"/>
    <n v="0"/>
    <n v="0"/>
    <n v="0"/>
    <n v="4"/>
    <n v="1"/>
    <n v="0"/>
    <n v="0"/>
    <n v="0"/>
    <n v="0"/>
    <n v="0"/>
    <n v="2"/>
    <n v="3"/>
    <n v="2"/>
    <n v="4"/>
    <n v="4"/>
    <n v="4"/>
    <n v="4"/>
    <n v="1"/>
    <n v="1"/>
    <n v="5"/>
    <n v="1"/>
    <n v="0"/>
    <n v="8"/>
    <n v="0"/>
    <n v="12"/>
    <n v="0"/>
    <n v="0"/>
    <n v="8"/>
    <n v="0"/>
    <n v="5"/>
    <n v="0"/>
    <n v="0"/>
    <n v="0"/>
    <n v="0"/>
    <n v="0"/>
    <n v="0"/>
    <n v="0"/>
    <n v="0"/>
    <n v="0"/>
    <n v="1"/>
    <n v="0"/>
    <n v="6"/>
    <n v="1"/>
    <n v="13"/>
    <n v="23"/>
    <n v="0"/>
    <n v="0"/>
    <n v="2"/>
    <n v="5"/>
  </r>
  <r>
    <n v="2025"/>
    <x v="3"/>
    <n v="6709"/>
    <x v="151"/>
    <x v="150"/>
    <x v="0"/>
    <x v="8"/>
    <n v="0"/>
    <n v="0"/>
    <n v="5"/>
    <n v="8"/>
    <n v="7"/>
    <n v="2"/>
    <n v="6"/>
    <n v="0"/>
    <n v="5"/>
    <n v="0"/>
    <n v="4"/>
    <n v="5"/>
    <n v="9"/>
    <n v="12"/>
    <n v="2"/>
    <n v="8"/>
    <n v="2"/>
    <n v="6"/>
    <n v="0"/>
    <n v="4"/>
    <n v="0"/>
    <n v="0"/>
    <n v="6"/>
    <n v="0"/>
    <n v="22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7"/>
    <n v="19"/>
    <n v="0"/>
    <n v="0"/>
    <n v="2"/>
    <n v="19"/>
  </r>
  <r>
    <n v="2025"/>
    <x v="3"/>
    <n v="6710"/>
    <x v="152"/>
    <x v="151"/>
    <x v="0"/>
    <x v="5"/>
    <n v="0"/>
    <n v="0"/>
    <n v="0"/>
    <n v="3"/>
    <n v="1"/>
    <n v="0"/>
    <n v="0"/>
    <n v="0"/>
    <n v="2"/>
    <n v="0"/>
    <n v="0"/>
    <n v="5"/>
    <n v="3"/>
    <n v="3"/>
    <n v="1"/>
    <n v="2"/>
    <n v="0"/>
    <n v="1"/>
    <n v="0"/>
    <n v="1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6930"/>
    <x v="153"/>
    <x v="152"/>
    <x v="2"/>
    <x v="19"/>
    <n v="0"/>
    <n v="0"/>
    <n v="0"/>
    <n v="0"/>
    <n v="0"/>
    <n v="0"/>
    <n v="0"/>
    <n v="0"/>
    <n v="1"/>
    <n v="0"/>
    <n v="0"/>
    <n v="3"/>
    <n v="0"/>
    <n v="0"/>
    <n v="2"/>
    <n v="1"/>
    <n v="1"/>
    <n v="1"/>
    <n v="0"/>
    <n v="0"/>
    <n v="1"/>
    <n v="0"/>
    <n v="1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1"/>
  </r>
  <r>
    <n v="2025"/>
    <x v="3"/>
    <n v="6931"/>
    <x v="154"/>
    <x v="153"/>
    <x v="0"/>
    <x v="23"/>
    <n v="0"/>
    <n v="0"/>
    <n v="0"/>
    <n v="0"/>
    <n v="1"/>
    <n v="0"/>
    <n v="1"/>
    <n v="1"/>
    <n v="1"/>
    <n v="0"/>
    <n v="0"/>
    <n v="1"/>
    <n v="3"/>
    <n v="2"/>
    <n v="1"/>
    <n v="4"/>
    <n v="2"/>
    <n v="2"/>
    <n v="1"/>
    <n v="2"/>
    <n v="0"/>
    <n v="0"/>
    <n v="2"/>
    <n v="0"/>
    <n v="12"/>
    <n v="0"/>
    <n v="3"/>
    <n v="0"/>
    <n v="0"/>
    <n v="0"/>
    <n v="0"/>
    <n v="0"/>
    <n v="0"/>
    <n v="0"/>
    <n v="0"/>
    <n v="0"/>
    <n v="0"/>
    <n v="0"/>
    <n v="0"/>
    <n v="1"/>
    <n v="0"/>
    <n v="3"/>
    <n v="1"/>
    <n v="8"/>
    <n v="8"/>
    <n v="0"/>
    <n v="0"/>
    <n v="1"/>
    <n v="4"/>
  </r>
  <r>
    <n v="2025"/>
    <x v="3"/>
    <n v="6974"/>
    <x v="155"/>
    <x v="154"/>
    <x v="0"/>
    <x v="5"/>
    <n v="0"/>
    <n v="0"/>
    <n v="0"/>
    <n v="6"/>
    <n v="5"/>
    <n v="0"/>
    <n v="3"/>
    <n v="0"/>
    <n v="3"/>
    <n v="0"/>
    <n v="4"/>
    <n v="8"/>
    <n v="4"/>
    <n v="7"/>
    <n v="1"/>
    <n v="1"/>
    <n v="4"/>
    <n v="5"/>
    <n v="2"/>
    <n v="1"/>
    <n v="0"/>
    <n v="0"/>
    <n v="5"/>
    <n v="0"/>
    <n v="16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17"/>
    <n v="20"/>
    <n v="0"/>
    <n v="0"/>
    <n v="0"/>
    <n v="10"/>
  </r>
  <r>
    <n v="2025"/>
    <x v="3"/>
    <n v="6997"/>
    <x v="156"/>
    <x v="155"/>
    <x v="2"/>
    <x v="20"/>
    <n v="0"/>
    <n v="0"/>
    <n v="0"/>
    <n v="1"/>
    <n v="1"/>
    <n v="0"/>
    <n v="1"/>
    <n v="0"/>
    <n v="1"/>
    <n v="0"/>
    <n v="0"/>
    <n v="0"/>
    <n v="0"/>
    <n v="1"/>
    <n v="2"/>
    <n v="0"/>
    <n v="0"/>
    <n v="1"/>
    <n v="0"/>
    <n v="2"/>
    <n v="0"/>
    <n v="0"/>
    <n v="0"/>
    <n v="0"/>
    <n v="7"/>
    <n v="0"/>
    <n v="0"/>
    <n v="0"/>
    <n v="0"/>
    <n v="1"/>
    <n v="0"/>
    <n v="0"/>
    <n v="0"/>
    <n v="0"/>
    <n v="0"/>
    <n v="0"/>
    <n v="0"/>
    <n v="0"/>
    <n v="0"/>
    <n v="1"/>
    <n v="0"/>
    <n v="7"/>
    <n v="0"/>
    <n v="4"/>
    <n v="6"/>
    <n v="0"/>
    <n v="0"/>
    <n v="0"/>
    <n v="0"/>
  </r>
  <r>
    <n v="2025"/>
    <x v="3"/>
    <n v="6998"/>
    <x v="157"/>
    <x v="156"/>
    <x v="2"/>
    <x v="20"/>
    <n v="0"/>
    <n v="0"/>
    <n v="0"/>
    <n v="0"/>
    <n v="0"/>
    <n v="0"/>
    <n v="0"/>
    <n v="0"/>
    <n v="0"/>
    <n v="0"/>
    <n v="1"/>
    <n v="1"/>
    <n v="0"/>
    <n v="2"/>
    <n v="1"/>
    <n v="2"/>
    <n v="0"/>
    <n v="0"/>
    <n v="0"/>
    <n v="0"/>
    <n v="0"/>
    <n v="0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1"/>
    <n v="2"/>
    <n v="1"/>
    <n v="3"/>
    <n v="0"/>
    <n v="0"/>
    <n v="0"/>
    <n v="2"/>
  </r>
  <r>
    <n v="2025"/>
    <x v="3"/>
    <n v="6999"/>
    <x v="158"/>
    <x v="157"/>
    <x v="3"/>
    <x v="26"/>
    <n v="0"/>
    <n v="0"/>
    <n v="0"/>
    <n v="1"/>
    <n v="1"/>
    <n v="0"/>
    <n v="0"/>
    <n v="0"/>
    <n v="1"/>
    <n v="0"/>
    <n v="0"/>
    <n v="1"/>
    <n v="5"/>
    <n v="6"/>
    <n v="1"/>
    <n v="2"/>
    <n v="2"/>
    <n v="5"/>
    <n v="2"/>
    <n v="1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1"/>
    <n v="0"/>
    <n v="0"/>
    <n v="0"/>
    <n v="4"/>
  </r>
  <r>
    <n v="2025"/>
    <x v="3"/>
    <n v="7000"/>
    <x v="159"/>
    <x v="158"/>
    <x v="0"/>
    <x v="2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0"/>
    <n v="0"/>
    <n v="0"/>
    <n v="2"/>
  </r>
  <r>
    <n v="2025"/>
    <x v="3"/>
    <n v="7083"/>
    <x v="160"/>
    <x v="159"/>
    <x v="0"/>
    <x v="7"/>
    <n v="0"/>
    <n v="0"/>
    <n v="0"/>
    <n v="16"/>
    <n v="11"/>
    <n v="0"/>
    <n v="13"/>
    <n v="0"/>
    <n v="16"/>
    <n v="0"/>
    <n v="10"/>
    <n v="28"/>
    <n v="13"/>
    <n v="15"/>
    <n v="8"/>
    <n v="7"/>
    <n v="10"/>
    <n v="6"/>
    <n v="4"/>
    <n v="6"/>
    <n v="0"/>
    <n v="0"/>
    <n v="16"/>
    <n v="0"/>
    <n v="31"/>
    <n v="0"/>
    <n v="1"/>
    <n v="20"/>
    <n v="0"/>
    <n v="5"/>
    <n v="0"/>
    <n v="0"/>
    <n v="0"/>
    <n v="0"/>
    <n v="0"/>
    <n v="0"/>
    <n v="0"/>
    <n v="0"/>
    <n v="0"/>
    <n v="1"/>
    <n v="0"/>
    <n v="2"/>
    <n v="0"/>
    <n v="13"/>
    <n v="7"/>
    <n v="0"/>
    <n v="2"/>
    <n v="5"/>
    <n v="13"/>
  </r>
  <r>
    <n v="2025"/>
    <x v="3"/>
    <n v="7156"/>
    <x v="161"/>
    <x v="160"/>
    <x v="0"/>
    <x v="4"/>
    <n v="0"/>
    <n v="0"/>
    <n v="0"/>
    <n v="7"/>
    <n v="1"/>
    <n v="4"/>
    <n v="4"/>
    <n v="2"/>
    <n v="3"/>
    <n v="0"/>
    <n v="5"/>
    <n v="25"/>
    <n v="14"/>
    <n v="15"/>
    <n v="9"/>
    <n v="26"/>
    <n v="12"/>
    <n v="15"/>
    <n v="6"/>
    <n v="19"/>
    <n v="4"/>
    <n v="0"/>
    <n v="21"/>
    <n v="0"/>
    <n v="49"/>
    <n v="0"/>
    <n v="2"/>
    <n v="28"/>
    <n v="0"/>
    <n v="6"/>
    <n v="0"/>
    <n v="0"/>
    <n v="0"/>
    <n v="0"/>
    <n v="0"/>
    <n v="0"/>
    <n v="0"/>
    <n v="0"/>
    <n v="0"/>
    <n v="1"/>
    <n v="0"/>
    <n v="8"/>
    <n v="0"/>
    <n v="18"/>
    <n v="26"/>
    <n v="2"/>
    <n v="0"/>
    <n v="4"/>
    <n v="9"/>
  </r>
  <r>
    <n v="2025"/>
    <x v="3"/>
    <n v="7195"/>
    <x v="162"/>
    <x v="161"/>
    <x v="2"/>
    <x v="22"/>
    <n v="0"/>
    <n v="0"/>
    <n v="0"/>
    <n v="0"/>
    <n v="0"/>
    <n v="0"/>
    <n v="0"/>
    <n v="0"/>
    <n v="1"/>
    <n v="0"/>
    <n v="0"/>
    <n v="2"/>
    <n v="1"/>
    <n v="1"/>
    <n v="4"/>
    <n v="2"/>
    <n v="4"/>
    <n v="1"/>
    <n v="1"/>
    <n v="2"/>
    <n v="1"/>
    <n v="0"/>
    <n v="1"/>
    <n v="0"/>
    <n v="5"/>
    <n v="0"/>
    <n v="0"/>
    <n v="1"/>
    <n v="0"/>
    <n v="2"/>
    <n v="0"/>
    <n v="1"/>
    <n v="0"/>
    <n v="0"/>
    <n v="0"/>
    <n v="0"/>
    <n v="0"/>
    <n v="0"/>
    <n v="0"/>
    <n v="0"/>
    <n v="0"/>
    <n v="0"/>
    <n v="0"/>
    <n v="3"/>
    <n v="34"/>
    <n v="0"/>
    <n v="0"/>
    <n v="1"/>
    <n v="2"/>
  </r>
  <r>
    <n v="2025"/>
    <x v="3"/>
    <n v="7196"/>
    <x v="163"/>
    <x v="162"/>
    <x v="2"/>
    <x v="22"/>
    <n v="0"/>
    <n v="0"/>
    <n v="0"/>
    <n v="4"/>
    <n v="2"/>
    <n v="0"/>
    <n v="1"/>
    <n v="0"/>
    <n v="1"/>
    <n v="0"/>
    <n v="1"/>
    <n v="1"/>
    <n v="2"/>
    <n v="1"/>
    <n v="2"/>
    <n v="5"/>
    <n v="2"/>
    <n v="2"/>
    <n v="0"/>
    <n v="2"/>
    <n v="2"/>
    <n v="0"/>
    <n v="0"/>
    <n v="0"/>
    <n v="2"/>
    <n v="0"/>
    <n v="0"/>
    <n v="2"/>
    <n v="0"/>
    <n v="1"/>
    <n v="0"/>
    <n v="0"/>
    <n v="0"/>
    <n v="0"/>
    <n v="0"/>
    <n v="0"/>
    <n v="0"/>
    <n v="0"/>
    <n v="0"/>
    <n v="1"/>
    <n v="0"/>
    <n v="0"/>
    <n v="1"/>
    <n v="1"/>
    <n v="6"/>
    <n v="0"/>
    <n v="0"/>
    <n v="0"/>
    <n v="0"/>
  </r>
  <r>
    <n v="2025"/>
    <x v="3"/>
    <n v="7273"/>
    <x v="164"/>
    <x v="163"/>
    <x v="0"/>
    <x v="6"/>
    <n v="0"/>
    <n v="0"/>
    <n v="0"/>
    <n v="3"/>
    <n v="5"/>
    <n v="0"/>
    <n v="5"/>
    <n v="0"/>
    <n v="5"/>
    <n v="0"/>
    <n v="1"/>
    <n v="6"/>
    <n v="6"/>
    <n v="10"/>
    <n v="6"/>
    <n v="6"/>
    <n v="2"/>
    <n v="4"/>
    <n v="2"/>
    <n v="3"/>
    <n v="3"/>
    <n v="0"/>
    <n v="7"/>
    <n v="0"/>
    <n v="30"/>
    <n v="0"/>
    <n v="0"/>
    <n v="7"/>
    <n v="0"/>
    <n v="8"/>
    <n v="0"/>
    <n v="0"/>
    <n v="0"/>
    <n v="0"/>
    <n v="0"/>
    <n v="0"/>
    <n v="0"/>
    <n v="0"/>
    <n v="0"/>
    <n v="0"/>
    <n v="0"/>
    <n v="0"/>
    <n v="0"/>
    <n v="6"/>
    <n v="3"/>
    <n v="0"/>
    <n v="0"/>
    <n v="0"/>
    <n v="10"/>
  </r>
  <r>
    <n v="2025"/>
    <x v="3"/>
    <n v="7282"/>
    <x v="165"/>
    <x v="164"/>
    <x v="2"/>
    <x v="21"/>
    <n v="0"/>
    <n v="0"/>
    <n v="0"/>
    <n v="0"/>
    <n v="0"/>
    <n v="0"/>
    <n v="0"/>
    <n v="0"/>
    <n v="0"/>
    <n v="0"/>
    <n v="0"/>
    <n v="1"/>
    <n v="0"/>
    <n v="1"/>
    <n v="1"/>
    <n v="0"/>
    <n v="0"/>
    <n v="2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1"/>
    <n v="2"/>
    <n v="5"/>
    <n v="0"/>
    <n v="0"/>
    <n v="0"/>
    <n v="0"/>
  </r>
  <r>
    <n v="2025"/>
    <x v="3"/>
    <n v="7283"/>
    <x v="166"/>
    <x v="165"/>
    <x v="2"/>
    <x v="21"/>
    <n v="0"/>
    <n v="0"/>
    <n v="0"/>
    <n v="3"/>
    <n v="1"/>
    <n v="0"/>
    <n v="1"/>
    <n v="0"/>
    <n v="1"/>
    <n v="0"/>
    <n v="0"/>
    <n v="4"/>
    <n v="1"/>
    <n v="3"/>
    <n v="2"/>
    <n v="2"/>
    <n v="1"/>
    <n v="1"/>
    <n v="1"/>
    <n v="2"/>
    <n v="0"/>
    <n v="0"/>
    <n v="3"/>
    <n v="0"/>
    <n v="4"/>
    <n v="0"/>
    <n v="6"/>
    <n v="0"/>
    <n v="0"/>
    <n v="0"/>
    <n v="0"/>
    <n v="0"/>
    <n v="0"/>
    <n v="0"/>
    <n v="0"/>
    <n v="0"/>
    <n v="0"/>
    <n v="0"/>
    <n v="0"/>
    <n v="0"/>
    <n v="0"/>
    <n v="4"/>
    <n v="0"/>
    <n v="2"/>
    <n v="13"/>
    <n v="0"/>
    <n v="0"/>
    <n v="0"/>
    <n v="3"/>
  </r>
  <r>
    <n v="2025"/>
    <x v="3"/>
    <n v="7284"/>
    <x v="167"/>
    <x v="166"/>
    <x v="3"/>
    <x v="26"/>
    <n v="0"/>
    <n v="0"/>
    <n v="0"/>
    <n v="0"/>
    <n v="0"/>
    <n v="0"/>
    <n v="0"/>
    <n v="0"/>
    <n v="0"/>
    <n v="0"/>
    <n v="1"/>
    <n v="1"/>
    <n v="2"/>
    <n v="1"/>
    <n v="0"/>
    <n v="2"/>
    <n v="1"/>
    <n v="2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2"/>
  </r>
  <r>
    <n v="2025"/>
    <x v="3"/>
    <n v="7285"/>
    <x v="168"/>
    <x v="167"/>
    <x v="2"/>
    <x v="20"/>
    <n v="0"/>
    <n v="0"/>
    <n v="0"/>
    <n v="1"/>
    <n v="1"/>
    <n v="0"/>
    <n v="0"/>
    <n v="0"/>
    <n v="0"/>
    <n v="0"/>
    <n v="0"/>
    <n v="0"/>
    <n v="0"/>
    <n v="1"/>
    <n v="4"/>
    <n v="1"/>
    <n v="4"/>
    <n v="1"/>
    <n v="3"/>
    <n v="3"/>
    <n v="1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4"/>
  </r>
  <r>
    <n v="2025"/>
    <x v="3"/>
    <n v="8434"/>
    <x v="169"/>
    <x v="168"/>
    <x v="0"/>
    <x v="3"/>
    <n v="0"/>
    <n v="0"/>
    <n v="0"/>
    <n v="10"/>
    <n v="6"/>
    <n v="0"/>
    <n v="6"/>
    <n v="0"/>
    <n v="4"/>
    <n v="0"/>
    <n v="6"/>
    <n v="8"/>
    <n v="16"/>
    <n v="10"/>
    <n v="3"/>
    <n v="9"/>
    <n v="4"/>
    <n v="6"/>
    <n v="4"/>
    <n v="3"/>
    <n v="2"/>
    <n v="0"/>
    <n v="12"/>
    <n v="0"/>
    <n v="19"/>
    <n v="0"/>
    <n v="0"/>
    <n v="15"/>
    <n v="0"/>
    <n v="3"/>
    <n v="0"/>
    <n v="0"/>
    <n v="0"/>
    <n v="0"/>
    <n v="0"/>
    <n v="0"/>
    <n v="0"/>
    <n v="0"/>
    <n v="0"/>
    <n v="0"/>
    <n v="0"/>
    <n v="2"/>
    <n v="0"/>
    <n v="10"/>
    <n v="12"/>
    <n v="0"/>
    <n v="0"/>
    <n v="1"/>
    <n v="8"/>
  </r>
  <r>
    <n v="2025"/>
    <x v="3"/>
    <n v="10904"/>
    <x v="170"/>
    <x v="169"/>
    <x v="2"/>
    <x v="17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5"/>
    <n v="0"/>
    <n v="0"/>
    <n v="2"/>
    <n v="0"/>
  </r>
  <r>
    <n v="2025"/>
    <x v="3"/>
    <n v="11767"/>
    <x v="171"/>
    <x v="170"/>
    <x v="2"/>
    <x v="21"/>
    <n v="0"/>
    <n v="0"/>
    <n v="0"/>
    <n v="1"/>
    <n v="2"/>
    <n v="0"/>
    <n v="3"/>
    <n v="0"/>
    <n v="3"/>
    <n v="0"/>
    <n v="1"/>
    <n v="5"/>
    <n v="2"/>
    <n v="4"/>
    <n v="2"/>
    <n v="2"/>
    <n v="2"/>
    <n v="0"/>
    <n v="3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5"/>
  </r>
  <r>
    <n v="2025"/>
    <x v="3"/>
    <n v="11784"/>
    <x v="172"/>
    <x v="171"/>
    <x v="2"/>
    <x v="21"/>
    <n v="0"/>
    <n v="0"/>
    <n v="0"/>
    <n v="2"/>
    <n v="1"/>
    <n v="0"/>
    <n v="1"/>
    <n v="0"/>
    <n v="0"/>
    <n v="0"/>
    <n v="0"/>
    <n v="4"/>
    <n v="1"/>
    <n v="1"/>
    <n v="0"/>
    <n v="2"/>
    <n v="2"/>
    <n v="1"/>
    <n v="1"/>
    <n v="1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1"/>
    <n v="2"/>
    <n v="0"/>
    <n v="3"/>
    <n v="0"/>
    <n v="0"/>
    <n v="0"/>
    <n v="3"/>
  </r>
  <r>
    <n v="2025"/>
    <x v="3"/>
    <n v="12735"/>
    <x v="173"/>
    <x v="172"/>
    <x v="2"/>
    <x v="21"/>
    <n v="0"/>
    <n v="0"/>
    <n v="0"/>
    <n v="2"/>
    <n v="0"/>
    <n v="0"/>
    <n v="0"/>
    <n v="0"/>
    <n v="0"/>
    <n v="0"/>
    <n v="1"/>
    <n v="2"/>
    <n v="0"/>
    <n v="2"/>
    <n v="0"/>
    <n v="2"/>
    <n v="0"/>
    <n v="3"/>
    <n v="0"/>
    <n v="2"/>
    <n v="0"/>
    <n v="0"/>
    <n v="5"/>
    <n v="0"/>
    <n v="5"/>
    <n v="0"/>
    <n v="0"/>
    <n v="10"/>
    <n v="0"/>
    <n v="5"/>
    <n v="0"/>
    <n v="0"/>
    <n v="0"/>
    <n v="0"/>
    <n v="0"/>
    <n v="0"/>
    <n v="0"/>
    <n v="0"/>
    <n v="0"/>
    <n v="7"/>
    <n v="0"/>
    <n v="7"/>
    <n v="0"/>
    <n v="0"/>
    <n v="4"/>
    <n v="0"/>
    <n v="0"/>
    <n v="0"/>
    <n v="6"/>
  </r>
  <r>
    <n v="2025"/>
    <x v="3"/>
    <n v="13662"/>
    <x v="174"/>
    <x v="173"/>
    <x v="2"/>
    <x v="17"/>
    <n v="0"/>
    <n v="0"/>
    <n v="0"/>
    <n v="1"/>
    <n v="2"/>
    <n v="0"/>
    <n v="2"/>
    <n v="0"/>
    <n v="0"/>
    <n v="0"/>
    <n v="1"/>
    <n v="1"/>
    <n v="1"/>
    <n v="1"/>
    <n v="0"/>
    <n v="2"/>
    <n v="0"/>
    <n v="3"/>
    <n v="1"/>
    <n v="0"/>
    <n v="0"/>
    <n v="0"/>
    <n v="1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1"/>
    <n v="0"/>
  </r>
  <r>
    <n v="2025"/>
    <x v="3"/>
    <n v="14654"/>
    <x v="175"/>
    <x v="174"/>
    <x v="1"/>
    <x v="0"/>
    <n v="0"/>
    <n v="40"/>
    <n v="125"/>
    <n v="0"/>
    <n v="0"/>
    <n v="0"/>
    <n v="0"/>
    <n v="3"/>
    <n v="0"/>
    <n v="2"/>
    <n v="0"/>
    <n v="9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5"/>
    <n v="0"/>
    <n v="21"/>
    <n v="0"/>
    <n v="8"/>
    <n v="16"/>
    <n v="0"/>
    <n v="0"/>
    <n v="3"/>
    <n v="13"/>
  </r>
  <r>
    <n v="2025"/>
    <x v="3"/>
    <n v="26291"/>
    <x v="176"/>
    <x v="175"/>
    <x v="2"/>
    <x v="21"/>
    <n v="0"/>
    <n v="0"/>
    <n v="0"/>
    <n v="3"/>
    <n v="0"/>
    <n v="0"/>
    <n v="0"/>
    <n v="0"/>
    <n v="0"/>
    <n v="0"/>
    <n v="1"/>
    <n v="2"/>
    <n v="2"/>
    <n v="3"/>
    <n v="1"/>
    <n v="2"/>
    <n v="1"/>
    <n v="4"/>
    <n v="0"/>
    <n v="2"/>
    <n v="0"/>
    <n v="0"/>
    <n v="3"/>
    <n v="0"/>
    <n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5"/>
    <n v="10"/>
    <n v="0"/>
    <n v="0"/>
    <n v="1"/>
    <n v="5"/>
  </r>
  <r>
    <n v="2025"/>
    <x v="3"/>
    <n v="26893"/>
    <x v="177"/>
    <x v="176"/>
    <x v="0"/>
    <x v="8"/>
    <n v="0"/>
    <n v="0"/>
    <n v="0"/>
    <n v="1"/>
    <n v="0"/>
    <n v="0"/>
    <n v="1"/>
    <n v="0"/>
    <n v="1"/>
    <n v="0"/>
    <n v="0"/>
    <n v="3"/>
    <n v="1"/>
    <n v="6"/>
    <n v="2"/>
    <n v="5"/>
    <n v="0"/>
    <n v="2"/>
    <n v="0"/>
    <n v="0"/>
    <n v="0"/>
    <n v="0"/>
    <n v="1"/>
    <n v="0"/>
    <n v="1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7"/>
    <n v="15"/>
    <n v="0"/>
    <n v="0"/>
    <n v="1"/>
    <n v="1"/>
  </r>
  <r>
    <n v="2025"/>
    <x v="3"/>
    <n v="26894"/>
    <x v="178"/>
    <x v="177"/>
    <x v="0"/>
    <x v="12"/>
    <n v="0"/>
    <n v="0"/>
    <n v="0"/>
    <n v="0"/>
    <n v="0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0"/>
  </r>
  <r>
    <n v="2025"/>
    <x v="3"/>
    <n v="28687"/>
    <x v="179"/>
    <x v="178"/>
    <x v="2"/>
    <x v="21"/>
    <n v="0"/>
    <n v="0"/>
    <n v="0"/>
    <n v="2"/>
    <n v="2"/>
    <n v="0"/>
    <n v="1"/>
    <n v="0"/>
    <n v="2"/>
    <n v="0"/>
    <n v="0"/>
    <n v="5"/>
    <n v="3"/>
    <n v="2"/>
    <n v="2"/>
    <n v="1"/>
    <n v="3"/>
    <n v="1"/>
    <n v="2"/>
    <n v="1"/>
    <n v="0"/>
    <n v="0"/>
    <n v="1"/>
    <n v="0"/>
    <n v="4"/>
    <n v="1"/>
    <n v="4"/>
    <n v="0"/>
    <n v="0"/>
    <n v="1"/>
    <n v="0"/>
    <n v="0"/>
    <n v="0"/>
    <n v="0"/>
    <n v="0"/>
    <n v="0"/>
    <n v="0"/>
    <n v="0"/>
    <n v="0"/>
    <n v="0"/>
    <n v="0"/>
    <n v="0"/>
    <n v="0"/>
    <n v="11"/>
    <n v="10"/>
    <n v="0"/>
    <n v="0"/>
    <n v="1"/>
    <n v="0"/>
  </r>
  <r>
    <n v="2025"/>
    <x v="3"/>
    <n v="29039"/>
    <x v="180"/>
    <x v="179"/>
    <x v="2"/>
    <x v="21"/>
    <n v="0"/>
    <n v="0"/>
    <n v="0"/>
    <n v="0"/>
    <n v="0"/>
    <n v="0"/>
    <n v="0"/>
    <n v="0"/>
    <n v="0"/>
    <n v="0"/>
    <n v="0"/>
    <n v="0"/>
    <n v="1"/>
    <n v="2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5"/>
    <x v="3"/>
    <n v="35945"/>
    <x v="181"/>
    <x v="180"/>
    <x v="2"/>
    <x v="14"/>
    <n v="0"/>
    <n v="0"/>
    <n v="0"/>
    <n v="4"/>
    <n v="3"/>
    <n v="0"/>
    <n v="2"/>
    <n v="0"/>
    <n v="3"/>
    <n v="0"/>
    <n v="3"/>
    <n v="5"/>
    <n v="5"/>
    <n v="10"/>
    <n v="6"/>
    <n v="9"/>
    <n v="10"/>
    <n v="8"/>
    <n v="9"/>
    <n v="16"/>
    <n v="19"/>
    <n v="0"/>
    <n v="10"/>
    <n v="0"/>
    <n v="46"/>
    <n v="0"/>
    <n v="0"/>
    <n v="9"/>
    <n v="0"/>
    <n v="8"/>
    <n v="0"/>
    <n v="0"/>
    <n v="0"/>
    <n v="0"/>
    <n v="0"/>
    <n v="0"/>
    <n v="0"/>
    <n v="0"/>
    <n v="0"/>
    <n v="1"/>
    <n v="0"/>
    <n v="5"/>
    <n v="4"/>
    <n v="11"/>
    <n v="16"/>
    <n v="0"/>
    <n v="0"/>
    <n v="1"/>
    <n v="2"/>
  </r>
  <r>
    <n v="2025"/>
    <x v="3"/>
    <n v="36072"/>
    <x v="182"/>
    <x v="181"/>
    <x v="0"/>
    <x v="2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5"/>
    <n v="0"/>
    <n v="0"/>
    <n v="0"/>
    <n v="5"/>
  </r>
  <r>
    <n v="2025"/>
    <x v="3"/>
    <n v="39423"/>
    <x v="183"/>
    <x v="182"/>
    <x v="3"/>
    <x v="25"/>
    <n v="0"/>
    <n v="0"/>
    <n v="0"/>
    <n v="1"/>
    <n v="2"/>
    <n v="0"/>
    <n v="3"/>
    <n v="0"/>
    <n v="1"/>
    <n v="0"/>
    <n v="1"/>
    <n v="3"/>
    <n v="1"/>
    <n v="0"/>
    <n v="3"/>
    <n v="2"/>
    <n v="1"/>
    <n v="0"/>
    <n v="1"/>
    <n v="2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3"/>
    <n v="4"/>
    <n v="3"/>
    <n v="12"/>
    <n v="0"/>
    <n v="0"/>
    <n v="2"/>
    <n v="1"/>
  </r>
  <r>
    <n v="2025"/>
    <x v="3"/>
    <n v="40593"/>
    <x v="184"/>
    <x v="151"/>
    <x v="0"/>
    <x v="5"/>
    <n v="0"/>
    <n v="0"/>
    <n v="0"/>
    <n v="11"/>
    <n v="3"/>
    <n v="2"/>
    <n v="7"/>
    <n v="0"/>
    <n v="4"/>
    <n v="0"/>
    <n v="6"/>
    <n v="8"/>
    <n v="13"/>
    <n v="19"/>
    <n v="8"/>
    <n v="14"/>
    <n v="3"/>
    <n v="14"/>
    <n v="2"/>
    <n v="4"/>
    <n v="3"/>
    <n v="4"/>
    <n v="10"/>
    <n v="21"/>
    <n v="27"/>
    <n v="0"/>
    <n v="13"/>
    <n v="1"/>
    <n v="0"/>
    <n v="0"/>
    <n v="0"/>
    <n v="0"/>
    <n v="0"/>
    <n v="0"/>
    <n v="0"/>
    <n v="0"/>
    <n v="0"/>
    <n v="0"/>
    <n v="0"/>
    <n v="5"/>
    <n v="0"/>
    <n v="35"/>
    <n v="2"/>
    <n v="13"/>
    <n v="31"/>
    <n v="0"/>
    <n v="0"/>
    <n v="2"/>
    <n v="4"/>
  </r>
  <r>
    <n v="2025"/>
    <x v="3"/>
    <n v="40716"/>
    <x v="185"/>
    <x v="183"/>
    <x v="0"/>
    <x v="5"/>
    <n v="11"/>
    <n v="3"/>
    <n v="24"/>
    <n v="9"/>
    <n v="6"/>
    <n v="1"/>
    <n v="6"/>
    <n v="0"/>
    <n v="5"/>
    <n v="0"/>
    <n v="4"/>
    <n v="9"/>
    <n v="11"/>
    <n v="19"/>
    <n v="6"/>
    <n v="11"/>
    <n v="9"/>
    <n v="6"/>
    <n v="5"/>
    <n v="8"/>
    <n v="3"/>
    <n v="0"/>
    <n v="14"/>
    <n v="2"/>
    <n v="49"/>
    <n v="0"/>
    <n v="0"/>
    <n v="14"/>
    <n v="0"/>
    <n v="9"/>
    <n v="0"/>
    <n v="0"/>
    <n v="0"/>
    <n v="0"/>
    <n v="0"/>
    <n v="0"/>
    <n v="0"/>
    <n v="0"/>
    <n v="0"/>
    <n v="6"/>
    <n v="0"/>
    <n v="12"/>
    <n v="1"/>
    <n v="8"/>
    <n v="8"/>
    <n v="1"/>
    <n v="0"/>
    <n v="3"/>
    <n v="20"/>
  </r>
  <r>
    <n v="2025"/>
    <x v="3"/>
    <n v="40948"/>
    <x v="186"/>
    <x v="184"/>
    <x v="2"/>
    <x v="20"/>
    <n v="0"/>
    <n v="0"/>
    <n v="0"/>
    <n v="1"/>
    <n v="1"/>
    <n v="0"/>
    <n v="1"/>
    <n v="0"/>
    <n v="1"/>
    <n v="0"/>
    <n v="0"/>
    <n v="1"/>
    <n v="1"/>
    <n v="3"/>
    <n v="1"/>
    <n v="2"/>
    <n v="1"/>
    <n v="1"/>
    <n v="0"/>
    <n v="0"/>
    <n v="3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2"/>
  </r>
  <r>
    <n v="2025"/>
    <x v="4"/>
    <n v="4314"/>
    <x v="0"/>
    <x v="0"/>
    <x v="0"/>
    <x v="0"/>
    <n v="209"/>
    <n v="2"/>
    <n v="172"/>
    <n v="0"/>
    <n v="0"/>
    <n v="0"/>
    <n v="0"/>
    <n v="0"/>
    <n v="0"/>
    <n v="0"/>
    <n v="0"/>
    <n v="2"/>
    <n v="3"/>
    <n v="3"/>
    <n v="5"/>
    <n v="0"/>
    <n v="0"/>
    <n v="0"/>
    <n v="1"/>
    <n v="0"/>
    <n v="0"/>
    <n v="1"/>
    <n v="1"/>
    <n v="3"/>
    <n v="2"/>
    <n v="0"/>
    <n v="5"/>
    <n v="0"/>
    <n v="0"/>
    <n v="0"/>
    <n v="0"/>
    <n v="7"/>
    <n v="7"/>
    <n v="1"/>
    <n v="0"/>
    <n v="0"/>
    <n v="0"/>
    <n v="0"/>
    <n v="2"/>
    <n v="2"/>
    <n v="0"/>
    <n v="4"/>
    <n v="0"/>
    <n v="8"/>
    <n v="3"/>
    <n v="0"/>
    <n v="0"/>
    <n v="0"/>
    <n v="0"/>
  </r>
  <r>
    <n v="2025"/>
    <x v="4"/>
    <n v="4315"/>
    <x v="1"/>
    <x v="1"/>
    <x v="0"/>
    <x v="1"/>
    <n v="12"/>
    <n v="4"/>
    <n v="27"/>
    <n v="18"/>
    <n v="4"/>
    <n v="2"/>
    <n v="4"/>
    <n v="1"/>
    <n v="2"/>
    <n v="0"/>
    <n v="8"/>
    <n v="25"/>
    <n v="24"/>
    <n v="30"/>
    <n v="24"/>
    <n v="24"/>
    <n v="12"/>
    <n v="21"/>
    <n v="13"/>
    <n v="13"/>
    <n v="6"/>
    <n v="0"/>
    <n v="25"/>
    <n v="1"/>
    <n v="63"/>
    <n v="0"/>
    <n v="0"/>
    <n v="26"/>
    <n v="0"/>
    <n v="9"/>
    <n v="0"/>
    <n v="0"/>
    <n v="0"/>
    <n v="0"/>
    <n v="0"/>
    <n v="0"/>
    <n v="0"/>
    <n v="0"/>
    <n v="0"/>
    <n v="0"/>
    <n v="0"/>
    <n v="6"/>
    <n v="2"/>
    <n v="14"/>
    <n v="26"/>
    <n v="0"/>
    <n v="2"/>
    <n v="1"/>
    <n v="30"/>
  </r>
  <r>
    <n v="2025"/>
    <x v="4"/>
    <n v="4316"/>
    <x v="2"/>
    <x v="2"/>
    <x v="0"/>
    <x v="1"/>
    <n v="0"/>
    <n v="2"/>
    <n v="0"/>
    <n v="17"/>
    <n v="12"/>
    <n v="2"/>
    <n v="10"/>
    <n v="1"/>
    <n v="5"/>
    <n v="0"/>
    <n v="3"/>
    <n v="15"/>
    <n v="19"/>
    <n v="18"/>
    <n v="12"/>
    <n v="20"/>
    <n v="9"/>
    <n v="18"/>
    <n v="3"/>
    <n v="8"/>
    <n v="4"/>
    <n v="0"/>
    <n v="18"/>
    <n v="0"/>
    <n v="50"/>
    <n v="0"/>
    <n v="2"/>
    <n v="17"/>
    <n v="0"/>
    <n v="11"/>
    <n v="0"/>
    <n v="0"/>
    <n v="0"/>
    <n v="0"/>
    <n v="0"/>
    <n v="0"/>
    <n v="0"/>
    <n v="0"/>
    <n v="0"/>
    <n v="9"/>
    <n v="0"/>
    <n v="12"/>
    <n v="0"/>
    <n v="17"/>
    <n v="22"/>
    <n v="0"/>
    <n v="0"/>
    <n v="4"/>
    <n v="14"/>
  </r>
  <r>
    <n v="2025"/>
    <x v="4"/>
    <n v="4317"/>
    <x v="3"/>
    <x v="3"/>
    <x v="0"/>
    <x v="1"/>
    <n v="0"/>
    <n v="0"/>
    <n v="0"/>
    <n v="20"/>
    <n v="16"/>
    <n v="0"/>
    <n v="15"/>
    <n v="0"/>
    <n v="11"/>
    <n v="0"/>
    <n v="0"/>
    <n v="18"/>
    <n v="16"/>
    <n v="18"/>
    <n v="7"/>
    <n v="13"/>
    <n v="7"/>
    <n v="20"/>
    <n v="6"/>
    <n v="13"/>
    <n v="0"/>
    <n v="0"/>
    <n v="15"/>
    <n v="0"/>
    <n v="61"/>
    <n v="0"/>
    <n v="1"/>
    <n v="14"/>
    <n v="0"/>
    <n v="7"/>
    <n v="0"/>
    <n v="0"/>
    <n v="0"/>
    <n v="0"/>
    <n v="0"/>
    <n v="0"/>
    <n v="0"/>
    <n v="0"/>
    <n v="0"/>
    <n v="5"/>
    <n v="0"/>
    <n v="10"/>
    <n v="1"/>
    <n v="17"/>
    <n v="34"/>
    <n v="0"/>
    <n v="0"/>
    <n v="6"/>
    <n v="17"/>
  </r>
  <r>
    <n v="2025"/>
    <x v="4"/>
    <n v="4318"/>
    <x v="4"/>
    <x v="4"/>
    <x v="0"/>
    <x v="1"/>
    <n v="0"/>
    <n v="1"/>
    <n v="0"/>
    <n v="11"/>
    <n v="6"/>
    <n v="3"/>
    <n v="6"/>
    <n v="0"/>
    <n v="5"/>
    <n v="1"/>
    <n v="9"/>
    <n v="29"/>
    <n v="9"/>
    <n v="31"/>
    <n v="8"/>
    <n v="23"/>
    <n v="6"/>
    <n v="7"/>
    <n v="5"/>
    <n v="12"/>
    <n v="1"/>
    <n v="0"/>
    <n v="13"/>
    <n v="3"/>
    <n v="67"/>
    <n v="0"/>
    <n v="1"/>
    <n v="11"/>
    <n v="0"/>
    <n v="4"/>
    <n v="0"/>
    <n v="0"/>
    <n v="0"/>
    <n v="0"/>
    <n v="0"/>
    <n v="0"/>
    <n v="0"/>
    <n v="0"/>
    <n v="0"/>
    <n v="1"/>
    <n v="0"/>
    <n v="11"/>
    <n v="1"/>
    <n v="6"/>
    <n v="20"/>
    <n v="0"/>
    <n v="1"/>
    <n v="2"/>
    <n v="3"/>
  </r>
  <r>
    <n v="2025"/>
    <x v="4"/>
    <n v="4319"/>
    <x v="5"/>
    <x v="5"/>
    <x v="0"/>
    <x v="1"/>
    <n v="0"/>
    <n v="0"/>
    <n v="0"/>
    <n v="8"/>
    <n v="6"/>
    <n v="1"/>
    <n v="4"/>
    <n v="0"/>
    <n v="5"/>
    <n v="0"/>
    <n v="2"/>
    <n v="11"/>
    <n v="9"/>
    <n v="13"/>
    <n v="5"/>
    <n v="7"/>
    <n v="4"/>
    <n v="6"/>
    <n v="0"/>
    <n v="5"/>
    <n v="1"/>
    <n v="0"/>
    <n v="8"/>
    <n v="0"/>
    <n v="38"/>
    <n v="0"/>
    <n v="0"/>
    <n v="21"/>
    <n v="0"/>
    <n v="4"/>
    <n v="0"/>
    <n v="0"/>
    <n v="0"/>
    <n v="0"/>
    <n v="0"/>
    <n v="0"/>
    <n v="0"/>
    <n v="0"/>
    <n v="0"/>
    <n v="1"/>
    <n v="0"/>
    <n v="6"/>
    <n v="3"/>
    <n v="6"/>
    <n v="13"/>
    <n v="0"/>
    <n v="1"/>
    <n v="5"/>
    <n v="13"/>
  </r>
  <r>
    <n v="2025"/>
    <x v="4"/>
    <n v="4320"/>
    <x v="6"/>
    <x v="6"/>
    <x v="0"/>
    <x v="1"/>
    <n v="0"/>
    <n v="0"/>
    <n v="0"/>
    <n v="8"/>
    <n v="3"/>
    <n v="4"/>
    <n v="2"/>
    <n v="2"/>
    <n v="2"/>
    <n v="0"/>
    <n v="3"/>
    <n v="10"/>
    <n v="15"/>
    <n v="11"/>
    <n v="3"/>
    <n v="13"/>
    <n v="4"/>
    <n v="6"/>
    <n v="3"/>
    <n v="8"/>
    <n v="3"/>
    <n v="0"/>
    <n v="0"/>
    <n v="0"/>
    <n v="0"/>
    <n v="0"/>
    <n v="0"/>
    <n v="4"/>
    <n v="0"/>
    <n v="6"/>
    <n v="0"/>
    <n v="0"/>
    <n v="0"/>
    <n v="0"/>
    <n v="0"/>
    <n v="0"/>
    <n v="0"/>
    <n v="0"/>
    <n v="1"/>
    <n v="4"/>
    <n v="0"/>
    <n v="4"/>
    <n v="4"/>
    <n v="5"/>
    <n v="15"/>
    <n v="1"/>
    <n v="0"/>
    <n v="5"/>
    <n v="10"/>
  </r>
  <r>
    <n v="2025"/>
    <x v="4"/>
    <n v="4321"/>
    <x v="7"/>
    <x v="7"/>
    <x v="0"/>
    <x v="1"/>
    <n v="3"/>
    <n v="2"/>
    <n v="5"/>
    <n v="10"/>
    <n v="6"/>
    <n v="3"/>
    <n v="0"/>
    <n v="1"/>
    <n v="1"/>
    <n v="0"/>
    <n v="5"/>
    <n v="25"/>
    <n v="18"/>
    <n v="23"/>
    <n v="10"/>
    <n v="28"/>
    <n v="7"/>
    <n v="19"/>
    <n v="9"/>
    <n v="18"/>
    <n v="2"/>
    <n v="2"/>
    <n v="21"/>
    <n v="1"/>
    <n v="37"/>
    <n v="0"/>
    <n v="3"/>
    <n v="25"/>
    <n v="0"/>
    <n v="3"/>
    <n v="0"/>
    <n v="0"/>
    <n v="0"/>
    <n v="0"/>
    <n v="0"/>
    <n v="0"/>
    <n v="0"/>
    <n v="0"/>
    <n v="0"/>
    <n v="5"/>
    <n v="0"/>
    <n v="10"/>
    <n v="5"/>
    <n v="37"/>
    <n v="90"/>
    <n v="1"/>
    <n v="0"/>
    <n v="13"/>
    <n v="24"/>
  </r>
  <r>
    <n v="2025"/>
    <x v="4"/>
    <n v="4322"/>
    <x v="8"/>
    <x v="8"/>
    <x v="0"/>
    <x v="2"/>
    <n v="3"/>
    <n v="0"/>
    <n v="0"/>
    <n v="12"/>
    <n v="7"/>
    <n v="0"/>
    <n v="6"/>
    <n v="1"/>
    <n v="4"/>
    <n v="0"/>
    <n v="7"/>
    <n v="19"/>
    <n v="11"/>
    <n v="15"/>
    <n v="5"/>
    <n v="9"/>
    <n v="3"/>
    <n v="6"/>
    <n v="1"/>
    <n v="1"/>
    <n v="1"/>
    <n v="0"/>
    <n v="6"/>
    <n v="0"/>
    <n v="42"/>
    <n v="0"/>
    <n v="0"/>
    <n v="10"/>
    <n v="0"/>
    <n v="8"/>
    <n v="0"/>
    <n v="0"/>
    <n v="0"/>
    <n v="0"/>
    <n v="0"/>
    <n v="0"/>
    <n v="0"/>
    <n v="0"/>
    <n v="0"/>
    <n v="4"/>
    <n v="0"/>
    <n v="5"/>
    <n v="1"/>
    <n v="19"/>
    <n v="24"/>
    <n v="0"/>
    <n v="3"/>
    <n v="2"/>
    <n v="5"/>
  </r>
  <r>
    <n v="2025"/>
    <x v="4"/>
    <n v="4323"/>
    <x v="9"/>
    <x v="9"/>
    <x v="0"/>
    <x v="2"/>
    <n v="0"/>
    <n v="0"/>
    <n v="0"/>
    <n v="1"/>
    <n v="1"/>
    <n v="0"/>
    <n v="2"/>
    <n v="0"/>
    <n v="2"/>
    <n v="0"/>
    <n v="0"/>
    <n v="4"/>
    <n v="2"/>
    <n v="5"/>
    <n v="1"/>
    <n v="4"/>
    <n v="0"/>
    <n v="3"/>
    <n v="2"/>
    <n v="1"/>
    <n v="0"/>
    <n v="0"/>
    <n v="1"/>
    <n v="0"/>
    <n v="0"/>
    <n v="0"/>
    <n v="4"/>
    <n v="2"/>
    <n v="0"/>
    <n v="1"/>
    <n v="0"/>
    <n v="0"/>
    <n v="1"/>
    <n v="0"/>
    <n v="0"/>
    <n v="0"/>
    <n v="0"/>
    <n v="2"/>
    <n v="3"/>
    <n v="2"/>
    <n v="0"/>
    <n v="2"/>
    <n v="0"/>
    <n v="3"/>
    <n v="3"/>
    <n v="0"/>
    <n v="0"/>
    <n v="0"/>
    <n v="1"/>
  </r>
  <r>
    <n v="2025"/>
    <x v="4"/>
    <n v="4324"/>
    <x v="10"/>
    <x v="10"/>
    <x v="0"/>
    <x v="3"/>
    <n v="0"/>
    <n v="2"/>
    <n v="0"/>
    <n v="16"/>
    <n v="11"/>
    <n v="0"/>
    <n v="7"/>
    <n v="0"/>
    <n v="7"/>
    <n v="0"/>
    <n v="3"/>
    <n v="13"/>
    <n v="24"/>
    <n v="19"/>
    <n v="13"/>
    <n v="20"/>
    <n v="6"/>
    <n v="13"/>
    <n v="6"/>
    <n v="7"/>
    <n v="1"/>
    <n v="0"/>
    <n v="10"/>
    <n v="0"/>
    <n v="43"/>
    <n v="0"/>
    <n v="0"/>
    <n v="11"/>
    <n v="0"/>
    <n v="0"/>
    <n v="0"/>
    <n v="0"/>
    <n v="0"/>
    <n v="0"/>
    <n v="0"/>
    <n v="0"/>
    <n v="0"/>
    <n v="0"/>
    <n v="0"/>
    <n v="0"/>
    <n v="0"/>
    <n v="1"/>
    <n v="3"/>
    <n v="9"/>
    <n v="19"/>
    <n v="0"/>
    <n v="0"/>
    <n v="5"/>
    <n v="9"/>
  </r>
  <r>
    <n v="2025"/>
    <x v="4"/>
    <n v="4325"/>
    <x v="11"/>
    <x v="11"/>
    <x v="0"/>
    <x v="3"/>
    <n v="0"/>
    <n v="0"/>
    <n v="0"/>
    <n v="7"/>
    <n v="5"/>
    <n v="0"/>
    <n v="4"/>
    <n v="0"/>
    <n v="4"/>
    <n v="0"/>
    <n v="3"/>
    <n v="7"/>
    <n v="10"/>
    <n v="4"/>
    <n v="1"/>
    <n v="4"/>
    <n v="9"/>
    <n v="0"/>
    <n v="0"/>
    <n v="4"/>
    <n v="0"/>
    <n v="0"/>
    <n v="6"/>
    <n v="0"/>
    <n v="12"/>
    <n v="0"/>
    <n v="0"/>
    <n v="9"/>
    <n v="0"/>
    <n v="2"/>
    <n v="0"/>
    <n v="0"/>
    <n v="0"/>
    <n v="0"/>
    <n v="0"/>
    <n v="0"/>
    <n v="0"/>
    <n v="0"/>
    <n v="0"/>
    <n v="19"/>
    <n v="0"/>
    <n v="78"/>
    <n v="0"/>
    <n v="11"/>
    <n v="12"/>
    <n v="0"/>
    <n v="0"/>
    <n v="3"/>
    <n v="7"/>
  </r>
  <r>
    <n v="2025"/>
    <x v="4"/>
    <n v="4326"/>
    <x v="12"/>
    <x v="12"/>
    <x v="0"/>
    <x v="3"/>
    <n v="11"/>
    <n v="2"/>
    <n v="16"/>
    <n v="23"/>
    <n v="17"/>
    <n v="2"/>
    <n v="11"/>
    <n v="0"/>
    <n v="10"/>
    <n v="0"/>
    <n v="4"/>
    <n v="25"/>
    <n v="20"/>
    <n v="21"/>
    <n v="14"/>
    <n v="17"/>
    <n v="7"/>
    <n v="14"/>
    <n v="5"/>
    <n v="12"/>
    <n v="2"/>
    <n v="0"/>
    <n v="13"/>
    <n v="0"/>
    <n v="45"/>
    <n v="0"/>
    <n v="0"/>
    <n v="16"/>
    <n v="0"/>
    <n v="3"/>
    <n v="0"/>
    <n v="0"/>
    <n v="0"/>
    <n v="0"/>
    <n v="0"/>
    <n v="0"/>
    <n v="0"/>
    <n v="0"/>
    <n v="0"/>
    <n v="1"/>
    <n v="0"/>
    <n v="4"/>
    <n v="0"/>
    <n v="23"/>
    <n v="35"/>
    <n v="0"/>
    <n v="0"/>
    <n v="5"/>
    <n v="21"/>
  </r>
  <r>
    <n v="2025"/>
    <x v="4"/>
    <n v="4327"/>
    <x v="13"/>
    <x v="13"/>
    <x v="0"/>
    <x v="3"/>
    <n v="0"/>
    <n v="0"/>
    <n v="0"/>
    <n v="3"/>
    <n v="0"/>
    <n v="0"/>
    <n v="1"/>
    <n v="0"/>
    <n v="3"/>
    <n v="0"/>
    <n v="1"/>
    <n v="5"/>
    <n v="6"/>
    <n v="6"/>
    <n v="3"/>
    <n v="3"/>
    <n v="2"/>
    <n v="5"/>
    <n v="2"/>
    <n v="13"/>
    <n v="1"/>
    <n v="0"/>
    <n v="4"/>
    <n v="0"/>
    <n v="7"/>
    <n v="0"/>
    <n v="0"/>
    <n v="5"/>
    <n v="0"/>
    <n v="0"/>
    <n v="0"/>
    <n v="0"/>
    <n v="0"/>
    <n v="0"/>
    <n v="0"/>
    <n v="0"/>
    <n v="0"/>
    <n v="0"/>
    <n v="0"/>
    <n v="0"/>
    <n v="0"/>
    <n v="1"/>
    <n v="0"/>
    <n v="8"/>
    <n v="15"/>
    <n v="0"/>
    <n v="0"/>
    <n v="1"/>
    <n v="4"/>
  </r>
  <r>
    <n v="2025"/>
    <x v="4"/>
    <n v="4328"/>
    <x v="14"/>
    <x v="14"/>
    <x v="0"/>
    <x v="4"/>
    <n v="13"/>
    <n v="0"/>
    <n v="22"/>
    <n v="35"/>
    <n v="23"/>
    <n v="4"/>
    <n v="16"/>
    <n v="0"/>
    <n v="14"/>
    <n v="0"/>
    <n v="14"/>
    <n v="58"/>
    <n v="26"/>
    <n v="29"/>
    <n v="18"/>
    <n v="23"/>
    <n v="14"/>
    <n v="26"/>
    <n v="8"/>
    <n v="13"/>
    <n v="4"/>
    <n v="1"/>
    <n v="27"/>
    <n v="1"/>
    <n v="96"/>
    <n v="1"/>
    <n v="1"/>
    <n v="25"/>
    <n v="0"/>
    <n v="10"/>
    <n v="0"/>
    <n v="0"/>
    <n v="0"/>
    <n v="0"/>
    <n v="0"/>
    <n v="0"/>
    <n v="0"/>
    <n v="0"/>
    <n v="0"/>
    <n v="4"/>
    <n v="1"/>
    <n v="5"/>
    <n v="9"/>
    <n v="26"/>
    <n v="44"/>
    <n v="0"/>
    <n v="0"/>
    <n v="4"/>
    <n v="14"/>
  </r>
  <r>
    <n v="2025"/>
    <x v="4"/>
    <n v="4329"/>
    <x v="15"/>
    <x v="15"/>
    <x v="0"/>
    <x v="4"/>
    <n v="12"/>
    <n v="0"/>
    <n v="24"/>
    <n v="23"/>
    <n v="16"/>
    <n v="2"/>
    <n v="15"/>
    <n v="1"/>
    <n v="10"/>
    <n v="0"/>
    <n v="13"/>
    <n v="28"/>
    <n v="22"/>
    <n v="15"/>
    <n v="13"/>
    <n v="22"/>
    <n v="9"/>
    <n v="9"/>
    <n v="3"/>
    <n v="14"/>
    <n v="2"/>
    <n v="0"/>
    <n v="19"/>
    <n v="0"/>
    <n v="51"/>
    <n v="0"/>
    <n v="42"/>
    <n v="0"/>
    <n v="0"/>
    <n v="0"/>
    <n v="0"/>
    <n v="0"/>
    <n v="0"/>
    <n v="0"/>
    <n v="0"/>
    <n v="0"/>
    <n v="0"/>
    <n v="0"/>
    <n v="0"/>
    <n v="0"/>
    <n v="0"/>
    <n v="1"/>
    <n v="0"/>
    <n v="10"/>
    <n v="41"/>
    <n v="0"/>
    <n v="0"/>
    <n v="2"/>
    <n v="10"/>
  </r>
  <r>
    <n v="2025"/>
    <x v="4"/>
    <n v="4330"/>
    <x v="16"/>
    <x v="16"/>
    <x v="0"/>
    <x v="4"/>
    <n v="2"/>
    <n v="2"/>
    <n v="12"/>
    <n v="17"/>
    <n v="14"/>
    <n v="0"/>
    <n v="19"/>
    <n v="0"/>
    <n v="21"/>
    <n v="0"/>
    <n v="6"/>
    <n v="27"/>
    <n v="24"/>
    <n v="30"/>
    <n v="14"/>
    <n v="8"/>
    <n v="6"/>
    <n v="9"/>
    <n v="8"/>
    <n v="7"/>
    <n v="4"/>
    <n v="0"/>
    <n v="26"/>
    <n v="0"/>
    <n v="89"/>
    <n v="0"/>
    <n v="29"/>
    <n v="0"/>
    <n v="0"/>
    <n v="0"/>
    <n v="0"/>
    <n v="0"/>
    <n v="0"/>
    <n v="0"/>
    <n v="0"/>
    <n v="0"/>
    <n v="0"/>
    <n v="0"/>
    <n v="0"/>
    <n v="7"/>
    <n v="0"/>
    <n v="13"/>
    <n v="7"/>
    <n v="32"/>
    <n v="74"/>
    <n v="0"/>
    <n v="0"/>
    <n v="10"/>
    <n v="14"/>
  </r>
  <r>
    <n v="2025"/>
    <x v="4"/>
    <n v="4331"/>
    <x v="17"/>
    <x v="17"/>
    <x v="0"/>
    <x v="4"/>
    <n v="0"/>
    <n v="0"/>
    <n v="0"/>
    <n v="4"/>
    <n v="4"/>
    <n v="0"/>
    <n v="4"/>
    <n v="0"/>
    <n v="3"/>
    <n v="0"/>
    <n v="1"/>
    <n v="6"/>
    <n v="7"/>
    <n v="6"/>
    <n v="3"/>
    <n v="9"/>
    <n v="3"/>
    <n v="8"/>
    <n v="4"/>
    <n v="2"/>
    <n v="2"/>
    <n v="0"/>
    <n v="8"/>
    <n v="0"/>
    <n v="20"/>
    <n v="0"/>
    <n v="13"/>
    <n v="0"/>
    <n v="0"/>
    <n v="0"/>
    <n v="0"/>
    <n v="0"/>
    <n v="0"/>
    <n v="0"/>
    <n v="0"/>
    <n v="0"/>
    <n v="0"/>
    <n v="0"/>
    <n v="0"/>
    <n v="1"/>
    <n v="0"/>
    <n v="1"/>
    <n v="0"/>
    <n v="7"/>
    <n v="12"/>
    <n v="0"/>
    <n v="0"/>
    <n v="0"/>
    <n v="2"/>
  </r>
  <r>
    <n v="2025"/>
    <x v="4"/>
    <n v="4332"/>
    <x v="18"/>
    <x v="18"/>
    <x v="0"/>
    <x v="4"/>
    <n v="0"/>
    <n v="2"/>
    <n v="0"/>
    <n v="9"/>
    <n v="4"/>
    <n v="1"/>
    <n v="6"/>
    <n v="1"/>
    <n v="2"/>
    <n v="2"/>
    <n v="4"/>
    <n v="10"/>
    <n v="15"/>
    <n v="13"/>
    <n v="8"/>
    <n v="8"/>
    <n v="3"/>
    <n v="3"/>
    <n v="2"/>
    <n v="1"/>
    <n v="4"/>
    <n v="0"/>
    <n v="7"/>
    <n v="0"/>
    <n v="43"/>
    <n v="0"/>
    <n v="20"/>
    <n v="0"/>
    <n v="0"/>
    <n v="1"/>
    <n v="0"/>
    <n v="0"/>
    <n v="0"/>
    <n v="0"/>
    <n v="0"/>
    <n v="0"/>
    <n v="0"/>
    <n v="0"/>
    <n v="0"/>
    <n v="0"/>
    <n v="2"/>
    <n v="5"/>
    <n v="4"/>
    <n v="16"/>
    <n v="38"/>
    <n v="0"/>
    <n v="0"/>
    <n v="5"/>
    <n v="9"/>
  </r>
  <r>
    <n v="2025"/>
    <x v="4"/>
    <n v="4334"/>
    <x v="19"/>
    <x v="19"/>
    <x v="0"/>
    <x v="5"/>
    <n v="0"/>
    <n v="0"/>
    <n v="0"/>
    <n v="3"/>
    <n v="1"/>
    <n v="0"/>
    <n v="0"/>
    <n v="0"/>
    <n v="0"/>
    <n v="0"/>
    <n v="3"/>
    <n v="3"/>
    <n v="2"/>
    <n v="3"/>
    <n v="2"/>
    <n v="2"/>
    <n v="0"/>
    <n v="2"/>
    <n v="2"/>
    <n v="2"/>
    <n v="0"/>
    <n v="0"/>
    <n v="2"/>
    <n v="0"/>
    <n v="5"/>
    <n v="0"/>
    <n v="0"/>
    <n v="7"/>
    <n v="0"/>
    <n v="1"/>
    <n v="0"/>
    <n v="0"/>
    <n v="0"/>
    <n v="0"/>
    <n v="0"/>
    <n v="0"/>
    <n v="0"/>
    <n v="0"/>
    <n v="0"/>
    <n v="0"/>
    <n v="0"/>
    <n v="4"/>
    <n v="0"/>
    <n v="1"/>
    <n v="5"/>
    <n v="0"/>
    <n v="0"/>
    <n v="7"/>
    <n v="5"/>
  </r>
  <r>
    <n v="2025"/>
    <x v="4"/>
    <n v="4335"/>
    <x v="20"/>
    <x v="20"/>
    <x v="0"/>
    <x v="6"/>
    <n v="2"/>
    <n v="0"/>
    <n v="13"/>
    <n v="16"/>
    <n v="13"/>
    <n v="2"/>
    <n v="12"/>
    <n v="0"/>
    <n v="9"/>
    <n v="0"/>
    <n v="4"/>
    <n v="19"/>
    <n v="14"/>
    <n v="21"/>
    <n v="8"/>
    <n v="16"/>
    <n v="8"/>
    <n v="16"/>
    <n v="5"/>
    <n v="13"/>
    <n v="2"/>
    <n v="0"/>
    <n v="24"/>
    <n v="0"/>
    <n v="72"/>
    <n v="0"/>
    <n v="3"/>
    <n v="13"/>
    <n v="0"/>
    <n v="4"/>
    <n v="0"/>
    <n v="0"/>
    <n v="0"/>
    <n v="0"/>
    <n v="0"/>
    <n v="0"/>
    <n v="0"/>
    <n v="0"/>
    <n v="0"/>
    <n v="17"/>
    <n v="0"/>
    <n v="33"/>
    <n v="0"/>
    <n v="15"/>
    <n v="66"/>
    <n v="0"/>
    <n v="1"/>
    <n v="9"/>
    <n v="9"/>
  </r>
  <r>
    <n v="2025"/>
    <x v="4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4"/>
    <n v="0"/>
    <n v="0"/>
    <n v="3"/>
    <n v="0"/>
    <n v="0"/>
    <n v="0"/>
    <n v="1"/>
  </r>
  <r>
    <n v="2025"/>
    <x v="4"/>
    <n v="4337"/>
    <x v="22"/>
    <x v="22"/>
    <x v="0"/>
    <x v="7"/>
    <n v="0"/>
    <n v="2"/>
    <n v="1"/>
    <n v="6"/>
    <n v="6"/>
    <n v="0"/>
    <n v="2"/>
    <n v="0"/>
    <n v="0"/>
    <n v="0"/>
    <n v="1"/>
    <n v="3"/>
    <n v="2"/>
    <n v="1"/>
    <n v="2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</r>
  <r>
    <n v="2025"/>
    <x v="4"/>
    <n v="4338"/>
    <x v="23"/>
    <x v="23"/>
    <x v="0"/>
    <x v="8"/>
    <n v="0"/>
    <n v="0"/>
    <n v="0"/>
    <n v="1"/>
    <n v="0"/>
    <n v="0"/>
    <n v="0"/>
    <n v="0"/>
    <n v="0"/>
    <n v="1"/>
    <n v="0"/>
    <n v="0"/>
    <n v="2"/>
    <n v="1"/>
    <n v="0"/>
    <n v="1"/>
    <n v="1"/>
    <n v="1"/>
    <n v="2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8"/>
    <n v="13"/>
    <n v="0"/>
    <n v="0"/>
    <n v="2"/>
    <n v="2"/>
  </r>
  <r>
    <n v="2025"/>
    <x v="4"/>
    <n v="4339"/>
    <x v="24"/>
    <x v="24"/>
    <x v="0"/>
    <x v="9"/>
    <n v="8"/>
    <n v="0"/>
    <n v="14"/>
    <n v="12"/>
    <n v="13"/>
    <n v="2"/>
    <n v="12"/>
    <n v="0"/>
    <n v="9"/>
    <n v="0"/>
    <n v="1"/>
    <n v="16"/>
    <n v="9"/>
    <n v="17"/>
    <n v="2"/>
    <n v="7"/>
    <n v="9"/>
    <n v="12"/>
    <n v="6"/>
    <n v="14"/>
    <n v="5"/>
    <n v="0"/>
    <n v="9"/>
    <n v="0"/>
    <n v="39"/>
    <n v="0"/>
    <n v="0"/>
    <n v="8"/>
    <n v="0"/>
    <n v="7"/>
    <n v="0"/>
    <n v="0"/>
    <n v="0"/>
    <n v="0"/>
    <n v="0"/>
    <n v="0"/>
    <n v="0"/>
    <n v="0"/>
    <n v="0"/>
    <n v="0"/>
    <n v="0"/>
    <n v="6"/>
    <n v="0"/>
    <n v="13"/>
    <n v="52"/>
    <n v="0"/>
    <n v="0"/>
    <n v="12"/>
    <n v="26"/>
  </r>
  <r>
    <n v="2025"/>
    <x v="4"/>
    <n v="4340"/>
    <x v="25"/>
    <x v="25"/>
    <x v="0"/>
    <x v="9"/>
    <n v="0"/>
    <n v="0"/>
    <n v="0"/>
    <n v="1"/>
    <n v="1"/>
    <n v="0"/>
    <n v="1"/>
    <n v="0"/>
    <n v="1"/>
    <n v="0"/>
    <n v="1"/>
    <n v="2"/>
    <n v="0"/>
    <n v="1"/>
    <n v="0"/>
    <n v="0"/>
    <n v="1"/>
    <n v="1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1"/>
  </r>
  <r>
    <n v="2025"/>
    <x v="4"/>
    <n v="4341"/>
    <x v="26"/>
    <x v="26"/>
    <x v="0"/>
    <x v="9"/>
    <n v="0"/>
    <n v="0"/>
    <n v="0"/>
    <n v="0"/>
    <n v="0"/>
    <n v="0"/>
    <n v="1"/>
    <n v="0"/>
    <n v="1"/>
    <n v="0"/>
    <n v="0"/>
    <n v="1"/>
    <n v="1"/>
    <n v="0"/>
    <n v="1"/>
    <n v="1"/>
    <n v="0"/>
    <n v="2"/>
    <n v="0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4"/>
    <n v="4342"/>
    <x v="27"/>
    <x v="27"/>
    <x v="0"/>
    <x v="10"/>
    <n v="0"/>
    <n v="10"/>
    <n v="0"/>
    <n v="18"/>
    <n v="18"/>
    <n v="0"/>
    <n v="16"/>
    <n v="0"/>
    <n v="15"/>
    <n v="0"/>
    <n v="0"/>
    <n v="11"/>
    <n v="18"/>
    <n v="31"/>
    <n v="8"/>
    <n v="12"/>
    <n v="2"/>
    <n v="7"/>
    <n v="5"/>
    <n v="1"/>
    <n v="0"/>
    <n v="3"/>
    <n v="13"/>
    <n v="3"/>
    <n v="76"/>
    <n v="0"/>
    <n v="3"/>
    <n v="15"/>
    <n v="0"/>
    <n v="15"/>
    <n v="0"/>
    <n v="0"/>
    <n v="0"/>
    <n v="0"/>
    <n v="0"/>
    <n v="0"/>
    <n v="0"/>
    <n v="0"/>
    <n v="0"/>
    <n v="4"/>
    <n v="0"/>
    <n v="18"/>
    <n v="3"/>
    <n v="5"/>
    <n v="32"/>
    <n v="0"/>
    <n v="0"/>
    <n v="3"/>
    <n v="5"/>
  </r>
  <r>
    <n v="2025"/>
    <x v="4"/>
    <n v="4343"/>
    <x v="28"/>
    <x v="28"/>
    <x v="0"/>
    <x v="10"/>
    <n v="0"/>
    <n v="0"/>
    <n v="0"/>
    <n v="5"/>
    <n v="4"/>
    <n v="0"/>
    <n v="3"/>
    <n v="0"/>
    <n v="2"/>
    <n v="0"/>
    <n v="1"/>
    <n v="3"/>
    <n v="6"/>
    <n v="1"/>
    <n v="2"/>
    <n v="5"/>
    <n v="1"/>
    <n v="3"/>
    <n v="0"/>
    <n v="2"/>
    <n v="1"/>
    <n v="0"/>
    <n v="3"/>
    <n v="0"/>
    <n v="10"/>
    <n v="0"/>
    <n v="0"/>
    <n v="3"/>
    <n v="0"/>
    <n v="0"/>
    <n v="0"/>
    <n v="0"/>
    <n v="0"/>
    <n v="0"/>
    <n v="0"/>
    <n v="0"/>
    <n v="0"/>
    <n v="0"/>
    <n v="0"/>
    <n v="0"/>
    <n v="0"/>
    <n v="2"/>
    <n v="3"/>
    <n v="4"/>
    <n v="9"/>
    <n v="0"/>
    <n v="0"/>
    <n v="0"/>
    <n v="4"/>
  </r>
  <r>
    <n v="2025"/>
    <x v="4"/>
    <n v="4344"/>
    <x v="29"/>
    <x v="29"/>
    <x v="0"/>
    <x v="10"/>
    <n v="0"/>
    <n v="0"/>
    <n v="0"/>
    <n v="7"/>
    <n v="5"/>
    <n v="0"/>
    <n v="3"/>
    <n v="0"/>
    <n v="4"/>
    <n v="0"/>
    <n v="0"/>
    <n v="3"/>
    <n v="3"/>
    <n v="2"/>
    <n v="2"/>
    <n v="1"/>
    <n v="0"/>
    <n v="0"/>
    <n v="1"/>
    <n v="0"/>
    <n v="0"/>
    <n v="0"/>
    <n v="3"/>
    <n v="0"/>
    <n v="7"/>
    <n v="0"/>
    <n v="0"/>
    <n v="3"/>
    <n v="0"/>
    <n v="2"/>
    <n v="0"/>
    <n v="0"/>
    <n v="0"/>
    <n v="0"/>
    <n v="0"/>
    <n v="0"/>
    <n v="0"/>
    <n v="0"/>
    <n v="0"/>
    <n v="0"/>
    <n v="0"/>
    <n v="0"/>
    <n v="1"/>
    <n v="7"/>
    <n v="13"/>
    <n v="0"/>
    <n v="0"/>
    <n v="1"/>
    <n v="1"/>
  </r>
  <r>
    <n v="2025"/>
    <x v="4"/>
    <n v="4345"/>
    <x v="30"/>
    <x v="30"/>
    <x v="0"/>
    <x v="10"/>
    <n v="0"/>
    <n v="0"/>
    <n v="2"/>
    <n v="6"/>
    <n v="5"/>
    <n v="0"/>
    <n v="6"/>
    <n v="0"/>
    <n v="3"/>
    <n v="0"/>
    <n v="0"/>
    <n v="3"/>
    <n v="3"/>
    <n v="7"/>
    <n v="2"/>
    <n v="6"/>
    <n v="0"/>
    <n v="1"/>
    <n v="1"/>
    <n v="2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1"/>
    <n v="2"/>
    <n v="0"/>
    <n v="0"/>
    <n v="0"/>
    <n v="3"/>
    <n v="11"/>
    <n v="0"/>
    <n v="0"/>
    <n v="0"/>
    <n v="2"/>
  </r>
  <r>
    <n v="2025"/>
    <x v="4"/>
    <n v="4346"/>
    <x v="31"/>
    <x v="31"/>
    <x v="0"/>
    <x v="11"/>
    <n v="16"/>
    <n v="0"/>
    <n v="29"/>
    <n v="22"/>
    <n v="23"/>
    <n v="2"/>
    <n v="23"/>
    <n v="0"/>
    <n v="27"/>
    <n v="0"/>
    <n v="1"/>
    <n v="31"/>
    <n v="24"/>
    <n v="21"/>
    <n v="10"/>
    <n v="34"/>
    <n v="14"/>
    <n v="22"/>
    <n v="7"/>
    <n v="15"/>
    <n v="1"/>
    <n v="0"/>
    <n v="41"/>
    <n v="0"/>
    <n v="111"/>
    <n v="0"/>
    <n v="0"/>
    <n v="28"/>
    <n v="0"/>
    <n v="26"/>
    <n v="0"/>
    <n v="0"/>
    <n v="0"/>
    <n v="0"/>
    <n v="0"/>
    <n v="0"/>
    <n v="0"/>
    <n v="0"/>
    <n v="0"/>
    <n v="2"/>
    <n v="0"/>
    <n v="8"/>
    <n v="5"/>
    <n v="21"/>
    <n v="21"/>
    <n v="0"/>
    <n v="0"/>
    <n v="2"/>
    <n v="14"/>
  </r>
  <r>
    <n v="2025"/>
    <x v="4"/>
    <n v="4347"/>
    <x v="32"/>
    <x v="32"/>
    <x v="0"/>
    <x v="11"/>
    <n v="0"/>
    <n v="0"/>
    <n v="0"/>
    <n v="2"/>
    <n v="1"/>
    <n v="0"/>
    <n v="3"/>
    <n v="2"/>
    <n v="4"/>
    <n v="0"/>
    <n v="2"/>
    <n v="4"/>
    <n v="5"/>
    <n v="6"/>
    <n v="1"/>
    <n v="4"/>
    <n v="6"/>
    <n v="4"/>
    <n v="3"/>
    <n v="6"/>
    <n v="1"/>
    <n v="0"/>
    <n v="4"/>
    <n v="0"/>
    <n v="20"/>
    <n v="0"/>
    <n v="2"/>
    <n v="0"/>
    <n v="0"/>
    <n v="1"/>
    <n v="0"/>
    <n v="0"/>
    <n v="0"/>
    <n v="0"/>
    <n v="0"/>
    <n v="0"/>
    <n v="0"/>
    <n v="0"/>
    <n v="0"/>
    <n v="2"/>
    <n v="0"/>
    <n v="5"/>
    <n v="0"/>
    <n v="11"/>
    <n v="10"/>
    <n v="0"/>
    <n v="0"/>
    <n v="2"/>
    <n v="3"/>
  </r>
  <r>
    <n v="2025"/>
    <x v="4"/>
    <n v="4348"/>
    <x v="33"/>
    <x v="33"/>
    <x v="0"/>
    <x v="11"/>
    <n v="0"/>
    <n v="0"/>
    <n v="0"/>
    <n v="3"/>
    <n v="0"/>
    <n v="1"/>
    <n v="0"/>
    <n v="0"/>
    <n v="0"/>
    <n v="0"/>
    <n v="0"/>
    <n v="1"/>
    <n v="5"/>
    <n v="3"/>
    <n v="2"/>
    <n v="3"/>
    <n v="0"/>
    <n v="3"/>
    <n v="2"/>
    <n v="2"/>
    <n v="0"/>
    <n v="0"/>
    <n v="3"/>
    <n v="0"/>
    <n v="8"/>
    <n v="0"/>
    <n v="0"/>
    <n v="4"/>
    <n v="0"/>
    <n v="0"/>
    <n v="0"/>
    <n v="0"/>
    <n v="0"/>
    <n v="0"/>
    <n v="0"/>
    <n v="0"/>
    <n v="0"/>
    <n v="0"/>
    <n v="0"/>
    <n v="0"/>
    <n v="0"/>
    <n v="3"/>
    <n v="0"/>
    <n v="1"/>
    <n v="13"/>
    <n v="0"/>
    <n v="0"/>
    <n v="0"/>
    <n v="3"/>
  </r>
  <r>
    <n v="2025"/>
    <x v="4"/>
    <n v="4349"/>
    <x v="34"/>
    <x v="34"/>
    <x v="0"/>
    <x v="11"/>
    <n v="0"/>
    <n v="0"/>
    <n v="0"/>
    <n v="2"/>
    <n v="2"/>
    <n v="0"/>
    <n v="1"/>
    <n v="0"/>
    <n v="1"/>
    <n v="0"/>
    <n v="0"/>
    <n v="0"/>
    <n v="3"/>
    <n v="0"/>
    <n v="2"/>
    <n v="3"/>
    <n v="4"/>
    <n v="3"/>
    <n v="0"/>
    <n v="1"/>
    <n v="0"/>
    <n v="0"/>
    <n v="1"/>
    <n v="0"/>
    <n v="3"/>
    <n v="0"/>
    <n v="0"/>
    <n v="1"/>
    <n v="0"/>
    <n v="2"/>
    <n v="0"/>
    <n v="0"/>
    <n v="0"/>
    <n v="0"/>
    <n v="0"/>
    <n v="0"/>
    <n v="0"/>
    <n v="0"/>
    <n v="0"/>
    <n v="1"/>
    <n v="0"/>
    <n v="4"/>
    <n v="1"/>
    <n v="4"/>
    <n v="7"/>
    <n v="0"/>
    <n v="0"/>
    <n v="0"/>
    <n v="1"/>
  </r>
  <r>
    <n v="2025"/>
    <x v="4"/>
    <n v="4350"/>
    <x v="35"/>
    <x v="35"/>
    <x v="0"/>
    <x v="11"/>
    <n v="0"/>
    <n v="5"/>
    <n v="2"/>
    <n v="9"/>
    <n v="7"/>
    <n v="0"/>
    <n v="6"/>
    <n v="0"/>
    <n v="7"/>
    <n v="0"/>
    <n v="3"/>
    <n v="14"/>
    <n v="9"/>
    <n v="12"/>
    <n v="12"/>
    <n v="8"/>
    <n v="7"/>
    <n v="8"/>
    <n v="4"/>
    <n v="10"/>
    <n v="1"/>
    <n v="0"/>
    <n v="9"/>
    <n v="0"/>
    <n v="50"/>
    <n v="0"/>
    <n v="0"/>
    <n v="5"/>
    <n v="0"/>
    <n v="13"/>
    <n v="0"/>
    <n v="0"/>
    <n v="0"/>
    <n v="0"/>
    <n v="0"/>
    <n v="0"/>
    <n v="0"/>
    <n v="0"/>
    <n v="0"/>
    <n v="0"/>
    <n v="0"/>
    <n v="3"/>
    <n v="4"/>
    <n v="13"/>
    <n v="18"/>
    <n v="0"/>
    <n v="0"/>
    <n v="3"/>
    <n v="5"/>
  </r>
  <r>
    <n v="2025"/>
    <x v="4"/>
    <n v="4351"/>
    <x v="36"/>
    <x v="36"/>
    <x v="0"/>
    <x v="11"/>
    <n v="0"/>
    <n v="0"/>
    <n v="0"/>
    <n v="0"/>
    <n v="0"/>
    <n v="2"/>
    <n v="0"/>
    <n v="0"/>
    <n v="0"/>
    <n v="0"/>
    <n v="0"/>
    <n v="3"/>
    <n v="2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6"/>
    <n v="0"/>
    <n v="0"/>
    <n v="0"/>
    <n v="1"/>
  </r>
  <r>
    <n v="2025"/>
    <x v="4"/>
    <n v="4352"/>
    <x v="37"/>
    <x v="37"/>
    <x v="0"/>
    <x v="11"/>
    <n v="0"/>
    <n v="0"/>
    <n v="0"/>
    <n v="10"/>
    <n v="7"/>
    <n v="0"/>
    <n v="7"/>
    <n v="0"/>
    <n v="4"/>
    <n v="0"/>
    <n v="6"/>
    <n v="13"/>
    <n v="7"/>
    <n v="17"/>
    <n v="5"/>
    <n v="12"/>
    <n v="7"/>
    <n v="10"/>
    <n v="5"/>
    <n v="8"/>
    <n v="2"/>
    <n v="0"/>
    <n v="8"/>
    <n v="0"/>
    <n v="30"/>
    <n v="0"/>
    <n v="0"/>
    <n v="10"/>
    <n v="0"/>
    <n v="2"/>
    <n v="0"/>
    <n v="0"/>
    <n v="0"/>
    <n v="0"/>
    <n v="0"/>
    <n v="0"/>
    <n v="0"/>
    <n v="0"/>
    <n v="0"/>
    <n v="3"/>
    <n v="0"/>
    <n v="2"/>
    <n v="0"/>
    <n v="19"/>
    <n v="53"/>
    <n v="0"/>
    <n v="0"/>
    <n v="1"/>
    <n v="13"/>
  </r>
  <r>
    <n v="2025"/>
    <x v="4"/>
    <n v="4353"/>
    <x v="38"/>
    <x v="38"/>
    <x v="0"/>
    <x v="8"/>
    <n v="0"/>
    <n v="0"/>
    <n v="0"/>
    <n v="3"/>
    <n v="1"/>
    <n v="0"/>
    <n v="0"/>
    <n v="0"/>
    <n v="0"/>
    <n v="0"/>
    <n v="2"/>
    <n v="2"/>
    <n v="4"/>
    <n v="8"/>
    <n v="1"/>
    <n v="6"/>
    <n v="2"/>
    <n v="8"/>
    <n v="1"/>
    <n v="10"/>
    <n v="0"/>
    <n v="0"/>
    <n v="5"/>
    <n v="0"/>
    <n v="11"/>
    <n v="0"/>
    <n v="0"/>
    <n v="5"/>
    <n v="0"/>
    <n v="0"/>
    <n v="0"/>
    <n v="0"/>
    <n v="0"/>
    <n v="0"/>
    <n v="0"/>
    <n v="0"/>
    <n v="0"/>
    <n v="0"/>
    <n v="0"/>
    <n v="0"/>
    <n v="0"/>
    <n v="2"/>
    <n v="0"/>
    <n v="12"/>
    <n v="25"/>
    <n v="0"/>
    <n v="0"/>
    <n v="5"/>
    <n v="10"/>
  </r>
  <r>
    <n v="2025"/>
    <x v="4"/>
    <n v="4354"/>
    <x v="39"/>
    <x v="39"/>
    <x v="0"/>
    <x v="8"/>
    <n v="1"/>
    <n v="0"/>
    <n v="0"/>
    <n v="2"/>
    <n v="2"/>
    <n v="0"/>
    <n v="2"/>
    <n v="0"/>
    <n v="0"/>
    <n v="0"/>
    <n v="0"/>
    <n v="0"/>
    <n v="2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5"/>
    <n v="0"/>
    <n v="0"/>
    <n v="0"/>
    <n v="0"/>
  </r>
  <r>
    <n v="2025"/>
    <x v="4"/>
    <n v="4355"/>
    <x v="40"/>
    <x v="40"/>
    <x v="0"/>
    <x v="8"/>
    <n v="0"/>
    <n v="0"/>
    <n v="0"/>
    <n v="0"/>
    <n v="0"/>
    <n v="0"/>
    <n v="0"/>
    <n v="0"/>
    <n v="0"/>
    <n v="0"/>
    <n v="0"/>
    <n v="0"/>
    <n v="1"/>
    <n v="3"/>
    <n v="0"/>
    <n v="1"/>
    <n v="1"/>
    <n v="1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0"/>
    <n v="0"/>
    <n v="0"/>
    <n v="0"/>
  </r>
  <r>
    <n v="2025"/>
    <x v="4"/>
    <n v="4356"/>
    <x v="41"/>
    <x v="41"/>
    <x v="0"/>
    <x v="9"/>
    <n v="0"/>
    <n v="0"/>
    <n v="0"/>
    <n v="5"/>
    <n v="1"/>
    <n v="0"/>
    <n v="2"/>
    <n v="1"/>
    <n v="4"/>
    <n v="0"/>
    <n v="3"/>
    <n v="5"/>
    <n v="5"/>
    <n v="6"/>
    <n v="0"/>
    <n v="4"/>
    <n v="2"/>
    <n v="3"/>
    <n v="0"/>
    <n v="7"/>
    <n v="3"/>
    <n v="0"/>
    <n v="6"/>
    <n v="0"/>
    <n v="22"/>
    <n v="0"/>
    <n v="0"/>
    <n v="5"/>
    <n v="0"/>
    <n v="3"/>
    <n v="0"/>
    <n v="0"/>
    <n v="0"/>
    <n v="0"/>
    <n v="0"/>
    <n v="0"/>
    <n v="0"/>
    <n v="0"/>
    <n v="0"/>
    <n v="1"/>
    <n v="0"/>
    <n v="0"/>
    <n v="0"/>
    <n v="12"/>
    <n v="19"/>
    <n v="0"/>
    <n v="0"/>
    <n v="4"/>
    <n v="1"/>
  </r>
  <r>
    <n v="2025"/>
    <x v="4"/>
    <n v="4357"/>
    <x v="42"/>
    <x v="42"/>
    <x v="0"/>
    <x v="9"/>
    <n v="0"/>
    <n v="3"/>
    <n v="0"/>
    <n v="3"/>
    <n v="2"/>
    <n v="1"/>
    <n v="3"/>
    <n v="0"/>
    <n v="2"/>
    <n v="0"/>
    <n v="2"/>
    <n v="5"/>
    <n v="1"/>
    <n v="2"/>
    <n v="1"/>
    <n v="5"/>
    <n v="3"/>
    <n v="6"/>
    <n v="1"/>
    <n v="0"/>
    <n v="0"/>
    <n v="0"/>
    <n v="0"/>
    <n v="0"/>
    <n v="2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4"/>
    <n v="4358"/>
    <x v="43"/>
    <x v="43"/>
    <x v="0"/>
    <x v="9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1"/>
    <n v="0"/>
    <n v="0"/>
    <n v="1"/>
    <n v="0"/>
    <n v="5"/>
    <n v="0"/>
    <n v="1"/>
    <n v="0"/>
    <n v="0"/>
    <n v="0"/>
    <n v="0"/>
    <n v="0"/>
    <n v="0"/>
    <n v="0"/>
    <n v="0"/>
    <n v="0"/>
    <n v="0"/>
    <n v="0"/>
    <n v="0"/>
    <n v="3"/>
    <n v="0"/>
    <n v="3"/>
    <n v="0"/>
    <n v="3"/>
    <n v="5"/>
    <n v="0"/>
    <n v="0"/>
    <n v="0"/>
    <n v="1"/>
  </r>
  <r>
    <n v="2025"/>
    <x v="4"/>
    <n v="4359"/>
    <x v="44"/>
    <x v="4"/>
    <x v="0"/>
    <x v="9"/>
    <n v="0"/>
    <n v="0"/>
    <n v="0"/>
    <n v="2"/>
    <n v="0"/>
    <n v="0"/>
    <n v="0"/>
    <n v="0"/>
    <n v="1"/>
    <n v="0"/>
    <n v="4"/>
    <n v="4"/>
    <n v="4"/>
    <n v="0"/>
    <n v="1"/>
    <n v="2"/>
    <n v="1"/>
    <n v="3"/>
    <n v="2"/>
    <n v="0"/>
    <n v="1"/>
    <n v="0"/>
    <n v="1"/>
    <n v="0"/>
    <n v="7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1"/>
    <n v="0"/>
  </r>
  <r>
    <n v="2025"/>
    <x v="4"/>
    <n v="4360"/>
    <x v="45"/>
    <x v="44"/>
    <x v="0"/>
    <x v="9"/>
    <n v="0"/>
    <n v="0"/>
    <n v="0"/>
    <n v="1"/>
    <n v="0"/>
    <n v="0"/>
    <n v="0"/>
    <n v="0"/>
    <n v="0"/>
    <n v="0"/>
    <n v="1"/>
    <n v="1"/>
    <n v="0"/>
    <n v="1"/>
    <n v="1"/>
    <n v="0"/>
    <n v="1"/>
    <n v="1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1"/>
  </r>
  <r>
    <n v="2025"/>
    <x v="4"/>
    <n v="4361"/>
    <x v="46"/>
    <x v="45"/>
    <x v="0"/>
    <x v="12"/>
    <n v="0"/>
    <n v="0"/>
    <n v="0"/>
    <n v="0"/>
    <n v="0"/>
    <n v="0"/>
    <n v="1"/>
    <n v="0"/>
    <n v="1"/>
    <n v="0"/>
    <n v="1"/>
    <n v="2"/>
    <n v="2"/>
    <n v="2"/>
    <n v="1"/>
    <n v="3"/>
    <n v="2"/>
    <n v="2"/>
    <n v="1"/>
    <n v="1"/>
    <n v="0"/>
    <n v="0"/>
    <n v="3"/>
    <n v="0"/>
    <n v="11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9"/>
    <n v="21"/>
    <n v="0"/>
    <n v="0"/>
    <n v="4"/>
    <n v="7"/>
  </r>
  <r>
    <n v="2025"/>
    <x v="4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</r>
  <r>
    <n v="2025"/>
    <x v="4"/>
    <n v="4363"/>
    <x v="48"/>
    <x v="47"/>
    <x v="0"/>
    <x v="12"/>
    <n v="4"/>
    <n v="0"/>
    <n v="0"/>
    <n v="7"/>
    <n v="2"/>
    <n v="1"/>
    <n v="0"/>
    <n v="0"/>
    <n v="2"/>
    <n v="0"/>
    <n v="1"/>
    <n v="7"/>
    <n v="2"/>
    <n v="12"/>
    <n v="6"/>
    <n v="5"/>
    <n v="7"/>
    <n v="2"/>
    <n v="0"/>
    <n v="5"/>
    <n v="3"/>
    <n v="0"/>
    <n v="3"/>
    <n v="0"/>
    <n v="9"/>
    <n v="0"/>
    <n v="0"/>
    <n v="3"/>
    <n v="0"/>
    <n v="0"/>
    <n v="0"/>
    <n v="0"/>
    <n v="0"/>
    <n v="0"/>
    <n v="0"/>
    <n v="0"/>
    <n v="0"/>
    <n v="0"/>
    <n v="0"/>
    <n v="1"/>
    <n v="0"/>
    <n v="1"/>
    <n v="0"/>
    <n v="8"/>
    <n v="33"/>
    <n v="0"/>
    <n v="0"/>
    <n v="4"/>
    <n v="6"/>
  </r>
  <r>
    <n v="2025"/>
    <x v="4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5"/>
    <n v="0"/>
    <n v="0"/>
    <n v="0"/>
    <n v="2"/>
  </r>
  <r>
    <n v="2025"/>
    <x v="4"/>
    <n v="4365"/>
    <x v="50"/>
    <x v="49"/>
    <x v="0"/>
    <x v="12"/>
    <n v="0"/>
    <n v="0"/>
    <n v="0"/>
    <n v="0"/>
    <n v="0"/>
    <n v="0"/>
    <n v="0"/>
    <n v="0"/>
    <n v="0"/>
    <n v="0"/>
    <n v="0"/>
    <n v="2"/>
    <n v="2"/>
    <n v="0"/>
    <n v="0"/>
    <n v="1"/>
    <n v="0"/>
    <n v="3"/>
    <n v="0"/>
    <n v="3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0"/>
    <n v="0"/>
    <n v="0"/>
    <n v="1"/>
  </r>
  <r>
    <n v="2025"/>
    <x v="4"/>
    <n v="4366"/>
    <x v="51"/>
    <x v="50"/>
    <x v="0"/>
    <x v="8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7"/>
    <n v="0"/>
    <n v="0"/>
    <n v="0"/>
    <n v="3"/>
  </r>
  <r>
    <n v="2025"/>
    <x v="4"/>
    <n v="4367"/>
    <x v="52"/>
    <x v="51"/>
    <x v="1"/>
    <x v="0"/>
    <n v="0"/>
    <n v="0"/>
    <n v="248"/>
    <n v="9"/>
    <n v="8"/>
    <n v="0"/>
    <n v="13"/>
    <n v="1"/>
    <n v="2"/>
    <n v="0"/>
    <n v="1"/>
    <n v="0"/>
    <n v="6"/>
    <n v="0"/>
    <n v="0"/>
    <n v="0"/>
    <n v="0"/>
    <n v="0"/>
    <n v="0"/>
    <n v="0"/>
    <n v="0"/>
    <n v="0"/>
    <n v="2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1"/>
    <n v="0"/>
    <n v="5"/>
    <n v="8"/>
    <n v="0"/>
    <n v="0"/>
    <n v="4"/>
    <n v="1"/>
  </r>
  <r>
    <n v="2025"/>
    <x v="4"/>
    <n v="4368"/>
    <x v="53"/>
    <x v="52"/>
    <x v="2"/>
    <x v="13"/>
    <n v="8"/>
    <n v="0"/>
    <n v="6"/>
    <n v="17"/>
    <n v="17"/>
    <n v="0"/>
    <n v="16"/>
    <n v="0"/>
    <n v="18"/>
    <n v="0"/>
    <n v="0"/>
    <n v="23"/>
    <n v="21"/>
    <n v="8"/>
    <n v="28"/>
    <n v="8"/>
    <n v="10"/>
    <n v="1"/>
    <n v="5"/>
    <n v="2"/>
    <n v="0"/>
    <n v="0"/>
    <n v="4"/>
    <n v="0"/>
    <n v="38"/>
    <n v="0"/>
    <n v="6"/>
    <n v="33"/>
    <n v="0"/>
    <n v="6"/>
    <n v="0"/>
    <n v="0"/>
    <n v="0"/>
    <n v="0"/>
    <n v="0"/>
    <n v="0"/>
    <n v="0"/>
    <n v="0"/>
    <n v="0"/>
    <n v="1"/>
    <n v="0"/>
    <n v="8"/>
    <n v="11"/>
    <n v="42"/>
    <n v="53"/>
    <n v="0"/>
    <n v="0"/>
    <n v="5"/>
    <n v="13"/>
  </r>
  <r>
    <n v="2025"/>
    <x v="4"/>
    <n v="4369"/>
    <x v="54"/>
    <x v="53"/>
    <x v="2"/>
    <x v="14"/>
    <n v="0"/>
    <n v="0"/>
    <n v="0"/>
    <n v="39"/>
    <n v="35"/>
    <n v="1"/>
    <n v="35"/>
    <n v="0"/>
    <n v="28"/>
    <n v="0"/>
    <n v="11"/>
    <n v="36"/>
    <n v="32"/>
    <n v="28"/>
    <n v="15"/>
    <n v="31"/>
    <n v="12"/>
    <n v="25"/>
    <n v="2"/>
    <n v="23"/>
    <n v="4"/>
    <n v="0"/>
    <n v="27"/>
    <n v="0"/>
    <n v="114"/>
    <n v="0"/>
    <n v="5"/>
    <n v="24"/>
    <n v="0"/>
    <n v="25"/>
    <n v="0"/>
    <n v="0"/>
    <n v="1"/>
    <n v="1"/>
    <n v="0"/>
    <n v="0"/>
    <n v="0"/>
    <n v="0"/>
    <n v="0"/>
    <n v="7"/>
    <n v="0"/>
    <n v="36"/>
    <n v="7"/>
    <n v="22"/>
    <n v="97"/>
    <n v="0"/>
    <n v="0"/>
    <n v="13"/>
    <n v="10"/>
  </r>
  <r>
    <n v="2025"/>
    <x v="4"/>
    <n v="4370"/>
    <x v="55"/>
    <x v="54"/>
    <x v="2"/>
    <x v="14"/>
    <n v="18"/>
    <n v="2"/>
    <n v="32"/>
    <n v="34"/>
    <n v="29"/>
    <n v="3"/>
    <n v="24"/>
    <n v="1"/>
    <n v="17"/>
    <n v="0"/>
    <n v="9"/>
    <n v="39"/>
    <n v="28"/>
    <n v="28"/>
    <n v="19"/>
    <n v="31"/>
    <n v="13"/>
    <n v="37"/>
    <n v="23"/>
    <n v="29"/>
    <n v="19"/>
    <n v="0"/>
    <n v="41"/>
    <n v="0"/>
    <n v="83"/>
    <n v="0"/>
    <n v="0"/>
    <n v="27"/>
    <n v="0"/>
    <n v="18"/>
    <n v="0"/>
    <n v="0"/>
    <n v="0"/>
    <n v="0"/>
    <n v="0"/>
    <n v="0"/>
    <n v="0"/>
    <n v="0"/>
    <n v="0"/>
    <n v="17"/>
    <n v="0"/>
    <n v="31"/>
    <n v="8"/>
    <n v="34"/>
    <n v="69"/>
    <n v="0"/>
    <n v="0"/>
    <n v="1"/>
    <n v="25"/>
  </r>
  <r>
    <n v="2025"/>
    <x v="4"/>
    <n v="4371"/>
    <x v="56"/>
    <x v="55"/>
    <x v="2"/>
    <x v="14"/>
    <n v="0"/>
    <n v="0"/>
    <n v="0"/>
    <n v="1"/>
    <n v="1"/>
    <n v="0"/>
    <n v="1"/>
    <n v="0"/>
    <n v="1"/>
    <n v="0"/>
    <n v="0"/>
    <n v="1"/>
    <n v="4"/>
    <n v="0"/>
    <n v="1"/>
    <n v="2"/>
    <n v="0"/>
    <n v="1"/>
    <n v="5"/>
    <n v="0"/>
    <n v="0"/>
    <n v="0"/>
    <n v="1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1"/>
  </r>
  <r>
    <n v="2025"/>
    <x v="4"/>
    <n v="4372"/>
    <x v="57"/>
    <x v="56"/>
    <x v="2"/>
    <x v="14"/>
    <n v="0"/>
    <n v="0"/>
    <n v="0"/>
    <n v="5"/>
    <n v="4"/>
    <n v="0"/>
    <n v="3"/>
    <n v="0"/>
    <n v="2"/>
    <n v="0"/>
    <n v="2"/>
    <n v="4"/>
    <n v="4"/>
    <n v="3"/>
    <n v="3"/>
    <n v="3"/>
    <n v="1"/>
    <n v="2"/>
    <n v="5"/>
    <n v="3"/>
    <n v="2"/>
    <n v="0"/>
    <n v="3"/>
    <n v="0"/>
    <n v="19"/>
    <n v="0"/>
    <n v="1"/>
    <n v="4"/>
    <n v="0"/>
    <n v="1"/>
    <n v="0"/>
    <n v="0"/>
    <n v="0"/>
    <n v="0"/>
    <n v="0"/>
    <n v="0"/>
    <n v="0"/>
    <n v="0"/>
    <n v="0"/>
    <n v="1"/>
    <n v="0"/>
    <n v="0"/>
    <n v="4"/>
    <n v="2"/>
    <n v="10"/>
    <n v="0"/>
    <n v="0"/>
    <n v="7"/>
    <n v="1"/>
  </r>
  <r>
    <n v="2025"/>
    <x v="4"/>
    <n v="4373"/>
    <x v="58"/>
    <x v="57"/>
    <x v="2"/>
    <x v="15"/>
    <n v="12"/>
    <n v="0"/>
    <n v="13"/>
    <n v="13"/>
    <n v="9"/>
    <n v="1"/>
    <n v="6"/>
    <n v="0"/>
    <n v="10"/>
    <n v="0"/>
    <n v="3"/>
    <n v="13"/>
    <n v="8"/>
    <n v="15"/>
    <n v="13"/>
    <n v="14"/>
    <n v="8"/>
    <n v="7"/>
    <n v="3"/>
    <n v="5"/>
    <n v="2"/>
    <n v="0"/>
    <n v="10"/>
    <n v="0"/>
    <n v="47"/>
    <n v="0"/>
    <n v="0"/>
    <n v="12"/>
    <n v="0"/>
    <n v="4"/>
    <n v="0"/>
    <n v="0"/>
    <n v="0"/>
    <n v="0"/>
    <n v="0"/>
    <n v="0"/>
    <n v="0"/>
    <n v="0"/>
    <n v="0"/>
    <n v="1"/>
    <n v="0"/>
    <n v="6"/>
    <n v="9"/>
    <n v="11"/>
    <n v="19"/>
    <n v="0"/>
    <n v="0"/>
    <n v="5"/>
    <n v="9"/>
  </r>
  <r>
    <n v="2025"/>
    <x v="4"/>
    <n v="4374"/>
    <x v="59"/>
    <x v="58"/>
    <x v="2"/>
    <x v="15"/>
    <n v="0"/>
    <n v="0"/>
    <n v="0"/>
    <n v="3"/>
    <n v="3"/>
    <n v="0"/>
    <n v="3"/>
    <n v="0"/>
    <n v="2"/>
    <n v="0"/>
    <n v="0"/>
    <n v="0"/>
    <n v="4"/>
    <n v="0"/>
    <n v="2"/>
    <n v="2"/>
    <n v="1"/>
    <n v="0"/>
    <n v="2"/>
    <n v="1"/>
    <n v="1"/>
    <n v="0"/>
    <n v="0"/>
    <n v="0"/>
    <n v="6"/>
    <n v="0"/>
    <n v="0"/>
    <n v="0"/>
    <n v="0"/>
    <n v="5"/>
    <n v="0"/>
    <n v="0"/>
    <n v="0"/>
    <n v="0"/>
    <n v="0"/>
    <n v="0"/>
    <n v="0"/>
    <n v="0"/>
    <n v="0"/>
    <n v="0"/>
    <n v="0"/>
    <n v="1"/>
    <n v="1"/>
    <n v="1"/>
    <n v="11"/>
    <n v="0"/>
    <n v="0"/>
    <n v="0"/>
    <n v="1"/>
  </r>
  <r>
    <n v="2025"/>
    <x v="4"/>
    <n v="4375"/>
    <x v="60"/>
    <x v="59"/>
    <x v="2"/>
    <x v="15"/>
    <n v="0"/>
    <n v="0"/>
    <n v="0"/>
    <n v="0"/>
    <n v="0"/>
    <n v="0"/>
    <n v="0"/>
    <n v="0"/>
    <n v="0"/>
    <n v="0"/>
    <n v="1"/>
    <n v="1"/>
    <n v="2"/>
    <n v="0"/>
    <n v="4"/>
    <n v="3"/>
    <n v="5"/>
    <n v="3"/>
    <n v="1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0"/>
    <n v="0"/>
    <n v="2"/>
    <n v="1"/>
  </r>
  <r>
    <n v="2025"/>
    <x v="4"/>
    <n v="4376"/>
    <x v="61"/>
    <x v="60"/>
    <x v="2"/>
    <x v="13"/>
    <n v="0"/>
    <n v="0"/>
    <n v="0"/>
    <n v="0"/>
    <n v="0"/>
    <n v="0"/>
    <n v="0"/>
    <n v="0"/>
    <n v="0"/>
    <n v="0"/>
    <n v="0"/>
    <n v="1"/>
    <n v="3"/>
    <n v="5"/>
    <n v="3"/>
    <n v="4"/>
    <n v="2"/>
    <n v="2"/>
    <n v="1"/>
    <n v="6"/>
    <n v="0"/>
    <n v="0"/>
    <n v="0"/>
    <n v="1"/>
    <n v="5"/>
    <n v="0"/>
    <n v="0"/>
    <n v="2"/>
    <n v="0"/>
    <n v="2"/>
    <n v="0"/>
    <n v="0"/>
    <n v="0"/>
    <n v="0"/>
    <n v="0"/>
    <n v="0"/>
    <n v="0"/>
    <n v="0"/>
    <n v="0"/>
    <n v="0"/>
    <n v="0"/>
    <n v="0"/>
    <n v="2"/>
    <n v="2"/>
    <n v="5"/>
    <n v="0"/>
    <n v="0"/>
    <n v="1"/>
    <n v="2"/>
  </r>
  <r>
    <n v="2025"/>
    <x v="4"/>
    <n v="4377"/>
    <x v="62"/>
    <x v="61"/>
    <x v="2"/>
    <x v="16"/>
    <n v="0"/>
    <n v="0"/>
    <n v="0"/>
    <n v="19"/>
    <n v="14"/>
    <n v="0"/>
    <n v="9"/>
    <n v="0"/>
    <n v="11"/>
    <n v="0"/>
    <n v="7"/>
    <n v="14"/>
    <n v="20"/>
    <n v="11"/>
    <n v="20"/>
    <n v="20"/>
    <n v="17"/>
    <n v="13"/>
    <n v="23"/>
    <n v="11"/>
    <n v="8"/>
    <n v="0"/>
    <n v="1"/>
    <n v="0"/>
    <n v="3"/>
    <n v="0"/>
    <n v="1"/>
    <n v="14"/>
    <n v="0"/>
    <n v="5"/>
    <n v="0"/>
    <n v="0"/>
    <n v="0"/>
    <n v="0"/>
    <n v="0"/>
    <n v="0"/>
    <n v="0"/>
    <n v="0"/>
    <n v="0"/>
    <n v="4"/>
    <n v="0"/>
    <n v="5"/>
    <n v="1"/>
    <n v="23"/>
    <n v="20"/>
    <n v="0"/>
    <n v="0"/>
    <n v="2"/>
    <n v="8"/>
  </r>
  <r>
    <n v="2025"/>
    <x v="4"/>
    <n v="4378"/>
    <x v="63"/>
    <x v="62"/>
    <x v="2"/>
    <x v="16"/>
    <n v="0"/>
    <n v="0"/>
    <n v="0"/>
    <n v="2"/>
    <n v="3"/>
    <n v="0"/>
    <n v="3"/>
    <n v="0"/>
    <n v="2"/>
    <n v="0"/>
    <n v="3"/>
    <n v="5"/>
    <n v="1"/>
    <n v="1"/>
    <n v="4"/>
    <n v="2"/>
    <n v="4"/>
    <n v="3"/>
    <n v="4"/>
    <n v="0"/>
    <n v="1"/>
    <n v="0"/>
    <n v="2"/>
    <n v="0"/>
    <n v="6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</r>
  <r>
    <n v="2025"/>
    <x v="4"/>
    <n v="4379"/>
    <x v="64"/>
    <x v="63"/>
    <x v="2"/>
    <x v="16"/>
    <n v="0"/>
    <n v="0"/>
    <n v="0"/>
    <n v="1"/>
    <n v="0"/>
    <n v="0"/>
    <n v="3"/>
    <n v="0"/>
    <n v="3"/>
    <n v="0"/>
    <n v="0"/>
    <n v="5"/>
    <n v="1"/>
    <n v="5"/>
    <n v="3"/>
    <n v="2"/>
    <n v="4"/>
    <n v="2"/>
    <n v="4"/>
    <n v="4"/>
    <n v="1"/>
    <n v="0"/>
    <n v="0"/>
    <n v="0"/>
    <n v="11"/>
    <n v="0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</r>
  <r>
    <n v="2025"/>
    <x v="4"/>
    <n v="4380"/>
    <x v="65"/>
    <x v="64"/>
    <x v="2"/>
    <x v="16"/>
    <n v="0"/>
    <n v="0"/>
    <n v="0"/>
    <n v="1"/>
    <n v="1"/>
    <n v="0"/>
    <n v="1"/>
    <n v="0"/>
    <n v="1"/>
    <n v="0"/>
    <n v="0"/>
    <n v="1"/>
    <n v="3"/>
    <n v="2"/>
    <n v="1"/>
    <n v="4"/>
    <n v="3"/>
    <n v="4"/>
    <n v="3"/>
    <n v="0"/>
    <n v="1"/>
    <n v="0"/>
    <n v="4"/>
    <n v="0"/>
    <n v="15"/>
    <n v="0"/>
    <n v="1"/>
    <n v="4"/>
    <n v="0"/>
    <n v="1"/>
    <n v="0"/>
    <n v="0"/>
    <n v="0"/>
    <n v="0"/>
    <n v="0"/>
    <n v="0"/>
    <n v="0"/>
    <n v="0"/>
    <n v="0"/>
    <n v="0"/>
    <n v="0"/>
    <n v="4"/>
    <n v="4"/>
    <n v="1"/>
    <n v="1"/>
    <n v="0"/>
    <n v="0"/>
    <n v="0"/>
    <n v="2"/>
  </r>
  <r>
    <n v="2025"/>
    <x v="4"/>
    <n v="4381"/>
    <x v="66"/>
    <x v="65"/>
    <x v="2"/>
    <x v="15"/>
    <n v="0"/>
    <n v="0"/>
    <n v="0"/>
    <n v="7"/>
    <n v="2"/>
    <n v="0"/>
    <n v="2"/>
    <n v="0"/>
    <n v="2"/>
    <n v="0"/>
    <n v="2"/>
    <n v="7"/>
    <n v="8"/>
    <n v="11"/>
    <n v="7"/>
    <n v="5"/>
    <n v="8"/>
    <n v="8"/>
    <n v="6"/>
    <n v="2"/>
    <n v="3"/>
    <n v="0"/>
    <n v="4"/>
    <n v="0"/>
    <n v="25"/>
    <n v="0"/>
    <n v="0"/>
    <n v="6"/>
    <n v="0"/>
    <n v="7"/>
    <n v="0"/>
    <n v="0"/>
    <n v="0"/>
    <n v="0"/>
    <n v="0"/>
    <n v="0"/>
    <n v="0"/>
    <n v="0"/>
    <n v="0"/>
    <n v="2"/>
    <n v="0"/>
    <n v="9"/>
    <n v="2"/>
    <n v="8"/>
    <n v="25"/>
    <n v="0"/>
    <n v="0"/>
    <n v="6"/>
    <n v="7"/>
  </r>
  <r>
    <n v="2025"/>
    <x v="4"/>
    <n v="4382"/>
    <x v="67"/>
    <x v="66"/>
    <x v="2"/>
    <x v="15"/>
    <n v="0"/>
    <n v="0"/>
    <n v="0"/>
    <n v="2"/>
    <n v="1"/>
    <n v="0"/>
    <n v="1"/>
    <n v="0"/>
    <n v="0"/>
    <n v="0"/>
    <n v="0"/>
    <n v="0"/>
    <n v="0"/>
    <n v="1"/>
    <n v="1"/>
    <n v="3"/>
    <n v="0"/>
    <n v="0"/>
    <n v="2"/>
    <n v="0"/>
    <n v="0"/>
    <n v="0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6"/>
    <n v="0"/>
    <n v="0"/>
    <n v="0"/>
    <n v="3"/>
  </r>
  <r>
    <n v="2025"/>
    <x v="4"/>
    <n v="4383"/>
    <x v="68"/>
    <x v="67"/>
    <x v="2"/>
    <x v="17"/>
    <n v="8"/>
    <n v="0"/>
    <n v="8"/>
    <n v="4"/>
    <n v="4"/>
    <n v="0"/>
    <n v="3"/>
    <n v="0"/>
    <n v="1"/>
    <n v="0"/>
    <n v="2"/>
    <n v="5"/>
    <n v="7"/>
    <n v="8"/>
    <n v="3"/>
    <n v="6"/>
    <n v="3"/>
    <n v="7"/>
    <n v="7"/>
    <n v="8"/>
    <n v="3"/>
    <n v="0"/>
    <n v="11"/>
    <n v="0"/>
    <n v="16"/>
    <n v="0"/>
    <n v="0"/>
    <n v="9"/>
    <n v="0"/>
    <n v="4"/>
    <n v="0"/>
    <n v="0"/>
    <n v="0"/>
    <n v="0"/>
    <n v="0"/>
    <n v="0"/>
    <n v="0"/>
    <n v="0"/>
    <n v="0"/>
    <n v="4"/>
    <n v="0"/>
    <n v="5"/>
    <n v="0"/>
    <n v="5"/>
    <n v="23"/>
    <n v="0"/>
    <n v="0"/>
    <n v="7"/>
    <n v="13"/>
  </r>
  <r>
    <n v="2025"/>
    <x v="4"/>
    <n v="4384"/>
    <x v="69"/>
    <x v="68"/>
    <x v="2"/>
    <x v="17"/>
    <n v="0"/>
    <n v="0"/>
    <n v="0"/>
    <n v="1"/>
    <n v="1"/>
    <n v="0"/>
    <n v="2"/>
    <n v="0"/>
    <n v="1"/>
    <n v="0"/>
    <n v="1"/>
    <n v="1"/>
    <n v="0"/>
    <n v="2"/>
    <n v="0"/>
    <n v="2"/>
    <n v="3"/>
    <n v="2"/>
    <n v="2"/>
    <n v="1"/>
    <n v="0"/>
    <n v="0"/>
    <n v="2"/>
    <n v="0"/>
    <n v="4"/>
    <n v="0"/>
    <n v="0"/>
    <n v="2"/>
    <n v="0"/>
    <n v="1"/>
    <n v="0"/>
    <n v="0"/>
    <n v="0"/>
    <n v="0"/>
    <n v="0"/>
    <n v="0"/>
    <n v="0"/>
    <n v="0"/>
    <n v="0"/>
    <n v="1"/>
    <n v="0"/>
    <n v="3"/>
    <n v="4"/>
    <n v="4"/>
    <n v="14"/>
    <n v="0"/>
    <n v="0"/>
    <n v="0"/>
    <n v="0"/>
  </r>
  <r>
    <n v="2025"/>
    <x v="4"/>
    <n v="4385"/>
    <x v="70"/>
    <x v="69"/>
    <x v="2"/>
    <x v="17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1"/>
    <n v="0"/>
  </r>
  <r>
    <n v="2025"/>
    <x v="4"/>
    <n v="4386"/>
    <x v="71"/>
    <x v="70"/>
    <x v="2"/>
    <x v="18"/>
    <n v="0"/>
    <n v="0"/>
    <n v="0"/>
    <n v="8"/>
    <n v="7"/>
    <n v="0"/>
    <n v="8"/>
    <n v="0"/>
    <n v="8"/>
    <n v="0"/>
    <n v="1"/>
    <n v="8"/>
    <n v="17"/>
    <n v="7"/>
    <n v="16"/>
    <n v="11"/>
    <n v="18"/>
    <n v="6"/>
    <n v="16"/>
    <n v="16"/>
    <n v="5"/>
    <n v="0"/>
    <n v="9"/>
    <n v="2"/>
    <n v="40"/>
    <n v="0"/>
    <n v="1"/>
    <n v="6"/>
    <n v="0"/>
    <n v="11"/>
    <n v="0"/>
    <n v="0"/>
    <n v="0"/>
    <n v="0"/>
    <n v="0"/>
    <n v="0"/>
    <n v="0"/>
    <n v="0"/>
    <n v="0"/>
    <n v="3"/>
    <n v="0"/>
    <n v="4"/>
    <n v="1"/>
    <n v="6"/>
    <n v="16"/>
    <n v="0"/>
    <n v="0"/>
    <n v="6"/>
    <n v="28"/>
  </r>
  <r>
    <n v="2025"/>
    <x v="4"/>
    <n v="4387"/>
    <x v="72"/>
    <x v="71"/>
    <x v="2"/>
    <x v="18"/>
    <n v="0"/>
    <n v="0"/>
    <n v="0"/>
    <n v="2"/>
    <n v="2"/>
    <n v="0"/>
    <n v="2"/>
    <n v="0"/>
    <n v="1"/>
    <n v="0"/>
    <n v="0"/>
    <n v="0"/>
    <n v="3"/>
    <n v="1"/>
    <n v="3"/>
    <n v="1"/>
    <n v="1"/>
    <n v="0"/>
    <n v="2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0"/>
    <n v="4"/>
    <n v="0"/>
    <n v="0"/>
    <n v="0"/>
    <n v="0"/>
  </r>
  <r>
    <n v="2025"/>
    <x v="4"/>
    <n v="4388"/>
    <x v="73"/>
    <x v="72"/>
    <x v="2"/>
    <x v="18"/>
    <n v="0"/>
    <n v="0"/>
    <n v="0"/>
    <n v="3"/>
    <n v="3"/>
    <n v="0"/>
    <n v="3"/>
    <n v="0"/>
    <n v="3"/>
    <n v="0"/>
    <n v="1"/>
    <n v="3"/>
    <n v="1"/>
    <n v="3"/>
    <n v="4"/>
    <n v="5"/>
    <n v="1"/>
    <n v="2"/>
    <n v="2"/>
    <n v="2"/>
    <n v="1"/>
    <n v="0"/>
    <n v="2"/>
    <n v="0"/>
    <n v="9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1"/>
    <n v="14"/>
    <n v="0"/>
    <n v="0"/>
    <n v="1"/>
    <n v="7"/>
  </r>
  <r>
    <n v="2025"/>
    <x v="4"/>
    <n v="4389"/>
    <x v="74"/>
    <x v="73"/>
    <x v="2"/>
    <x v="18"/>
    <n v="0"/>
    <n v="0"/>
    <n v="0"/>
    <n v="5"/>
    <n v="4"/>
    <n v="0"/>
    <n v="2"/>
    <n v="0"/>
    <n v="0"/>
    <n v="0"/>
    <n v="0"/>
    <n v="1"/>
    <n v="3"/>
    <n v="6"/>
    <n v="8"/>
    <n v="5"/>
    <n v="5"/>
    <n v="7"/>
    <n v="6"/>
    <n v="10"/>
    <n v="2"/>
    <n v="0"/>
    <n v="4"/>
    <n v="0"/>
    <n v="22"/>
    <n v="0"/>
    <n v="1"/>
    <n v="4"/>
    <n v="0"/>
    <n v="2"/>
    <n v="0"/>
    <n v="0"/>
    <n v="0"/>
    <n v="0"/>
    <n v="0"/>
    <n v="0"/>
    <n v="0"/>
    <n v="0"/>
    <n v="0"/>
    <n v="0"/>
    <n v="0"/>
    <n v="5"/>
    <n v="3"/>
    <n v="11"/>
    <n v="21"/>
    <n v="0"/>
    <n v="0"/>
    <n v="0"/>
    <n v="2"/>
  </r>
  <r>
    <n v="2025"/>
    <x v="4"/>
    <n v="4390"/>
    <x v="75"/>
    <x v="74"/>
    <x v="2"/>
    <x v="18"/>
    <n v="0"/>
    <n v="0"/>
    <n v="0"/>
    <n v="2"/>
    <n v="0"/>
    <n v="0"/>
    <n v="0"/>
    <n v="0"/>
    <n v="0"/>
    <n v="0"/>
    <n v="0"/>
    <n v="2"/>
    <n v="2"/>
    <n v="2"/>
    <n v="1"/>
    <n v="1"/>
    <n v="4"/>
    <n v="3"/>
    <n v="4"/>
    <n v="2"/>
    <n v="1"/>
    <n v="0"/>
    <n v="1"/>
    <n v="0"/>
    <n v="8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9"/>
    <n v="28"/>
    <n v="0"/>
    <n v="0"/>
    <n v="2"/>
    <n v="1"/>
  </r>
  <r>
    <n v="2025"/>
    <x v="4"/>
    <n v="4391"/>
    <x v="76"/>
    <x v="75"/>
    <x v="2"/>
    <x v="18"/>
    <n v="0"/>
    <n v="0"/>
    <n v="0"/>
    <n v="1"/>
    <n v="1"/>
    <n v="0"/>
    <n v="0"/>
    <n v="0"/>
    <n v="0"/>
    <n v="0"/>
    <n v="1"/>
    <n v="0"/>
    <n v="1"/>
    <n v="3"/>
    <n v="1"/>
    <n v="1"/>
    <n v="1"/>
    <n v="3"/>
    <n v="1"/>
    <n v="1"/>
    <n v="0"/>
    <n v="0"/>
    <n v="3"/>
    <n v="0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4"/>
    <n v="4392"/>
    <x v="77"/>
    <x v="76"/>
    <x v="2"/>
    <x v="19"/>
    <n v="10"/>
    <n v="0"/>
    <n v="20"/>
    <n v="30"/>
    <n v="34"/>
    <n v="1"/>
    <n v="36"/>
    <n v="1"/>
    <n v="32"/>
    <n v="0"/>
    <n v="4"/>
    <n v="39"/>
    <n v="30"/>
    <n v="36"/>
    <n v="15"/>
    <n v="25"/>
    <n v="15"/>
    <n v="17"/>
    <n v="8"/>
    <n v="10"/>
    <n v="2"/>
    <n v="0"/>
    <n v="24"/>
    <n v="0"/>
    <n v="68"/>
    <n v="0"/>
    <n v="0"/>
    <n v="32"/>
    <n v="0"/>
    <n v="16"/>
    <n v="0"/>
    <n v="0"/>
    <n v="0"/>
    <n v="0"/>
    <n v="0"/>
    <n v="0"/>
    <n v="0"/>
    <n v="0"/>
    <n v="0"/>
    <n v="4"/>
    <n v="0"/>
    <n v="8"/>
    <n v="8"/>
    <n v="21"/>
    <n v="69"/>
    <n v="0"/>
    <n v="0"/>
    <n v="3"/>
    <n v="23"/>
  </r>
  <r>
    <n v="2025"/>
    <x v="4"/>
    <n v="4393"/>
    <x v="78"/>
    <x v="77"/>
    <x v="2"/>
    <x v="19"/>
    <n v="0"/>
    <n v="0"/>
    <n v="0"/>
    <n v="2"/>
    <n v="2"/>
    <n v="0"/>
    <n v="2"/>
    <n v="0"/>
    <n v="2"/>
    <n v="0"/>
    <n v="1"/>
    <n v="1"/>
    <n v="4"/>
    <n v="3"/>
    <n v="2"/>
    <n v="2"/>
    <n v="3"/>
    <n v="4"/>
    <n v="6"/>
    <n v="1"/>
    <n v="2"/>
    <n v="0"/>
    <n v="1"/>
    <n v="0"/>
    <n v="6"/>
    <n v="0"/>
    <n v="0"/>
    <n v="2"/>
    <n v="0"/>
    <n v="2"/>
    <n v="0"/>
    <n v="0"/>
    <n v="0"/>
    <n v="0"/>
    <n v="0"/>
    <n v="0"/>
    <n v="0"/>
    <n v="0"/>
    <n v="0"/>
    <n v="1"/>
    <n v="0"/>
    <n v="0"/>
    <n v="0"/>
    <n v="6"/>
    <n v="8"/>
    <n v="0"/>
    <n v="0"/>
    <n v="0"/>
    <n v="2"/>
  </r>
  <r>
    <n v="2025"/>
    <x v="4"/>
    <n v="4394"/>
    <x v="79"/>
    <x v="78"/>
    <x v="2"/>
    <x v="20"/>
    <n v="0"/>
    <n v="0"/>
    <n v="0"/>
    <n v="3"/>
    <n v="2"/>
    <n v="0"/>
    <n v="2"/>
    <n v="0"/>
    <n v="3"/>
    <n v="0"/>
    <n v="1"/>
    <n v="4"/>
    <n v="2"/>
    <n v="5"/>
    <n v="2"/>
    <n v="11"/>
    <n v="2"/>
    <n v="5"/>
    <n v="4"/>
    <n v="8"/>
    <n v="1"/>
    <n v="0"/>
    <n v="4"/>
    <n v="0"/>
    <n v="5"/>
    <n v="0"/>
    <n v="0"/>
    <n v="6"/>
    <n v="0"/>
    <n v="0"/>
    <n v="0"/>
    <n v="0"/>
    <n v="0"/>
    <n v="0"/>
    <n v="0"/>
    <n v="0"/>
    <n v="0"/>
    <n v="0"/>
    <n v="0"/>
    <n v="2"/>
    <n v="0"/>
    <n v="9"/>
    <n v="3"/>
    <n v="7"/>
    <n v="14"/>
    <n v="0"/>
    <n v="0"/>
    <n v="5"/>
    <n v="21"/>
  </r>
  <r>
    <n v="2025"/>
    <x v="4"/>
    <n v="4395"/>
    <x v="80"/>
    <x v="79"/>
    <x v="2"/>
    <x v="20"/>
    <n v="0"/>
    <n v="0"/>
    <n v="0"/>
    <n v="0"/>
    <n v="0"/>
    <n v="0"/>
    <n v="1"/>
    <n v="0"/>
    <n v="1"/>
    <n v="0"/>
    <n v="0"/>
    <n v="1"/>
    <n v="4"/>
    <n v="3"/>
    <n v="2"/>
    <n v="0"/>
    <n v="2"/>
    <n v="0"/>
    <n v="5"/>
    <n v="0"/>
    <n v="2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6"/>
    <n v="0"/>
    <n v="0"/>
    <n v="0"/>
    <n v="2"/>
  </r>
  <r>
    <n v="2025"/>
    <x v="4"/>
    <n v="4396"/>
    <x v="81"/>
    <x v="80"/>
    <x v="2"/>
    <x v="20"/>
    <n v="1"/>
    <n v="0"/>
    <n v="0"/>
    <n v="3"/>
    <n v="2"/>
    <n v="0"/>
    <n v="4"/>
    <n v="0"/>
    <n v="4"/>
    <n v="0"/>
    <n v="0"/>
    <n v="1"/>
    <n v="2"/>
    <n v="1"/>
    <n v="0"/>
    <n v="0"/>
    <n v="0"/>
    <n v="0"/>
    <n v="2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6"/>
    <n v="10"/>
    <n v="0"/>
    <n v="0"/>
    <n v="1"/>
    <n v="1"/>
  </r>
  <r>
    <n v="2025"/>
    <x v="4"/>
    <n v="4397"/>
    <x v="82"/>
    <x v="81"/>
    <x v="2"/>
    <x v="20"/>
    <n v="0"/>
    <n v="0"/>
    <n v="0"/>
    <n v="3"/>
    <n v="3"/>
    <n v="0"/>
    <n v="3"/>
    <n v="0"/>
    <n v="3"/>
    <n v="0"/>
    <n v="1"/>
    <n v="2"/>
    <n v="3"/>
    <n v="0"/>
    <n v="1"/>
    <n v="1"/>
    <n v="1"/>
    <n v="3"/>
    <n v="0"/>
    <n v="0"/>
    <n v="0"/>
    <n v="0"/>
    <n v="2"/>
    <n v="0"/>
    <n v="11"/>
    <n v="0"/>
    <n v="0"/>
    <n v="2"/>
    <n v="0"/>
    <n v="0"/>
    <n v="0"/>
    <n v="0"/>
    <n v="0"/>
    <n v="0"/>
    <n v="0"/>
    <n v="0"/>
    <n v="0"/>
    <n v="0"/>
    <n v="0"/>
    <n v="0"/>
    <n v="0"/>
    <n v="6"/>
    <n v="1"/>
    <n v="4"/>
    <n v="6"/>
    <n v="0"/>
    <n v="0"/>
    <n v="0"/>
    <n v="1"/>
  </r>
  <r>
    <n v="2025"/>
    <x v="4"/>
    <n v="4398"/>
    <x v="83"/>
    <x v="82"/>
    <x v="2"/>
    <x v="2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2"/>
    <n v="0"/>
    <n v="1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2"/>
    <n v="0"/>
    <n v="2"/>
    <n v="9"/>
    <n v="0"/>
    <n v="0"/>
    <n v="0"/>
    <n v="0"/>
  </r>
  <r>
    <n v="2025"/>
    <x v="4"/>
    <n v="4399"/>
    <x v="84"/>
    <x v="83"/>
    <x v="2"/>
    <x v="20"/>
    <n v="0"/>
    <n v="0"/>
    <n v="0"/>
    <n v="0"/>
    <n v="1"/>
    <n v="0"/>
    <n v="0"/>
    <n v="0"/>
    <n v="0"/>
    <n v="0"/>
    <n v="1"/>
    <n v="0"/>
    <n v="0"/>
    <n v="0"/>
    <n v="0"/>
    <n v="1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3"/>
    <n v="5"/>
    <n v="0"/>
    <n v="0"/>
    <n v="1"/>
    <n v="4"/>
  </r>
  <r>
    <n v="2025"/>
    <x v="4"/>
    <n v="4400"/>
    <x v="85"/>
    <x v="84"/>
    <x v="2"/>
    <x v="20"/>
    <n v="0"/>
    <n v="0"/>
    <n v="0"/>
    <n v="4"/>
    <n v="4"/>
    <n v="0"/>
    <n v="3"/>
    <n v="0"/>
    <n v="3"/>
    <n v="0"/>
    <n v="0"/>
    <n v="3"/>
    <n v="0"/>
    <n v="1"/>
    <n v="0"/>
    <n v="0"/>
    <n v="4"/>
    <n v="1"/>
    <n v="0"/>
    <n v="1"/>
    <n v="1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3"/>
    <n v="2"/>
    <n v="0"/>
    <n v="3"/>
    <n v="0"/>
    <n v="0"/>
    <n v="0"/>
    <n v="1"/>
  </r>
  <r>
    <n v="2025"/>
    <x v="4"/>
    <n v="4401"/>
    <x v="86"/>
    <x v="85"/>
    <x v="2"/>
    <x v="19"/>
    <n v="0"/>
    <n v="0"/>
    <n v="0"/>
    <n v="3"/>
    <n v="4"/>
    <n v="1"/>
    <n v="3"/>
    <n v="0"/>
    <n v="3"/>
    <n v="0"/>
    <n v="1"/>
    <n v="4"/>
    <n v="5"/>
    <n v="2"/>
    <n v="1"/>
    <n v="4"/>
    <n v="2"/>
    <n v="2"/>
    <n v="0"/>
    <n v="1"/>
    <n v="1"/>
    <n v="0"/>
    <n v="3"/>
    <n v="0"/>
    <n v="10"/>
    <n v="0"/>
    <n v="0"/>
    <n v="3"/>
    <n v="0"/>
    <n v="4"/>
    <n v="0"/>
    <n v="0"/>
    <n v="0"/>
    <n v="0"/>
    <n v="0"/>
    <n v="0"/>
    <n v="0"/>
    <n v="0"/>
    <n v="0"/>
    <n v="1"/>
    <n v="0"/>
    <n v="5"/>
    <n v="1"/>
    <n v="2"/>
    <n v="4"/>
    <n v="0"/>
    <n v="0"/>
    <n v="1"/>
    <n v="0"/>
  </r>
  <r>
    <n v="2025"/>
    <x v="4"/>
    <n v="4402"/>
    <x v="87"/>
    <x v="86"/>
    <x v="2"/>
    <x v="19"/>
    <n v="0"/>
    <n v="0"/>
    <n v="0"/>
    <n v="3"/>
    <n v="3"/>
    <n v="0"/>
    <n v="3"/>
    <n v="0"/>
    <n v="2"/>
    <n v="0"/>
    <n v="0"/>
    <n v="1"/>
    <n v="2"/>
    <n v="3"/>
    <n v="4"/>
    <n v="1"/>
    <n v="3"/>
    <n v="1"/>
    <n v="2"/>
    <n v="1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5"/>
  </r>
  <r>
    <n v="2025"/>
    <x v="4"/>
    <n v="4403"/>
    <x v="88"/>
    <x v="87"/>
    <x v="2"/>
    <x v="19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1"/>
    <n v="0"/>
    <n v="0"/>
    <n v="1"/>
    <n v="5"/>
  </r>
  <r>
    <n v="2025"/>
    <x v="4"/>
    <n v="4404"/>
    <x v="89"/>
    <x v="88"/>
    <x v="2"/>
    <x v="21"/>
    <n v="11"/>
    <n v="0"/>
    <n v="29"/>
    <n v="37"/>
    <n v="29"/>
    <n v="0"/>
    <n v="36"/>
    <n v="0"/>
    <n v="24"/>
    <n v="1"/>
    <n v="11"/>
    <n v="42"/>
    <n v="34"/>
    <n v="19"/>
    <n v="24"/>
    <n v="22"/>
    <n v="8"/>
    <n v="10"/>
    <n v="5"/>
    <n v="9"/>
    <n v="2"/>
    <n v="0"/>
    <n v="31"/>
    <n v="0"/>
    <n v="88"/>
    <n v="0"/>
    <n v="1"/>
    <n v="36"/>
    <n v="0"/>
    <n v="14"/>
    <n v="0"/>
    <n v="0"/>
    <n v="0"/>
    <n v="0"/>
    <n v="0"/>
    <n v="0"/>
    <n v="0"/>
    <n v="0"/>
    <n v="0"/>
    <n v="6"/>
    <n v="0"/>
    <n v="33"/>
    <n v="5"/>
    <n v="28"/>
    <n v="52"/>
    <n v="0"/>
    <n v="0"/>
    <n v="2"/>
    <n v="20"/>
  </r>
  <r>
    <n v="2025"/>
    <x v="4"/>
    <n v="4405"/>
    <x v="90"/>
    <x v="89"/>
    <x v="2"/>
    <x v="21"/>
    <n v="0"/>
    <n v="0"/>
    <n v="0"/>
    <n v="3"/>
    <n v="1"/>
    <n v="0"/>
    <n v="1"/>
    <n v="0"/>
    <n v="1"/>
    <n v="0"/>
    <n v="0"/>
    <n v="3"/>
    <n v="7"/>
    <n v="3"/>
    <n v="1"/>
    <n v="2"/>
    <n v="1"/>
    <n v="4"/>
    <n v="1"/>
    <n v="3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26"/>
    <n v="0"/>
    <n v="0"/>
    <n v="1"/>
    <n v="7"/>
  </r>
  <r>
    <n v="2025"/>
    <x v="4"/>
    <n v="4406"/>
    <x v="91"/>
    <x v="90"/>
    <x v="2"/>
    <x v="21"/>
    <n v="0"/>
    <n v="0"/>
    <n v="0"/>
    <n v="4"/>
    <n v="2"/>
    <n v="0"/>
    <n v="1"/>
    <n v="0"/>
    <n v="2"/>
    <n v="0"/>
    <n v="1"/>
    <n v="6"/>
    <n v="4"/>
    <n v="7"/>
    <n v="1"/>
    <n v="3"/>
    <n v="3"/>
    <n v="2"/>
    <n v="8"/>
    <n v="3"/>
    <n v="0"/>
    <n v="0"/>
    <n v="0"/>
    <n v="0"/>
    <n v="18"/>
    <n v="0"/>
    <n v="0"/>
    <n v="1"/>
    <n v="0"/>
    <n v="6"/>
    <n v="0"/>
    <n v="0"/>
    <n v="0"/>
    <n v="0"/>
    <n v="0"/>
    <n v="0"/>
    <n v="0"/>
    <n v="0"/>
    <n v="0"/>
    <n v="0"/>
    <n v="0"/>
    <n v="4"/>
    <n v="1"/>
    <n v="22"/>
    <n v="18"/>
    <n v="0"/>
    <n v="0"/>
    <n v="2"/>
    <n v="5"/>
  </r>
  <r>
    <n v="2025"/>
    <x v="4"/>
    <n v="4407"/>
    <x v="92"/>
    <x v="91"/>
    <x v="2"/>
    <x v="21"/>
    <n v="0"/>
    <n v="0"/>
    <n v="0"/>
    <n v="4"/>
    <n v="5"/>
    <n v="0"/>
    <n v="3"/>
    <n v="0"/>
    <n v="3"/>
    <n v="0"/>
    <n v="0"/>
    <n v="3"/>
    <n v="0"/>
    <n v="1"/>
    <n v="1"/>
    <n v="0"/>
    <n v="0"/>
    <n v="0"/>
    <n v="0"/>
    <n v="0"/>
    <n v="0"/>
    <n v="0"/>
    <n v="1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0"/>
    <n v="0"/>
    <n v="0"/>
    <n v="4"/>
  </r>
  <r>
    <n v="2025"/>
    <x v="4"/>
    <n v="4408"/>
    <x v="93"/>
    <x v="92"/>
    <x v="2"/>
    <x v="21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4"/>
    <n v="9"/>
    <n v="0"/>
    <n v="0"/>
    <n v="0"/>
    <n v="2"/>
  </r>
  <r>
    <n v="2025"/>
    <x v="4"/>
    <n v="4409"/>
    <x v="94"/>
    <x v="93"/>
    <x v="2"/>
    <x v="2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</r>
  <r>
    <n v="2025"/>
    <x v="4"/>
    <n v="4410"/>
    <x v="95"/>
    <x v="94"/>
    <x v="2"/>
    <x v="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</r>
  <r>
    <n v="2025"/>
    <x v="4"/>
    <n v="4411"/>
    <x v="96"/>
    <x v="95"/>
    <x v="2"/>
    <x v="21"/>
    <n v="0"/>
    <n v="0"/>
    <n v="0"/>
    <n v="0"/>
    <n v="0"/>
    <n v="0"/>
    <n v="0"/>
    <n v="0"/>
    <n v="0"/>
    <n v="0"/>
    <n v="1"/>
    <n v="1"/>
    <n v="2"/>
    <n v="1"/>
    <n v="1"/>
    <n v="0"/>
    <n v="1"/>
    <n v="3"/>
    <n v="1"/>
    <n v="1"/>
    <n v="0"/>
    <n v="0"/>
    <n v="2"/>
    <n v="0"/>
    <n v="1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5"/>
    <n v="22"/>
    <n v="0"/>
    <n v="0"/>
    <n v="0"/>
    <n v="1"/>
  </r>
  <r>
    <n v="2025"/>
    <x v="4"/>
    <n v="4412"/>
    <x v="97"/>
    <x v="96"/>
    <x v="2"/>
    <x v="21"/>
    <n v="0"/>
    <n v="0"/>
    <n v="0"/>
    <n v="1"/>
    <n v="0"/>
    <n v="2"/>
    <n v="0"/>
    <n v="0"/>
    <n v="1"/>
    <n v="0"/>
    <n v="0"/>
    <n v="2"/>
    <n v="2"/>
    <n v="6"/>
    <n v="3"/>
    <n v="1"/>
    <n v="1"/>
    <n v="3"/>
    <n v="0"/>
    <n v="0"/>
    <n v="0"/>
    <n v="0"/>
    <n v="0"/>
    <n v="0"/>
    <n v="2"/>
    <n v="0"/>
    <n v="0"/>
    <n v="4"/>
    <n v="0"/>
    <n v="1"/>
    <n v="0"/>
    <n v="0"/>
    <n v="0"/>
    <n v="0"/>
    <n v="0"/>
    <n v="0"/>
    <n v="0"/>
    <n v="0"/>
    <n v="0"/>
    <n v="2"/>
    <n v="0"/>
    <n v="0"/>
    <n v="0"/>
    <n v="3"/>
    <n v="7"/>
    <n v="0"/>
    <n v="0"/>
    <n v="0"/>
    <n v="3"/>
  </r>
  <r>
    <n v="2025"/>
    <x v="4"/>
    <n v="4413"/>
    <x v="98"/>
    <x v="97"/>
    <x v="2"/>
    <x v="2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</r>
  <r>
    <n v="2025"/>
    <x v="4"/>
    <n v="4414"/>
    <x v="99"/>
    <x v="98"/>
    <x v="2"/>
    <x v="17"/>
    <n v="0"/>
    <n v="0"/>
    <n v="0"/>
    <n v="0"/>
    <n v="0"/>
    <n v="0"/>
    <n v="0"/>
    <n v="0"/>
    <n v="0"/>
    <n v="0"/>
    <n v="1"/>
    <n v="2"/>
    <n v="1"/>
    <n v="3"/>
    <n v="2"/>
    <n v="2"/>
    <n v="0"/>
    <n v="0"/>
    <n v="1"/>
    <n v="1"/>
    <n v="1"/>
    <n v="0"/>
    <n v="0"/>
    <n v="0"/>
    <n v="6"/>
    <n v="0"/>
    <n v="0"/>
    <n v="2"/>
    <n v="0"/>
    <n v="1"/>
    <n v="0"/>
    <n v="0"/>
    <n v="0"/>
    <n v="0"/>
    <n v="0"/>
    <n v="0"/>
    <n v="0"/>
    <n v="0"/>
    <n v="0"/>
    <n v="1"/>
    <n v="0"/>
    <n v="2"/>
    <n v="2"/>
    <n v="13"/>
    <n v="10"/>
    <n v="0"/>
    <n v="0"/>
    <n v="0"/>
    <n v="1"/>
  </r>
  <r>
    <n v="2025"/>
    <x v="4"/>
    <n v="4415"/>
    <x v="100"/>
    <x v="99"/>
    <x v="2"/>
    <x v="17"/>
    <n v="0"/>
    <n v="0"/>
    <n v="0"/>
    <n v="1"/>
    <n v="1"/>
    <n v="0"/>
    <n v="1"/>
    <n v="0"/>
    <n v="1"/>
    <n v="0"/>
    <n v="0"/>
    <n v="0"/>
    <n v="0"/>
    <n v="1"/>
    <n v="2"/>
    <n v="1"/>
    <n v="1"/>
    <n v="0"/>
    <n v="0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3"/>
    <n v="9"/>
    <n v="0"/>
    <n v="0"/>
    <n v="0"/>
    <n v="1"/>
  </r>
  <r>
    <n v="2025"/>
    <x v="4"/>
    <n v="4416"/>
    <x v="101"/>
    <x v="100"/>
    <x v="2"/>
    <x v="17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</r>
  <r>
    <n v="2025"/>
    <x v="4"/>
    <n v="4417"/>
    <x v="102"/>
    <x v="101"/>
    <x v="2"/>
    <x v="22"/>
    <n v="20"/>
    <n v="0"/>
    <n v="23"/>
    <n v="23"/>
    <n v="22"/>
    <n v="0"/>
    <n v="21"/>
    <n v="0"/>
    <n v="15"/>
    <n v="0"/>
    <n v="12"/>
    <n v="30"/>
    <n v="32"/>
    <n v="24"/>
    <n v="12"/>
    <n v="22"/>
    <n v="16"/>
    <n v="69"/>
    <n v="13"/>
    <n v="37"/>
    <n v="9"/>
    <n v="0"/>
    <n v="17"/>
    <n v="0"/>
    <n v="64"/>
    <n v="0"/>
    <n v="2"/>
    <n v="16"/>
    <n v="0"/>
    <n v="7"/>
    <n v="0"/>
    <n v="0"/>
    <n v="0"/>
    <n v="0"/>
    <n v="0"/>
    <n v="0"/>
    <n v="0"/>
    <n v="0"/>
    <n v="0"/>
    <n v="6"/>
    <n v="0"/>
    <n v="21"/>
    <n v="3"/>
    <n v="44"/>
    <n v="117"/>
    <n v="0"/>
    <n v="0"/>
    <n v="14"/>
    <n v="17"/>
  </r>
  <r>
    <n v="2025"/>
    <x v="4"/>
    <n v="4418"/>
    <x v="103"/>
    <x v="102"/>
    <x v="2"/>
    <x v="22"/>
    <n v="0"/>
    <n v="0"/>
    <n v="0"/>
    <n v="8"/>
    <n v="6"/>
    <n v="0"/>
    <n v="6"/>
    <n v="0"/>
    <n v="7"/>
    <n v="0"/>
    <n v="2"/>
    <n v="7"/>
    <n v="4"/>
    <n v="4"/>
    <n v="7"/>
    <n v="5"/>
    <n v="3"/>
    <n v="7"/>
    <n v="7"/>
    <n v="6"/>
    <n v="4"/>
    <n v="0"/>
    <n v="6"/>
    <n v="0"/>
    <n v="8"/>
    <n v="0"/>
    <n v="2"/>
    <n v="6"/>
    <n v="0"/>
    <n v="3"/>
    <n v="0"/>
    <n v="0"/>
    <n v="0"/>
    <n v="0"/>
    <n v="0"/>
    <n v="0"/>
    <n v="0"/>
    <n v="0"/>
    <n v="0"/>
    <n v="3"/>
    <n v="0"/>
    <n v="8"/>
    <n v="2"/>
    <n v="9"/>
    <n v="9"/>
    <n v="0"/>
    <n v="0"/>
    <n v="3"/>
    <n v="1"/>
  </r>
  <r>
    <n v="2025"/>
    <x v="4"/>
    <n v="4419"/>
    <x v="104"/>
    <x v="103"/>
    <x v="2"/>
    <x v="22"/>
    <n v="0"/>
    <n v="0"/>
    <n v="2"/>
    <n v="4"/>
    <n v="3"/>
    <n v="0"/>
    <n v="0"/>
    <n v="0"/>
    <n v="1"/>
    <n v="0"/>
    <n v="1"/>
    <n v="2"/>
    <n v="3"/>
    <n v="4"/>
    <n v="5"/>
    <n v="2"/>
    <n v="5"/>
    <n v="3"/>
    <n v="5"/>
    <n v="3"/>
    <n v="1"/>
    <n v="0"/>
    <n v="0"/>
    <n v="0"/>
    <n v="5"/>
    <n v="0"/>
    <n v="0"/>
    <n v="3"/>
    <n v="0"/>
    <n v="1"/>
    <n v="0"/>
    <n v="0"/>
    <n v="0"/>
    <n v="0"/>
    <n v="0"/>
    <n v="0"/>
    <n v="0"/>
    <n v="0"/>
    <n v="0"/>
    <n v="1"/>
    <n v="0"/>
    <n v="5"/>
    <n v="2"/>
    <n v="2"/>
    <n v="22"/>
    <n v="0"/>
    <n v="0"/>
    <n v="1"/>
    <n v="1"/>
  </r>
  <r>
    <n v="2025"/>
    <x v="4"/>
    <n v="4420"/>
    <x v="105"/>
    <x v="104"/>
    <x v="2"/>
    <x v="22"/>
    <n v="0"/>
    <n v="0"/>
    <n v="0"/>
    <n v="7"/>
    <n v="5"/>
    <n v="0"/>
    <n v="6"/>
    <n v="0"/>
    <n v="6"/>
    <n v="0"/>
    <n v="7"/>
    <n v="9"/>
    <n v="6"/>
    <n v="1"/>
    <n v="11"/>
    <n v="2"/>
    <n v="6"/>
    <n v="6"/>
    <n v="3"/>
    <n v="9"/>
    <n v="2"/>
    <n v="0"/>
    <n v="0"/>
    <n v="0"/>
    <n v="6"/>
    <n v="0"/>
    <n v="0"/>
    <n v="1"/>
    <n v="0"/>
    <n v="5"/>
    <n v="0"/>
    <n v="0"/>
    <n v="0"/>
    <n v="0"/>
    <n v="0"/>
    <n v="0"/>
    <n v="0"/>
    <n v="6"/>
    <n v="3"/>
    <n v="0"/>
    <n v="0"/>
    <n v="1"/>
    <n v="2"/>
    <n v="5"/>
    <n v="18"/>
    <n v="0"/>
    <n v="0"/>
    <n v="0"/>
    <n v="1"/>
  </r>
  <r>
    <n v="2025"/>
    <x v="4"/>
    <n v="4421"/>
    <x v="106"/>
    <x v="105"/>
    <x v="2"/>
    <x v="22"/>
    <n v="0"/>
    <n v="0"/>
    <n v="0"/>
    <n v="2"/>
    <n v="2"/>
    <n v="0"/>
    <n v="2"/>
    <n v="0"/>
    <n v="2"/>
    <n v="0"/>
    <n v="2"/>
    <n v="4"/>
    <n v="6"/>
    <n v="9"/>
    <n v="7"/>
    <n v="7"/>
    <n v="5"/>
    <n v="3"/>
    <n v="1"/>
    <n v="3"/>
    <n v="6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6"/>
    <n v="3"/>
    <n v="3"/>
    <n v="7"/>
    <n v="0"/>
    <n v="0"/>
    <n v="4"/>
    <n v="4"/>
  </r>
  <r>
    <n v="2025"/>
    <x v="4"/>
    <n v="4422"/>
    <x v="107"/>
    <x v="106"/>
    <x v="2"/>
    <x v="22"/>
    <n v="0"/>
    <n v="0"/>
    <n v="0"/>
    <n v="4"/>
    <n v="0"/>
    <n v="0"/>
    <n v="1"/>
    <n v="0"/>
    <n v="1"/>
    <n v="0"/>
    <n v="2"/>
    <n v="1"/>
    <n v="2"/>
    <n v="2"/>
    <n v="2"/>
    <n v="4"/>
    <n v="6"/>
    <n v="4"/>
    <n v="4"/>
    <n v="2"/>
    <n v="4"/>
    <n v="0"/>
    <n v="3"/>
    <n v="0"/>
    <n v="6"/>
    <n v="0"/>
    <n v="0"/>
    <n v="2"/>
    <n v="0"/>
    <n v="1"/>
    <n v="0"/>
    <n v="0"/>
    <n v="0"/>
    <n v="0"/>
    <n v="0"/>
    <n v="0"/>
    <n v="0"/>
    <n v="0"/>
    <n v="0"/>
    <n v="1"/>
    <n v="0"/>
    <n v="8"/>
    <n v="0"/>
    <n v="5"/>
    <n v="24"/>
    <n v="0"/>
    <n v="0"/>
    <n v="3"/>
    <n v="2"/>
  </r>
  <r>
    <n v="2025"/>
    <x v="4"/>
    <n v="4423"/>
    <x v="108"/>
    <x v="107"/>
    <x v="2"/>
    <x v="22"/>
    <n v="0"/>
    <n v="0"/>
    <n v="0"/>
    <n v="4"/>
    <n v="4"/>
    <n v="0"/>
    <n v="5"/>
    <n v="0"/>
    <n v="5"/>
    <n v="0"/>
    <n v="3"/>
    <n v="6"/>
    <n v="3"/>
    <n v="3"/>
    <n v="8"/>
    <n v="4"/>
    <n v="6"/>
    <n v="9"/>
    <n v="9"/>
    <n v="4"/>
    <n v="0"/>
    <n v="0"/>
    <n v="7"/>
    <n v="0"/>
    <n v="7"/>
    <n v="0"/>
    <n v="1"/>
    <n v="7"/>
    <n v="0"/>
    <n v="0"/>
    <n v="0"/>
    <n v="0"/>
    <n v="0"/>
    <n v="0"/>
    <n v="0"/>
    <n v="0"/>
    <n v="0"/>
    <n v="0"/>
    <n v="0"/>
    <n v="1"/>
    <n v="0"/>
    <n v="4"/>
    <n v="2"/>
    <n v="18"/>
    <n v="50"/>
    <n v="0"/>
    <n v="0"/>
    <n v="9"/>
    <n v="8"/>
  </r>
  <r>
    <n v="2025"/>
    <x v="4"/>
    <n v="4424"/>
    <x v="109"/>
    <x v="108"/>
    <x v="2"/>
    <x v="22"/>
    <n v="0"/>
    <n v="0"/>
    <n v="0"/>
    <n v="2"/>
    <n v="0"/>
    <n v="0"/>
    <n v="0"/>
    <n v="0"/>
    <n v="0"/>
    <n v="0"/>
    <n v="2"/>
    <n v="1"/>
    <n v="3"/>
    <n v="1"/>
    <n v="0"/>
    <n v="2"/>
    <n v="3"/>
    <n v="2"/>
    <n v="3"/>
    <n v="0"/>
    <n v="0"/>
    <n v="0"/>
    <n v="1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0"/>
    <n v="0"/>
    <n v="0"/>
    <n v="0"/>
  </r>
  <r>
    <n v="2025"/>
    <x v="4"/>
    <n v="4425"/>
    <x v="110"/>
    <x v="109"/>
    <x v="2"/>
    <x v="22"/>
    <n v="0"/>
    <n v="0"/>
    <n v="0"/>
    <n v="3"/>
    <n v="2"/>
    <n v="1"/>
    <n v="2"/>
    <n v="0"/>
    <n v="3"/>
    <n v="0"/>
    <n v="2"/>
    <n v="4"/>
    <n v="3"/>
    <n v="9"/>
    <n v="1"/>
    <n v="5"/>
    <n v="7"/>
    <n v="7"/>
    <n v="4"/>
    <n v="9"/>
    <n v="1"/>
    <n v="0"/>
    <n v="0"/>
    <n v="0"/>
    <n v="19"/>
    <n v="0"/>
    <n v="0"/>
    <n v="3"/>
    <n v="0"/>
    <n v="0"/>
    <n v="0"/>
    <n v="0"/>
    <n v="0"/>
    <n v="0"/>
    <n v="0"/>
    <n v="0"/>
    <n v="0"/>
    <n v="0"/>
    <n v="0"/>
    <n v="7"/>
    <n v="0"/>
    <n v="25"/>
    <n v="4"/>
    <n v="12"/>
    <n v="38"/>
    <n v="0"/>
    <n v="0"/>
    <n v="1"/>
    <n v="0"/>
  </r>
  <r>
    <n v="2025"/>
    <x v="4"/>
    <n v="4426"/>
    <x v="111"/>
    <x v="110"/>
    <x v="2"/>
    <x v="22"/>
    <n v="0"/>
    <n v="0"/>
    <n v="0"/>
    <n v="18"/>
    <n v="11"/>
    <n v="0"/>
    <n v="8"/>
    <n v="0"/>
    <n v="5"/>
    <n v="0"/>
    <n v="3"/>
    <n v="6"/>
    <n v="15"/>
    <n v="11"/>
    <n v="12"/>
    <n v="15"/>
    <n v="12"/>
    <n v="12"/>
    <n v="11"/>
    <n v="14"/>
    <n v="4"/>
    <n v="0"/>
    <n v="7"/>
    <n v="0"/>
    <n v="40"/>
    <n v="1"/>
    <n v="0"/>
    <n v="7"/>
    <n v="0"/>
    <n v="6"/>
    <n v="0"/>
    <n v="0"/>
    <n v="0"/>
    <n v="0"/>
    <n v="0"/>
    <n v="0"/>
    <n v="0"/>
    <n v="0"/>
    <n v="0"/>
    <n v="2"/>
    <n v="0"/>
    <n v="13"/>
    <n v="5"/>
    <n v="28"/>
    <n v="66"/>
    <n v="0"/>
    <n v="0"/>
    <n v="3"/>
    <n v="18"/>
  </r>
  <r>
    <n v="2025"/>
    <x v="4"/>
    <n v="4427"/>
    <x v="112"/>
    <x v="111"/>
    <x v="2"/>
    <x v="22"/>
    <n v="0"/>
    <n v="0"/>
    <n v="0"/>
    <n v="3"/>
    <n v="2"/>
    <n v="0"/>
    <n v="2"/>
    <n v="0"/>
    <n v="2"/>
    <n v="0"/>
    <n v="0"/>
    <n v="1"/>
    <n v="4"/>
    <n v="2"/>
    <n v="4"/>
    <n v="3"/>
    <n v="1"/>
    <n v="5"/>
    <n v="1"/>
    <n v="2"/>
    <n v="0"/>
    <n v="0"/>
    <n v="4"/>
    <n v="0"/>
    <n v="15"/>
    <n v="0"/>
    <n v="0"/>
    <n v="3"/>
    <n v="0"/>
    <n v="3"/>
    <n v="0"/>
    <n v="0"/>
    <n v="0"/>
    <n v="0"/>
    <n v="0"/>
    <n v="0"/>
    <n v="0"/>
    <n v="0"/>
    <n v="0"/>
    <n v="0"/>
    <n v="0"/>
    <n v="0"/>
    <n v="1"/>
    <n v="7"/>
    <n v="19"/>
    <n v="0"/>
    <n v="0"/>
    <n v="2"/>
    <n v="3"/>
  </r>
  <r>
    <n v="2025"/>
    <x v="4"/>
    <n v="4428"/>
    <x v="113"/>
    <x v="112"/>
    <x v="2"/>
    <x v="22"/>
    <n v="0"/>
    <n v="0"/>
    <n v="0"/>
    <n v="2"/>
    <n v="1"/>
    <n v="0"/>
    <n v="1"/>
    <n v="0"/>
    <n v="1"/>
    <n v="0"/>
    <n v="1"/>
    <n v="2"/>
    <n v="2"/>
    <n v="1"/>
    <n v="1"/>
    <n v="1"/>
    <n v="3"/>
    <n v="2"/>
    <n v="1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2"/>
  </r>
  <r>
    <n v="2025"/>
    <x v="4"/>
    <n v="4429"/>
    <x v="114"/>
    <x v="113"/>
    <x v="2"/>
    <x v="22"/>
    <n v="0"/>
    <n v="0"/>
    <n v="0"/>
    <n v="3"/>
    <n v="1"/>
    <n v="0"/>
    <n v="0"/>
    <n v="0"/>
    <n v="1"/>
    <n v="0"/>
    <n v="2"/>
    <n v="3"/>
    <n v="1"/>
    <n v="4"/>
    <n v="3"/>
    <n v="0"/>
    <n v="3"/>
    <n v="1"/>
    <n v="5"/>
    <n v="1"/>
    <n v="1"/>
    <n v="0"/>
    <n v="1"/>
    <n v="0"/>
    <n v="12"/>
    <n v="0"/>
    <n v="0"/>
    <n v="0"/>
    <n v="0"/>
    <n v="2"/>
    <n v="0"/>
    <n v="0"/>
    <n v="0"/>
    <n v="0"/>
    <n v="0"/>
    <n v="0"/>
    <n v="0"/>
    <n v="0"/>
    <n v="0"/>
    <n v="0"/>
    <n v="0"/>
    <n v="14"/>
    <n v="0"/>
    <n v="4"/>
    <n v="15"/>
    <n v="0"/>
    <n v="0"/>
    <n v="1"/>
    <n v="1"/>
  </r>
  <r>
    <n v="2025"/>
    <x v="4"/>
    <n v="4430"/>
    <x v="115"/>
    <x v="114"/>
    <x v="2"/>
    <x v="22"/>
    <n v="0"/>
    <n v="0"/>
    <n v="0"/>
    <n v="2"/>
    <n v="1"/>
    <n v="0"/>
    <n v="0"/>
    <n v="0"/>
    <n v="0"/>
    <n v="0"/>
    <n v="0"/>
    <n v="1"/>
    <n v="4"/>
    <n v="1"/>
    <n v="2"/>
    <n v="2"/>
    <n v="0"/>
    <n v="2"/>
    <n v="1"/>
    <n v="4"/>
    <n v="1"/>
    <n v="0"/>
    <n v="2"/>
    <n v="0"/>
    <n v="1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3"/>
    <n v="10"/>
    <n v="0"/>
    <n v="0"/>
    <n v="0"/>
    <n v="3"/>
  </r>
  <r>
    <n v="2025"/>
    <x v="4"/>
    <n v="4431"/>
    <x v="116"/>
    <x v="115"/>
    <x v="2"/>
    <x v="22"/>
    <n v="0"/>
    <n v="0"/>
    <n v="0"/>
    <n v="5"/>
    <n v="4"/>
    <n v="0"/>
    <n v="2"/>
    <n v="0"/>
    <n v="2"/>
    <n v="0"/>
    <n v="4"/>
    <n v="5"/>
    <n v="4"/>
    <n v="6"/>
    <n v="6"/>
    <n v="3"/>
    <n v="4"/>
    <n v="6"/>
    <n v="6"/>
    <n v="4"/>
    <n v="5"/>
    <n v="0"/>
    <n v="1"/>
    <n v="0"/>
    <n v="18"/>
    <n v="0"/>
    <n v="0"/>
    <n v="2"/>
    <n v="0"/>
    <n v="0"/>
    <n v="0"/>
    <n v="0"/>
    <n v="0"/>
    <n v="0"/>
    <n v="0"/>
    <n v="0"/>
    <n v="0"/>
    <n v="0"/>
    <n v="0"/>
    <n v="0"/>
    <n v="0"/>
    <n v="6"/>
    <n v="6"/>
    <n v="9"/>
    <n v="12"/>
    <n v="0"/>
    <n v="0"/>
    <n v="1"/>
    <n v="3"/>
  </r>
  <r>
    <n v="2025"/>
    <x v="4"/>
    <n v="4432"/>
    <x v="117"/>
    <x v="116"/>
    <x v="2"/>
    <x v="22"/>
    <n v="0"/>
    <n v="0"/>
    <n v="0"/>
    <n v="2"/>
    <n v="2"/>
    <n v="0"/>
    <n v="1"/>
    <n v="0"/>
    <n v="1"/>
    <n v="0"/>
    <n v="1"/>
    <n v="1"/>
    <n v="1"/>
    <n v="2"/>
    <n v="0"/>
    <n v="4"/>
    <n v="2"/>
    <n v="0"/>
    <n v="1"/>
    <n v="2"/>
    <n v="1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1"/>
  </r>
  <r>
    <n v="2025"/>
    <x v="4"/>
    <n v="4433"/>
    <x v="118"/>
    <x v="117"/>
    <x v="2"/>
    <x v="22"/>
    <n v="0"/>
    <n v="0"/>
    <n v="0"/>
    <n v="1"/>
    <n v="1"/>
    <n v="0"/>
    <n v="1"/>
    <n v="0"/>
    <n v="1"/>
    <n v="0"/>
    <n v="0"/>
    <n v="1"/>
    <n v="2"/>
    <n v="2"/>
    <n v="1"/>
    <n v="1"/>
    <n v="2"/>
    <n v="1"/>
    <n v="2"/>
    <n v="3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0"/>
    <n v="0"/>
    <n v="1"/>
  </r>
  <r>
    <n v="2025"/>
    <x v="4"/>
    <n v="4434"/>
    <x v="119"/>
    <x v="118"/>
    <x v="2"/>
    <x v="22"/>
    <n v="0"/>
    <n v="0"/>
    <n v="0"/>
    <n v="8"/>
    <n v="5"/>
    <n v="0"/>
    <n v="4"/>
    <n v="0"/>
    <n v="4"/>
    <n v="0"/>
    <n v="6"/>
    <n v="5"/>
    <n v="8"/>
    <n v="6"/>
    <n v="5"/>
    <n v="6"/>
    <n v="7"/>
    <n v="9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39"/>
    <n v="0"/>
    <n v="1"/>
    <n v="2"/>
    <n v="5"/>
  </r>
  <r>
    <n v="2025"/>
    <x v="4"/>
    <n v="4435"/>
    <x v="120"/>
    <x v="119"/>
    <x v="2"/>
    <x v="22"/>
    <n v="0"/>
    <n v="0"/>
    <n v="0"/>
    <n v="2"/>
    <n v="2"/>
    <n v="0"/>
    <n v="3"/>
    <n v="0"/>
    <n v="2"/>
    <n v="0"/>
    <n v="1"/>
    <n v="4"/>
    <n v="5"/>
    <n v="6"/>
    <n v="5"/>
    <n v="1"/>
    <n v="3"/>
    <n v="6"/>
    <n v="6"/>
    <n v="0"/>
    <n v="3"/>
    <n v="0"/>
    <n v="2"/>
    <n v="0"/>
    <n v="14"/>
    <n v="0"/>
    <n v="0"/>
    <n v="2"/>
    <n v="0"/>
    <n v="3"/>
    <n v="0"/>
    <n v="0"/>
    <n v="0"/>
    <n v="0"/>
    <n v="0"/>
    <n v="0"/>
    <n v="0"/>
    <n v="0"/>
    <n v="0"/>
    <n v="0"/>
    <n v="0"/>
    <n v="4"/>
    <n v="2"/>
    <n v="4"/>
    <n v="11"/>
    <n v="0"/>
    <n v="0"/>
    <n v="0"/>
    <n v="0"/>
  </r>
  <r>
    <n v="2025"/>
    <x v="4"/>
    <n v="4436"/>
    <x v="121"/>
    <x v="120"/>
    <x v="0"/>
    <x v="23"/>
    <n v="0"/>
    <n v="0"/>
    <n v="1"/>
    <n v="6"/>
    <n v="1"/>
    <n v="0"/>
    <n v="1"/>
    <n v="0"/>
    <n v="3"/>
    <n v="0"/>
    <n v="3"/>
    <n v="6"/>
    <n v="6"/>
    <n v="4"/>
    <n v="2"/>
    <n v="1"/>
    <n v="1"/>
    <n v="8"/>
    <n v="0"/>
    <n v="4"/>
    <n v="0"/>
    <n v="0"/>
    <n v="2"/>
    <n v="0"/>
    <n v="6"/>
    <n v="0"/>
    <n v="0"/>
    <n v="1"/>
    <n v="0"/>
    <n v="0"/>
    <n v="0"/>
    <n v="0"/>
    <n v="0"/>
    <n v="0"/>
    <n v="0"/>
    <n v="0"/>
    <n v="0"/>
    <n v="0"/>
    <n v="0"/>
    <n v="1"/>
    <n v="0"/>
    <n v="0"/>
    <n v="1"/>
    <n v="7"/>
    <n v="15"/>
    <n v="0"/>
    <n v="0"/>
    <n v="1"/>
    <n v="3"/>
  </r>
  <r>
    <n v="2025"/>
    <x v="4"/>
    <n v="4438"/>
    <x v="123"/>
    <x v="122"/>
    <x v="3"/>
    <x v="24"/>
    <n v="0"/>
    <n v="0"/>
    <n v="1"/>
    <n v="14"/>
    <n v="14"/>
    <n v="0"/>
    <n v="12"/>
    <n v="0"/>
    <n v="11"/>
    <n v="1"/>
    <n v="0"/>
    <n v="9"/>
    <n v="16"/>
    <n v="14"/>
    <n v="9"/>
    <n v="17"/>
    <n v="5"/>
    <n v="9"/>
    <n v="8"/>
    <n v="10"/>
    <n v="2"/>
    <n v="0"/>
    <n v="11"/>
    <n v="0"/>
    <n v="43"/>
    <n v="0"/>
    <n v="0"/>
    <n v="2"/>
    <n v="0"/>
    <n v="12"/>
    <n v="0"/>
    <n v="0"/>
    <n v="0"/>
    <n v="0"/>
    <n v="0"/>
    <n v="0"/>
    <n v="0"/>
    <n v="0"/>
    <n v="0"/>
    <n v="1"/>
    <n v="0"/>
    <n v="11"/>
    <n v="0"/>
    <n v="9"/>
    <n v="23"/>
    <n v="0"/>
    <n v="0"/>
    <n v="1"/>
    <n v="2"/>
  </r>
  <r>
    <n v="2025"/>
    <x v="4"/>
    <n v="4439"/>
    <x v="124"/>
    <x v="123"/>
    <x v="3"/>
    <x v="25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</r>
  <r>
    <n v="2025"/>
    <x v="4"/>
    <n v="4440"/>
    <x v="125"/>
    <x v="124"/>
    <x v="3"/>
    <x v="24"/>
    <n v="0"/>
    <n v="0"/>
    <n v="0"/>
    <n v="7"/>
    <n v="10"/>
    <n v="0"/>
    <n v="8"/>
    <n v="0"/>
    <n v="7"/>
    <n v="0"/>
    <n v="0"/>
    <n v="5"/>
    <n v="7"/>
    <n v="4"/>
    <n v="5"/>
    <n v="4"/>
    <n v="5"/>
    <n v="6"/>
    <n v="2"/>
    <n v="5"/>
    <n v="6"/>
    <n v="0"/>
    <n v="7"/>
    <n v="0"/>
    <n v="27"/>
    <n v="0"/>
    <n v="10"/>
    <n v="0"/>
    <n v="0"/>
    <n v="0"/>
    <n v="0"/>
    <n v="0"/>
    <n v="0"/>
    <n v="0"/>
    <n v="0"/>
    <n v="0"/>
    <n v="0"/>
    <n v="0"/>
    <n v="0"/>
    <n v="7"/>
    <n v="0"/>
    <n v="7"/>
    <n v="1"/>
    <n v="11"/>
    <n v="42"/>
    <n v="0"/>
    <n v="0"/>
    <n v="1"/>
    <n v="4"/>
  </r>
  <r>
    <n v="2025"/>
    <x v="4"/>
    <n v="4441"/>
    <x v="126"/>
    <x v="125"/>
    <x v="3"/>
    <x v="26"/>
    <n v="0"/>
    <n v="0"/>
    <n v="0"/>
    <n v="1"/>
    <n v="2"/>
    <n v="1"/>
    <n v="2"/>
    <n v="0"/>
    <n v="2"/>
    <n v="0"/>
    <n v="4"/>
    <n v="3"/>
    <n v="1"/>
    <n v="5"/>
    <n v="1"/>
    <n v="7"/>
    <n v="3"/>
    <n v="2"/>
    <n v="3"/>
    <n v="2"/>
    <n v="1"/>
    <n v="0"/>
    <n v="1"/>
    <n v="0"/>
    <n v="5"/>
    <n v="0"/>
    <n v="0"/>
    <n v="2"/>
    <n v="0"/>
    <n v="2"/>
    <n v="0"/>
    <n v="0"/>
    <n v="0"/>
    <n v="0"/>
    <n v="0"/>
    <n v="0"/>
    <n v="0"/>
    <n v="0"/>
    <n v="0"/>
    <n v="0"/>
    <n v="0"/>
    <n v="2"/>
    <n v="2"/>
    <n v="9"/>
    <n v="22"/>
    <n v="0"/>
    <n v="0"/>
    <n v="2"/>
    <n v="0"/>
  </r>
  <r>
    <n v="2025"/>
    <x v="4"/>
    <n v="4442"/>
    <x v="127"/>
    <x v="126"/>
    <x v="3"/>
    <x v="26"/>
    <n v="0"/>
    <n v="0"/>
    <n v="0"/>
    <n v="1"/>
    <n v="1"/>
    <n v="0"/>
    <n v="1"/>
    <n v="0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</r>
  <r>
    <n v="2025"/>
    <x v="4"/>
    <n v="4443"/>
    <x v="128"/>
    <x v="127"/>
    <x v="3"/>
    <x v="26"/>
    <n v="0"/>
    <n v="0"/>
    <n v="0"/>
    <n v="1"/>
    <n v="1"/>
    <n v="0"/>
    <n v="0"/>
    <n v="0"/>
    <n v="0"/>
    <n v="0"/>
    <n v="0"/>
    <n v="0"/>
    <n v="1"/>
    <n v="0"/>
    <n v="0"/>
    <n v="0"/>
    <n v="0"/>
    <n v="1"/>
    <n v="0"/>
    <n v="1"/>
    <n v="1"/>
    <n v="0"/>
    <n v="2"/>
    <n v="0"/>
    <n v="1"/>
    <n v="0"/>
    <n v="2"/>
    <n v="0"/>
    <n v="0"/>
    <n v="0"/>
    <n v="0"/>
    <n v="0"/>
    <n v="0"/>
    <n v="0"/>
    <n v="0"/>
    <n v="0"/>
    <n v="0"/>
    <n v="0"/>
    <n v="0"/>
    <n v="1"/>
    <n v="0"/>
    <n v="2"/>
    <n v="0"/>
    <n v="0"/>
    <n v="4"/>
    <n v="0"/>
    <n v="0"/>
    <n v="0"/>
    <n v="0"/>
  </r>
  <r>
    <n v="2025"/>
    <x v="4"/>
    <n v="4444"/>
    <x v="129"/>
    <x v="128"/>
    <x v="3"/>
    <x v="26"/>
    <n v="0"/>
    <n v="0"/>
    <n v="0"/>
    <n v="6"/>
    <n v="4"/>
    <n v="0"/>
    <n v="4"/>
    <n v="0"/>
    <n v="3"/>
    <n v="0"/>
    <n v="1"/>
    <n v="2"/>
    <n v="3"/>
    <n v="6"/>
    <n v="3"/>
    <n v="3"/>
    <n v="1"/>
    <n v="4"/>
    <n v="2"/>
    <n v="11"/>
    <n v="2"/>
    <n v="0"/>
    <n v="5"/>
    <n v="0"/>
    <n v="20"/>
    <n v="0"/>
    <n v="0"/>
    <n v="4"/>
    <n v="0"/>
    <n v="5"/>
    <n v="0"/>
    <n v="0"/>
    <n v="0"/>
    <n v="0"/>
    <n v="0"/>
    <n v="0"/>
    <n v="0"/>
    <n v="0"/>
    <n v="0"/>
    <n v="0"/>
    <n v="0"/>
    <n v="6"/>
    <n v="0"/>
    <n v="4"/>
    <n v="10"/>
    <n v="0"/>
    <n v="0"/>
    <n v="0"/>
    <n v="0"/>
  </r>
  <r>
    <n v="2025"/>
    <x v="4"/>
    <n v="4445"/>
    <x v="130"/>
    <x v="129"/>
    <x v="3"/>
    <x v="26"/>
    <n v="0"/>
    <n v="0"/>
    <n v="0"/>
    <n v="0"/>
    <n v="0"/>
    <n v="0"/>
    <n v="0"/>
    <n v="0"/>
    <n v="1"/>
    <n v="0"/>
    <n v="0"/>
    <n v="2"/>
    <n v="0"/>
    <n v="0"/>
    <n v="0"/>
    <n v="1"/>
    <n v="2"/>
    <n v="0"/>
    <n v="1"/>
    <n v="2"/>
    <n v="0"/>
    <n v="0"/>
    <n v="0"/>
    <n v="0"/>
    <n v="3"/>
    <n v="0"/>
    <n v="0"/>
    <n v="2"/>
    <n v="0"/>
    <n v="1"/>
    <n v="0"/>
    <n v="0"/>
    <n v="0"/>
    <n v="0"/>
    <n v="0"/>
    <n v="0"/>
    <n v="0"/>
    <n v="0"/>
    <n v="0"/>
    <n v="0"/>
    <n v="0"/>
    <n v="2"/>
    <n v="0"/>
    <n v="1"/>
    <n v="8"/>
    <n v="0"/>
    <n v="0"/>
    <n v="2"/>
    <n v="0"/>
  </r>
  <r>
    <n v="2025"/>
    <x v="4"/>
    <n v="4446"/>
    <x v="131"/>
    <x v="130"/>
    <x v="3"/>
    <x v="26"/>
    <n v="0"/>
    <n v="0"/>
    <n v="0"/>
    <n v="0"/>
    <n v="0"/>
    <n v="0"/>
    <n v="0"/>
    <n v="0"/>
    <n v="0"/>
    <n v="0"/>
    <n v="2"/>
    <n v="2"/>
    <n v="1"/>
    <n v="1"/>
    <n v="0"/>
    <n v="2"/>
    <n v="2"/>
    <n v="2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8"/>
    <n v="0"/>
    <n v="0"/>
    <n v="0"/>
    <n v="2"/>
  </r>
  <r>
    <n v="2025"/>
    <x v="4"/>
    <n v="4447"/>
    <x v="132"/>
    <x v="131"/>
    <x v="3"/>
    <x v="26"/>
    <n v="0"/>
    <n v="0"/>
    <n v="0"/>
    <n v="0"/>
    <n v="0"/>
    <n v="0"/>
    <n v="0"/>
    <n v="0"/>
    <n v="0"/>
    <n v="0"/>
    <n v="0"/>
    <n v="0"/>
    <n v="0"/>
    <n v="1"/>
    <n v="0"/>
    <n v="0"/>
    <n v="3"/>
    <n v="2"/>
    <n v="1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</r>
  <r>
    <n v="2025"/>
    <x v="4"/>
    <n v="4448"/>
    <x v="133"/>
    <x v="132"/>
    <x v="3"/>
    <x v="26"/>
    <n v="7"/>
    <n v="0"/>
    <n v="10"/>
    <n v="15"/>
    <n v="13"/>
    <n v="0"/>
    <n v="12"/>
    <n v="0"/>
    <n v="8"/>
    <n v="0"/>
    <n v="0"/>
    <n v="7"/>
    <n v="10"/>
    <n v="8"/>
    <n v="8"/>
    <n v="12"/>
    <n v="7"/>
    <n v="5"/>
    <n v="3"/>
    <n v="4"/>
    <n v="0"/>
    <n v="0"/>
    <n v="8"/>
    <n v="0"/>
    <n v="32"/>
    <n v="0"/>
    <n v="0"/>
    <n v="11"/>
    <n v="0"/>
    <n v="11"/>
    <n v="0"/>
    <n v="0"/>
    <n v="0"/>
    <n v="0"/>
    <n v="0"/>
    <n v="0"/>
    <n v="0"/>
    <n v="0"/>
    <n v="0"/>
    <n v="3"/>
    <n v="0"/>
    <n v="14"/>
    <n v="0"/>
    <n v="9"/>
    <n v="14"/>
    <n v="0"/>
    <n v="0"/>
    <n v="6"/>
    <n v="8"/>
  </r>
  <r>
    <n v="2025"/>
    <x v="4"/>
    <n v="4449"/>
    <x v="134"/>
    <x v="133"/>
    <x v="3"/>
    <x v="24"/>
    <n v="17"/>
    <n v="0"/>
    <n v="30"/>
    <n v="32"/>
    <n v="35"/>
    <n v="0"/>
    <n v="29"/>
    <n v="2"/>
    <n v="33"/>
    <n v="0"/>
    <n v="0"/>
    <n v="36"/>
    <n v="18"/>
    <n v="36"/>
    <n v="33"/>
    <n v="25"/>
    <n v="19"/>
    <n v="79"/>
    <n v="20"/>
    <n v="54"/>
    <n v="18"/>
    <n v="0"/>
    <n v="16"/>
    <n v="6"/>
    <n v="42"/>
    <n v="0"/>
    <n v="16"/>
    <n v="0"/>
    <n v="0"/>
    <n v="0"/>
    <n v="0"/>
    <n v="1"/>
    <n v="8"/>
    <n v="6"/>
    <n v="0"/>
    <n v="2"/>
    <n v="0"/>
    <n v="0"/>
    <n v="0"/>
    <n v="0"/>
    <n v="0"/>
    <n v="3"/>
    <n v="0"/>
    <n v="40"/>
    <n v="77"/>
    <n v="0"/>
    <n v="4"/>
    <n v="4"/>
    <n v="19"/>
  </r>
  <r>
    <n v="2025"/>
    <x v="4"/>
    <n v="4450"/>
    <x v="135"/>
    <x v="134"/>
    <x v="3"/>
    <x v="24"/>
    <n v="0"/>
    <n v="0"/>
    <n v="0"/>
    <n v="3"/>
    <n v="2"/>
    <n v="0"/>
    <n v="2"/>
    <n v="0"/>
    <n v="3"/>
    <n v="0"/>
    <n v="0"/>
    <n v="1"/>
    <n v="2"/>
    <n v="0"/>
    <n v="3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1"/>
  </r>
  <r>
    <n v="2025"/>
    <x v="4"/>
    <n v="4451"/>
    <x v="136"/>
    <x v="135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2"/>
    <n v="0"/>
    <n v="7"/>
    <n v="1"/>
    <n v="2"/>
    <n v="5"/>
    <n v="0"/>
    <n v="0"/>
    <n v="2"/>
    <n v="5"/>
  </r>
  <r>
    <n v="2025"/>
    <x v="4"/>
    <n v="4452"/>
    <x v="137"/>
    <x v="136"/>
    <x v="3"/>
    <x v="25"/>
    <n v="1"/>
    <n v="0"/>
    <n v="0"/>
    <n v="5"/>
    <n v="3"/>
    <n v="1"/>
    <n v="4"/>
    <n v="0"/>
    <n v="3"/>
    <n v="0"/>
    <n v="2"/>
    <n v="8"/>
    <n v="9"/>
    <n v="5"/>
    <n v="11"/>
    <n v="3"/>
    <n v="4"/>
    <n v="5"/>
    <n v="3"/>
    <n v="5"/>
    <n v="0"/>
    <n v="0"/>
    <n v="5"/>
    <n v="0"/>
    <n v="28"/>
    <n v="0"/>
    <n v="4"/>
    <n v="4"/>
    <n v="0"/>
    <n v="6"/>
    <n v="0"/>
    <n v="0"/>
    <n v="0"/>
    <n v="0"/>
    <n v="0"/>
    <n v="0"/>
    <n v="0"/>
    <n v="0"/>
    <n v="0"/>
    <n v="5"/>
    <n v="0"/>
    <n v="39"/>
    <n v="4"/>
    <n v="12"/>
    <n v="35"/>
    <n v="0"/>
    <n v="0"/>
    <n v="5"/>
    <n v="8"/>
  </r>
  <r>
    <n v="2025"/>
    <x v="4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</r>
  <r>
    <n v="2025"/>
    <x v="4"/>
    <n v="4454"/>
    <x v="139"/>
    <x v="138"/>
    <x v="3"/>
    <x v="25"/>
    <n v="0"/>
    <n v="0"/>
    <n v="0"/>
    <n v="1"/>
    <n v="1"/>
    <n v="0"/>
    <n v="1"/>
    <n v="0"/>
    <n v="2"/>
    <n v="0"/>
    <n v="0"/>
    <n v="1"/>
    <n v="3"/>
    <n v="3"/>
    <n v="1"/>
    <n v="2"/>
    <n v="1"/>
    <n v="0"/>
    <n v="0"/>
    <n v="2"/>
    <n v="0"/>
    <n v="0"/>
    <n v="2"/>
    <n v="0"/>
    <n v="7"/>
    <n v="1"/>
    <n v="0"/>
    <n v="2"/>
    <n v="0"/>
    <n v="6"/>
    <n v="0"/>
    <n v="0"/>
    <n v="0"/>
    <n v="0"/>
    <n v="0"/>
    <n v="0"/>
    <n v="0"/>
    <n v="0"/>
    <n v="0"/>
    <n v="4"/>
    <n v="0"/>
    <n v="32"/>
    <n v="0"/>
    <n v="5"/>
    <n v="11"/>
    <n v="0"/>
    <n v="0"/>
    <n v="0"/>
    <n v="4"/>
  </r>
  <r>
    <n v="2025"/>
    <x v="4"/>
    <n v="4455"/>
    <x v="140"/>
    <x v="139"/>
    <x v="3"/>
    <x v="25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1"/>
    <n v="1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7"/>
    <n v="0"/>
    <n v="4"/>
    <n v="3"/>
    <n v="0"/>
    <n v="0"/>
    <n v="0"/>
    <n v="0"/>
  </r>
  <r>
    <n v="2025"/>
    <x v="4"/>
    <n v="4456"/>
    <x v="141"/>
    <x v="140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0"/>
    <n v="7"/>
    <n v="0"/>
    <n v="0"/>
    <n v="0"/>
    <n v="0"/>
  </r>
  <r>
    <n v="2025"/>
    <x v="4"/>
    <n v="4457"/>
    <x v="142"/>
    <x v="141"/>
    <x v="3"/>
    <x v="25"/>
    <n v="0"/>
    <n v="0"/>
    <n v="0"/>
    <n v="0"/>
    <n v="1"/>
    <n v="0"/>
    <n v="0"/>
    <n v="1"/>
    <n v="0"/>
    <n v="0"/>
    <n v="0"/>
    <n v="4"/>
    <n v="3"/>
    <n v="3"/>
    <n v="0"/>
    <n v="1"/>
    <n v="2"/>
    <n v="2"/>
    <n v="0"/>
    <n v="3"/>
    <n v="1"/>
    <n v="0"/>
    <n v="0"/>
    <n v="0"/>
    <n v="7"/>
    <n v="0"/>
    <n v="0"/>
    <n v="1"/>
    <n v="0"/>
    <n v="1"/>
    <n v="0"/>
    <n v="0"/>
    <n v="0"/>
    <n v="0"/>
    <n v="0"/>
    <n v="0"/>
    <n v="0"/>
    <n v="0"/>
    <n v="0"/>
    <n v="2"/>
    <n v="0"/>
    <n v="4"/>
    <n v="1"/>
    <n v="9"/>
    <n v="14"/>
    <n v="0"/>
    <n v="0"/>
    <n v="0"/>
    <n v="4"/>
  </r>
  <r>
    <n v="2025"/>
    <x v="4"/>
    <n v="4458"/>
    <x v="143"/>
    <x v="142"/>
    <x v="3"/>
    <x v="25"/>
    <n v="0"/>
    <n v="0"/>
    <n v="0"/>
    <n v="0"/>
    <n v="0"/>
    <n v="0"/>
    <n v="0"/>
    <n v="0"/>
    <n v="0"/>
    <n v="0"/>
    <n v="0"/>
    <n v="0"/>
    <n v="2"/>
    <n v="3"/>
    <n v="0"/>
    <n v="4"/>
    <n v="0"/>
    <n v="2"/>
    <n v="2"/>
    <n v="1"/>
    <n v="0"/>
    <n v="0"/>
    <n v="1"/>
    <n v="0"/>
    <n v="4"/>
    <n v="0"/>
    <n v="0"/>
    <n v="0"/>
    <n v="0"/>
    <n v="1"/>
    <n v="0"/>
    <n v="0"/>
    <n v="0"/>
    <n v="0"/>
    <n v="0"/>
    <n v="0"/>
    <n v="0"/>
    <n v="0"/>
    <n v="3"/>
    <n v="0"/>
    <n v="0"/>
    <n v="0"/>
    <n v="0"/>
    <n v="3"/>
    <n v="6"/>
    <n v="0"/>
    <n v="0"/>
    <n v="2"/>
    <n v="4"/>
  </r>
  <r>
    <n v="2025"/>
    <x v="4"/>
    <n v="4459"/>
    <x v="144"/>
    <x v="143"/>
    <x v="3"/>
    <x v="25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3"/>
    <n v="0"/>
    <n v="3"/>
    <n v="4"/>
    <n v="0"/>
    <n v="0"/>
    <n v="0"/>
    <n v="0"/>
  </r>
  <r>
    <n v="2025"/>
    <x v="4"/>
    <n v="4460"/>
    <x v="145"/>
    <x v="144"/>
    <x v="3"/>
    <x v="25"/>
    <n v="0"/>
    <n v="0"/>
    <n v="0"/>
    <n v="0"/>
    <n v="0"/>
    <n v="0"/>
    <n v="0"/>
    <n v="0"/>
    <n v="1"/>
    <n v="0"/>
    <n v="0"/>
    <n v="1"/>
    <n v="1"/>
    <n v="2"/>
    <n v="1"/>
    <n v="0"/>
    <n v="1"/>
    <n v="1"/>
    <n v="1"/>
    <n v="3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3"/>
    <n v="0"/>
    <n v="0"/>
    <n v="0"/>
    <n v="0"/>
  </r>
  <r>
    <n v="2025"/>
    <x v="4"/>
    <n v="4461"/>
    <x v="146"/>
    <x v="145"/>
    <x v="3"/>
    <x v="25"/>
    <n v="0"/>
    <n v="0"/>
    <n v="0"/>
    <n v="1"/>
    <n v="0"/>
    <n v="2"/>
    <n v="1"/>
    <n v="0"/>
    <n v="1"/>
    <n v="0"/>
    <n v="0"/>
    <n v="0"/>
    <n v="0"/>
    <n v="1"/>
    <n v="0"/>
    <n v="2"/>
    <n v="2"/>
    <n v="3"/>
    <n v="1"/>
    <n v="0"/>
    <n v="2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3"/>
    <n v="2"/>
    <n v="0"/>
    <n v="0"/>
    <n v="0"/>
    <n v="0"/>
  </r>
  <r>
    <n v="2025"/>
    <x v="4"/>
    <n v="4462"/>
    <x v="147"/>
    <x v="146"/>
    <x v="3"/>
    <x v="25"/>
    <n v="0"/>
    <n v="0"/>
    <n v="0"/>
    <n v="1"/>
    <n v="1"/>
    <n v="0"/>
    <n v="1"/>
    <n v="0"/>
    <n v="0"/>
    <n v="0"/>
    <n v="0"/>
    <n v="1"/>
    <n v="2"/>
    <n v="2"/>
    <n v="2"/>
    <n v="1"/>
    <n v="0"/>
    <n v="4"/>
    <n v="1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3"/>
    <n v="0"/>
    <n v="1"/>
    <n v="3"/>
    <n v="0"/>
    <n v="0"/>
    <n v="0"/>
    <n v="0"/>
  </r>
  <r>
    <n v="2025"/>
    <x v="4"/>
    <n v="6669"/>
    <x v="148"/>
    <x v="147"/>
    <x v="2"/>
    <x v="17"/>
    <n v="0"/>
    <n v="0"/>
    <n v="0"/>
    <n v="2"/>
    <n v="1"/>
    <n v="0"/>
    <n v="1"/>
    <n v="0"/>
    <n v="0"/>
    <n v="0"/>
    <n v="0"/>
    <n v="2"/>
    <n v="0"/>
    <n v="2"/>
    <n v="2"/>
    <n v="0"/>
    <n v="2"/>
    <n v="1"/>
    <n v="3"/>
    <n v="1"/>
    <n v="0"/>
    <n v="0"/>
    <n v="1"/>
    <n v="0"/>
    <n v="4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4"/>
    <n v="6670"/>
    <x v="149"/>
    <x v="148"/>
    <x v="2"/>
    <x v="17"/>
    <n v="0"/>
    <n v="0"/>
    <n v="0"/>
    <n v="0"/>
    <n v="0"/>
    <n v="0"/>
    <n v="0"/>
    <n v="0"/>
    <n v="1"/>
    <n v="0"/>
    <n v="0"/>
    <n v="3"/>
    <n v="0"/>
    <n v="1"/>
    <n v="0"/>
    <n v="1"/>
    <n v="1"/>
    <n v="1"/>
    <n v="0"/>
    <n v="2"/>
    <n v="1"/>
    <n v="0"/>
    <n v="0"/>
    <n v="0"/>
    <n v="4"/>
    <n v="0"/>
    <n v="0"/>
    <n v="3"/>
    <n v="0"/>
    <n v="2"/>
    <n v="0"/>
    <n v="0"/>
    <n v="0"/>
    <n v="0"/>
    <n v="0"/>
    <n v="0"/>
    <n v="0"/>
    <n v="0"/>
    <n v="0"/>
    <n v="0"/>
    <n v="0"/>
    <n v="1"/>
    <n v="1"/>
    <n v="1"/>
    <n v="8"/>
    <n v="0"/>
    <n v="0"/>
    <n v="0"/>
    <n v="1"/>
  </r>
  <r>
    <n v="2025"/>
    <x v="4"/>
    <n v="6671"/>
    <x v="150"/>
    <x v="149"/>
    <x v="2"/>
    <x v="21"/>
    <n v="0"/>
    <n v="0"/>
    <n v="0"/>
    <n v="4"/>
    <n v="3"/>
    <n v="0"/>
    <n v="0"/>
    <n v="0"/>
    <n v="0"/>
    <n v="0"/>
    <n v="3"/>
    <n v="8"/>
    <n v="6"/>
    <n v="5"/>
    <n v="1"/>
    <n v="6"/>
    <n v="2"/>
    <n v="15"/>
    <n v="1"/>
    <n v="5"/>
    <n v="0"/>
    <n v="0"/>
    <n v="2"/>
    <n v="0"/>
    <n v="18"/>
    <n v="0"/>
    <n v="0"/>
    <n v="7"/>
    <n v="0"/>
    <n v="3"/>
    <n v="0"/>
    <n v="0"/>
    <n v="0"/>
    <n v="0"/>
    <n v="0"/>
    <n v="0"/>
    <n v="0"/>
    <n v="0"/>
    <n v="0"/>
    <n v="6"/>
    <n v="0"/>
    <n v="6"/>
    <n v="0"/>
    <n v="9"/>
    <n v="14"/>
    <n v="0"/>
    <n v="0"/>
    <n v="1"/>
    <n v="9"/>
  </r>
  <r>
    <n v="2025"/>
    <x v="4"/>
    <n v="6709"/>
    <x v="151"/>
    <x v="150"/>
    <x v="0"/>
    <x v="8"/>
    <n v="3"/>
    <n v="0"/>
    <n v="7"/>
    <n v="8"/>
    <n v="6"/>
    <n v="0"/>
    <n v="4"/>
    <n v="0"/>
    <n v="4"/>
    <n v="0"/>
    <n v="2"/>
    <n v="10"/>
    <n v="4"/>
    <n v="10"/>
    <n v="8"/>
    <n v="6"/>
    <n v="3"/>
    <n v="0"/>
    <n v="2"/>
    <n v="4"/>
    <n v="0"/>
    <n v="0"/>
    <n v="3"/>
    <n v="0"/>
    <n v="22"/>
    <n v="0"/>
    <n v="0"/>
    <n v="3"/>
    <n v="0"/>
    <n v="2"/>
    <n v="0"/>
    <n v="0"/>
    <n v="0"/>
    <n v="0"/>
    <n v="0"/>
    <n v="0"/>
    <n v="0"/>
    <n v="0"/>
    <n v="0"/>
    <n v="0"/>
    <n v="0"/>
    <n v="2"/>
    <n v="0"/>
    <n v="21"/>
    <n v="29"/>
    <n v="0"/>
    <n v="0"/>
    <n v="1"/>
    <n v="28"/>
  </r>
  <r>
    <n v="2025"/>
    <x v="4"/>
    <n v="6710"/>
    <x v="152"/>
    <x v="151"/>
    <x v="0"/>
    <x v="5"/>
    <n v="0"/>
    <n v="0"/>
    <n v="0"/>
    <n v="2"/>
    <n v="2"/>
    <n v="0"/>
    <n v="2"/>
    <n v="0"/>
    <n v="2"/>
    <n v="1"/>
    <n v="1"/>
    <n v="4"/>
    <n v="0"/>
    <n v="7"/>
    <n v="3"/>
    <n v="0"/>
    <n v="1"/>
    <n v="1"/>
    <n v="1"/>
    <n v="0"/>
    <n v="0"/>
    <n v="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4"/>
    <n v="6930"/>
    <x v="153"/>
    <x v="152"/>
    <x v="2"/>
    <x v="19"/>
    <n v="0"/>
    <n v="0"/>
    <n v="0"/>
    <n v="0"/>
    <n v="0"/>
    <n v="0"/>
    <n v="0"/>
    <n v="0"/>
    <n v="0"/>
    <n v="0"/>
    <n v="0"/>
    <n v="0"/>
    <n v="0"/>
    <n v="0"/>
    <n v="2"/>
    <n v="1"/>
    <n v="0"/>
    <n v="3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3"/>
  </r>
  <r>
    <n v="2025"/>
    <x v="4"/>
    <n v="6931"/>
    <x v="154"/>
    <x v="153"/>
    <x v="0"/>
    <x v="23"/>
    <n v="0"/>
    <n v="0"/>
    <n v="0"/>
    <n v="3"/>
    <n v="2"/>
    <n v="0"/>
    <n v="1"/>
    <n v="0"/>
    <n v="0"/>
    <n v="0"/>
    <n v="1"/>
    <n v="2"/>
    <n v="3"/>
    <n v="3"/>
    <n v="1"/>
    <n v="2"/>
    <n v="2"/>
    <n v="4"/>
    <n v="0"/>
    <n v="1"/>
    <n v="1"/>
    <n v="0"/>
    <n v="1"/>
    <n v="0"/>
    <n v="2"/>
    <n v="1"/>
    <n v="3"/>
    <n v="0"/>
    <n v="0"/>
    <n v="0"/>
    <n v="0"/>
    <n v="0"/>
    <n v="0"/>
    <n v="0"/>
    <n v="0"/>
    <n v="0"/>
    <n v="0"/>
    <n v="0"/>
    <n v="0"/>
    <n v="1"/>
    <n v="0"/>
    <n v="2"/>
    <n v="2"/>
    <n v="6"/>
    <n v="5"/>
    <n v="0"/>
    <n v="0"/>
    <n v="0"/>
    <n v="3"/>
  </r>
  <r>
    <n v="2025"/>
    <x v="4"/>
    <n v="6974"/>
    <x v="155"/>
    <x v="154"/>
    <x v="0"/>
    <x v="5"/>
    <n v="0"/>
    <n v="0"/>
    <n v="0"/>
    <n v="2"/>
    <n v="1"/>
    <n v="0"/>
    <n v="2"/>
    <n v="0"/>
    <n v="3"/>
    <n v="0"/>
    <n v="0"/>
    <n v="5"/>
    <n v="4"/>
    <n v="4"/>
    <n v="1"/>
    <n v="4"/>
    <n v="4"/>
    <n v="3"/>
    <n v="3"/>
    <n v="6"/>
    <n v="0"/>
    <n v="0"/>
    <n v="5"/>
    <n v="1"/>
    <n v="11"/>
    <n v="0"/>
    <n v="0"/>
    <n v="4"/>
    <n v="0"/>
    <n v="0"/>
    <n v="0"/>
    <n v="0"/>
    <n v="0"/>
    <n v="0"/>
    <n v="0"/>
    <n v="0"/>
    <n v="0"/>
    <n v="0"/>
    <n v="0"/>
    <n v="2"/>
    <n v="0"/>
    <n v="1"/>
    <n v="1"/>
    <n v="16"/>
    <n v="29"/>
    <n v="0"/>
    <n v="0"/>
    <n v="1"/>
    <n v="11"/>
  </r>
  <r>
    <n v="2025"/>
    <x v="4"/>
    <n v="6997"/>
    <x v="156"/>
    <x v="155"/>
    <x v="2"/>
    <x v="20"/>
    <n v="0"/>
    <n v="0"/>
    <n v="0"/>
    <n v="0"/>
    <n v="0"/>
    <n v="0"/>
    <n v="0"/>
    <n v="0"/>
    <n v="0"/>
    <n v="0"/>
    <n v="0"/>
    <n v="1"/>
    <n v="1"/>
    <n v="1"/>
    <n v="2"/>
    <n v="0"/>
    <n v="1"/>
    <n v="2"/>
    <n v="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0"/>
    <n v="2"/>
    <n v="4"/>
    <n v="0"/>
    <n v="0"/>
    <n v="1"/>
    <n v="2"/>
  </r>
  <r>
    <n v="2025"/>
    <x v="4"/>
    <n v="6998"/>
    <x v="157"/>
    <x v="156"/>
    <x v="2"/>
    <x v="20"/>
    <n v="1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10"/>
    <n v="0"/>
    <n v="1"/>
    <n v="10"/>
    <n v="0"/>
    <n v="0"/>
    <n v="1"/>
    <n v="1"/>
  </r>
  <r>
    <n v="2025"/>
    <x v="4"/>
    <n v="6999"/>
    <x v="158"/>
    <x v="157"/>
    <x v="3"/>
    <x v="26"/>
    <n v="0"/>
    <n v="0"/>
    <n v="0"/>
    <n v="1"/>
    <n v="1"/>
    <n v="0"/>
    <n v="1"/>
    <n v="0"/>
    <n v="2"/>
    <n v="1"/>
    <n v="0"/>
    <n v="3"/>
    <n v="1"/>
    <n v="3"/>
    <n v="1"/>
    <n v="0"/>
    <n v="2"/>
    <n v="2"/>
    <n v="1"/>
    <n v="1"/>
    <n v="0"/>
    <n v="0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3"/>
  </r>
  <r>
    <n v="2025"/>
    <x v="4"/>
    <n v="7000"/>
    <x v="159"/>
    <x v="158"/>
    <x v="0"/>
    <x v="2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4"/>
    <n v="7083"/>
    <x v="160"/>
    <x v="159"/>
    <x v="0"/>
    <x v="7"/>
    <n v="0"/>
    <n v="0"/>
    <n v="0"/>
    <n v="16"/>
    <n v="13"/>
    <n v="0"/>
    <n v="11"/>
    <n v="0"/>
    <n v="9"/>
    <n v="0"/>
    <n v="8"/>
    <n v="14"/>
    <n v="18"/>
    <n v="14"/>
    <n v="11"/>
    <n v="11"/>
    <n v="11"/>
    <n v="10"/>
    <n v="3"/>
    <n v="8"/>
    <n v="4"/>
    <n v="0"/>
    <n v="15"/>
    <n v="0"/>
    <n v="27"/>
    <n v="0"/>
    <n v="0"/>
    <n v="14"/>
    <n v="0"/>
    <n v="7"/>
    <n v="0"/>
    <n v="0"/>
    <n v="0"/>
    <n v="0"/>
    <n v="0"/>
    <n v="0"/>
    <n v="0"/>
    <n v="0"/>
    <n v="0"/>
    <n v="6"/>
    <n v="0"/>
    <n v="4"/>
    <n v="0"/>
    <n v="20"/>
    <n v="13"/>
    <n v="0"/>
    <n v="0"/>
    <n v="2"/>
    <n v="24"/>
  </r>
  <r>
    <n v="2025"/>
    <x v="4"/>
    <n v="7156"/>
    <x v="161"/>
    <x v="160"/>
    <x v="0"/>
    <x v="4"/>
    <n v="0"/>
    <n v="0"/>
    <n v="2"/>
    <n v="11"/>
    <n v="0"/>
    <n v="9"/>
    <n v="2"/>
    <n v="4"/>
    <n v="4"/>
    <n v="0"/>
    <n v="3"/>
    <n v="22"/>
    <n v="30"/>
    <n v="23"/>
    <n v="12"/>
    <n v="29"/>
    <n v="14"/>
    <n v="11"/>
    <n v="4"/>
    <n v="14"/>
    <n v="4"/>
    <n v="0"/>
    <n v="14"/>
    <n v="0"/>
    <n v="55"/>
    <n v="0"/>
    <n v="1"/>
    <n v="19"/>
    <n v="0"/>
    <n v="0"/>
    <n v="0"/>
    <n v="0"/>
    <n v="0"/>
    <n v="0"/>
    <n v="0"/>
    <n v="0"/>
    <n v="0"/>
    <n v="0"/>
    <n v="0"/>
    <n v="6"/>
    <n v="0"/>
    <n v="10"/>
    <n v="0"/>
    <n v="22"/>
    <n v="26"/>
    <n v="0"/>
    <n v="0"/>
    <n v="7"/>
    <n v="8"/>
  </r>
  <r>
    <n v="2025"/>
    <x v="4"/>
    <n v="7195"/>
    <x v="162"/>
    <x v="161"/>
    <x v="2"/>
    <x v="22"/>
    <n v="0"/>
    <n v="0"/>
    <n v="0"/>
    <n v="1"/>
    <n v="1"/>
    <n v="0"/>
    <n v="1"/>
    <n v="0"/>
    <n v="1"/>
    <n v="0"/>
    <n v="0"/>
    <n v="0"/>
    <n v="2"/>
    <n v="1"/>
    <n v="0"/>
    <n v="0"/>
    <n v="2"/>
    <n v="3"/>
    <n v="1"/>
    <n v="2"/>
    <n v="2"/>
    <n v="0"/>
    <n v="1"/>
    <n v="0"/>
    <n v="6"/>
    <n v="0"/>
    <n v="0"/>
    <n v="1"/>
    <n v="0"/>
    <n v="1"/>
    <n v="0"/>
    <n v="0"/>
    <n v="0"/>
    <n v="0"/>
    <n v="0"/>
    <n v="0"/>
    <n v="0"/>
    <n v="0"/>
    <n v="0"/>
    <n v="1"/>
    <n v="0"/>
    <n v="2"/>
    <n v="0"/>
    <n v="0"/>
    <n v="20"/>
    <n v="0"/>
    <n v="0"/>
    <n v="0"/>
    <n v="4"/>
  </r>
  <r>
    <n v="2025"/>
    <x v="4"/>
    <n v="7196"/>
    <x v="163"/>
    <x v="162"/>
    <x v="2"/>
    <x v="22"/>
    <n v="0"/>
    <n v="0"/>
    <n v="0"/>
    <n v="0"/>
    <n v="1"/>
    <n v="0"/>
    <n v="1"/>
    <n v="0"/>
    <n v="1"/>
    <n v="0"/>
    <n v="2"/>
    <n v="4"/>
    <n v="1"/>
    <n v="3"/>
    <n v="1"/>
    <n v="0"/>
    <n v="1"/>
    <n v="1"/>
    <n v="0"/>
    <n v="4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8"/>
    <n v="0"/>
    <n v="4"/>
    <n v="0"/>
    <n v="0"/>
    <n v="1"/>
    <n v="1"/>
  </r>
  <r>
    <n v="2025"/>
    <x v="4"/>
    <n v="7273"/>
    <x v="164"/>
    <x v="163"/>
    <x v="0"/>
    <x v="6"/>
    <n v="0"/>
    <n v="0"/>
    <n v="0"/>
    <n v="8"/>
    <n v="8"/>
    <n v="0"/>
    <n v="7"/>
    <n v="1"/>
    <n v="5"/>
    <n v="0"/>
    <n v="0"/>
    <n v="4"/>
    <n v="8"/>
    <n v="10"/>
    <n v="5"/>
    <n v="7"/>
    <n v="2"/>
    <n v="2"/>
    <n v="1"/>
    <n v="1"/>
    <n v="1"/>
    <n v="0"/>
    <n v="6"/>
    <n v="0"/>
    <n v="25"/>
    <n v="0"/>
    <n v="1"/>
    <n v="5"/>
    <n v="0"/>
    <n v="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6"/>
  </r>
  <r>
    <n v="2025"/>
    <x v="4"/>
    <n v="7282"/>
    <x v="165"/>
    <x v="164"/>
    <x v="2"/>
    <x v="21"/>
    <n v="0"/>
    <n v="0"/>
    <n v="0"/>
    <n v="2"/>
    <n v="2"/>
    <n v="0"/>
    <n v="0"/>
    <n v="0"/>
    <n v="0"/>
    <n v="0"/>
    <n v="0"/>
    <n v="0"/>
    <n v="1"/>
    <n v="2"/>
    <n v="1"/>
    <n v="1"/>
    <n v="2"/>
    <n v="1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3"/>
    <n v="1"/>
    <n v="0"/>
    <n v="0"/>
    <n v="1"/>
    <n v="2"/>
    <n v="6"/>
    <n v="0"/>
    <n v="0"/>
    <n v="0"/>
    <n v="2"/>
  </r>
  <r>
    <n v="2025"/>
    <x v="4"/>
    <n v="7283"/>
    <x v="166"/>
    <x v="165"/>
    <x v="2"/>
    <x v="21"/>
    <n v="0"/>
    <n v="0"/>
    <n v="0"/>
    <n v="4"/>
    <n v="3"/>
    <n v="0"/>
    <n v="3"/>
    <n v="0"/>
    <n v="2"/>
    <n v="0"/>
    <n v="3"/>
    <n v="3"/>
    <n v="4"/>
    <n v="1"/>
    <n v="6"/>
    <n v="2"/>
    <n v="1"/>
    <n v="1"/>
    <n v="1"/>
    <n v="1"/>
    <n v="1"/>
    <n v="0"/>
    <n v="2"/>
    <n v="0"/>
    <n v="7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5"/>
    <n v="4"/>
    <n v="0"/>
    <n v="0"/>
    <n v="0"/>
    <n v="0"/>
  </r>
  <r>
    <n v="2025"/>
    <x v="4"/>
    <n v="7284"/>
    <x v="167"/>
    <x v="166"/>
    <x v="3"/>
    <x v="26"/>
    <n v="0"/>
    <n v="0"/>
    <n v="0"/>
    <n v="0"/>
    <n v="0"/>
    <n v="0"/>
    <n v="0"/>
    <n v="0"/>
    <n v="0"/>
    <n v="0"/>
    <n v="0"/>
    <n v="1"/>
    <n v="2"/>
    <n v="2"/>
    <n v="2"/>
    <n v="1"/>
    <n v="1"/>
    <n v="2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3"/>
    <n v="0"/>
    <n v="0"/>
    <n v="2"/>
    <n v="0"/>
    <n v="1"/>
    <n v="1"/>
    <n v="0"/>
    <n v="0"/>
    <n v="0"/>
    <n v="1"/>
  </r>
  <r>
    <n v="2025"/>
    <x v="4"/>
    <n v="7285"/>
    <x v="168"/>
    <x v="167"/>
    <x v="2"/>
    <x v="20"/>
    <n v="0"/>
    <n v="0"/>
    <n v="0"/>
    <n v="2"/>
    <n v="2"/>
    <n v="0"/>
    <n v="2"/>
    <n v="0"/>
    <n v="2"/>
    <n v="0"/>
    <n v="0"/>
    <n v="3"/>
    <n v="4"/>
    <n v="0"/>
    <n v="4"/>
    <n v="1"/>
    <n v="2"/>
    <n v="2"/>
    <n v="1"/>
    <n v="2"/>
    <n v="2"/>
    <n v="0"/>
    <n v="1"/>
    <n v="0"/>
    <n v="3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3"/>
    <n v="7"/>
    <n v="1"/>
    <n v="0"/>
    <n v="0"/>
    <n v="6"/>
  </r>
  <r>
    <n v="2025"/>
    <x v="4"/>
    <n v="8434"/>
    <x v="169"/>
    <x v="168"/>
    <x v="0"/>
    <x v="3"/>
    <n v="0"/>
    <n v="0"/>
    <n v="0"/>
    <n v="14"/>
    <n v="11"/>
    <n v="0"/>
    <n v="9"/>
    <n v="0"/>
    <n v="5"/>
    <n v="0"/>
    <n v="3"/>
    <n v="10"/>
    <n v="15"/>
    <n v="16"/>
    <n v="4"/>
    <n v="11"/>
    <n v="8"/>
    <n v="7"/>
    <n v="2"/>
    <n v="2"/>
    <n v="1"/>
    <n v="0"/>
    <n v="10"/>
    <n v="0"/>
    <n v="33"/>
    <n v="0"/>
    <n v="0"/>
    <n v="10"/>
    <n v="0"/>
    <n v="5"/>
    <n v="0"/>
    <n v="0"/>
    <n v="0"/>
    <n v="0"/>
    <n v="0"/>
    <n v="0"/>
    <n v="0"/>
    <n v="0"/>
    <n v="2"/>
    <n v="0"/>
    <n v="0"/>
    <n v="0"/>
    <n v="1"/>
    <n v="6"/>
    <n v="10"/>
    <n v="0"/>
    <n v="0"/>
    <n v="0"/>
    <n v="3"/>
  </r>
  <r>
    <n v="2025"/>
    <x v="4"/>
    <n v="10904"/>
    <x v="170"/>
    <x v="169"/>
    <x v="2"/>
    <x v="17"/>
    <n v="2"/>
    <n v="0"/>
    <n v="0"/>
    <n v="2"/>
    <n v="1"/>
    <n v="0"/>
    <n v="0"/>
    <n v="0"/>
    <n v="1"/>
    <n v="0"/>
    <n v="0"/>
    <n v="0"/>
    <n v="2"/>
    <n v="1"/>
    <n v="2"/>
    <n v="2"/>
    <n v="1"/>
    <n v="1"/>
    <n v="2"/>
    <n v="3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6"/>
    <n v="0"/>
    <n v="0"/>
    <n v="0"/>
    <n v="1"/>
  </r>
  <r>
    <n v="2025"/>
    <x v="4"/>
    <n v="11767"/>
    <x v="171"/>
    <x v="170"/>
    <x v="2"/>
    <x v="21"/>
    <n v="0"/>
    <n v="0"/>
    <n v="0"/>
    <n v="0"/>
    <n v="0"/>
    <n v="0"/>
    <n v="0"/>
    <n v="0"/>
    <n v="0"/>
    <n v="0"/>
    <n v="0"/>
    <n v="0"/>
    <n v="2"/>
    <n v="2"/>
    <n v="1"/>
    <n v="0"/>
    <n v="2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5"/>
    <n v="0"/>
    <n v="0"/>
    <n v="0"/>
    <n v="0"/>
  </r>
  <r>
    <n v="2025"/>
    <x v="4"/>
    <n v="11784"/>
    <x v="172"/>
    <x v="171"/>
    <x v="2"/>
    <x v="21"/>
    <n v="0"/>
    <n v="0"/>
    <n v="0"/>
    <n v="1"/>
    <n v="2"/>
    <n v="0"/>
    <n v="2"/>
    <n v="0"/>
    <n v="3"/>
    <n v="0"/>
    <n v="0"/>
    <n v="3"/>
    <n v="1"/>
    <n v="4"/>
    <n v="0"/>
    <n v="3"/>
    <n v="0"/>
    <n v="1"/>
    <n v="0"/>
    <n v="1"/>
    <n v="1"/>
    <n v="0"/>
    <n v="2"/>
    <n v="0"/>
    <n v="11"/>
    <n v="0"/>
    <n v="0"/>
    <n v="3"/>
    <n v="0"/>
    <n v="2"/>
    <n v="0"/>
    <n v="0"/>
    <n v="0"/>
    <n v="0"/>
    <n v="0"/>
    <n v="0"/>
    <n v="0"/>
    <n v="0"/>
    <n v="0"/>
    <n v="1"/>
    <n v="0"/>
    <n v="2"/>
    <n v="0"/>
    <n v="1"/>
    <n v="4"/>
    <n v="0"/>
    <n v="0"/>
    <n v="2"/>
    <n v="2"/>
  </r>
  <r>
    <n v="2025"/>
    <x v="4"/>
    <n v="12735"/>
    <x v="173"/>
    <x v="172"/>
    <x v="2"/>
    <x v="21"/>
    <n v="0"/>
    <n v="0"/>
    <n v="0"/>
    <n v="0"/>
    <n v="0"/>
    <n v="0"/>
    <n v="0"/>
    <n v="0"/>
    <n v="0"/>
    <n v="0"/>
    <n v="1"/>
    <n v="1"/>
    <n v="1"/>
    <n v="0"/>
    <n v="1"/>
    <n v="1"/>
    <n v="4"/>
    <n v="3"/>
    <n v="2"/>
    <n v="0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0"/>
    <n v="0"/>
    <n v="0"/>
    <n v="8"/>
  </r>
  <r>
    <n v="2025"/>
    <x v="4"/>
    <n v="13662"/>
    <x v="174"/>
    <x v="173"/>
    <x v="2"/>
    <x v="17"/>
    <n v="0"/>
    <n v="0"/>
    <n v="0"/>
    <n v="0"/>
    <n v="0"/>
    <n v="0"/>
    <n v="0"/>
    <n v="0"/>
    <n v="1"/>
    <n v="0"/>
    <n v="0"/>
    <n v="1"/>
    <n v="1"/>
    <n v="1"/>
    <n v="0"/>
    <n v="2"/>
    <n v="2"/>
    <n v="0"/>
    <n v="0"/>
    <n v="1"/>
    <n v="0"/>
    <n v="0"/>
    <n v="2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1"/>
    <n v="2"/>
    <n v="1"/>
    <n v="4"/>
    <n v="0"/>
    <n v="0"/>
    <n v="0"/>
    <n v="0"/>
  </r>
  <r>
    <n v="2025"/>
    <x v="4"/>
    <n v="14654"/>
    <x v="175"/>
    <x v="174"/>
    <x v="1"/>
    <x v="0"/>
    <n v="0"/>
    <n v="57"/>
    <n v="135"/>
    <n v="0"/>
    <n v="0"/>
    <n v="1"/>
    <n v="0"/>
    <n v="1"/>
    <n v="0"/>
    <n v="0"/>
    <n v="0"/>
    <n v="1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10"/>
    <n v="0"/>
    <n v="12"/>
    <n v="0"/>
    <n v="10"/>
    <n v="11"/>
    <n v="0"/>
    <n v="0"/>
    <n v="4"/>
    <n v="7"/>
  </r>
  <r>
    <n v="2025"/>
    <x v="4"/>
    <n v="26291"/>
    <x v="176"/>
    <x v="175"/>
    <x v="2"/>
    <x v="21"/>
    <n v="0"/>
    <n v="0"/>
    <n v="0"/>
    <n v="2"/>
    <n v="1"/>
    <n v="0"/>
    <n v="0"/>
    <n v="0"/>
    <n v="0"/>
    <n v="0"/>
    <n v="2"/>
    <n v="5"/>
    <n v="3"/>
    <n v="2"/>
    <n v="2"/>
    <n v="3"/>
    <n v="1"/>
    <n v="0"/>
    <n v="0"/>
    <n v="2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10"/>
    <n v="15"/>
    <n v="0"/>
    <n v="0"/>
    <n v="0"/>
    <n v="2"/>
  </r>
  <r>
    <n v="2025"/>
    <x v="4"/>
    <n v="26893"/>
    <x v="177"/>
    <x v="176"/>
    <x v="0"/>
    <x v="8"/>
    <n v="0"/>
    <n v="0"/>
    <n v="0"/>
    <n v="3"/>
    <n v="1"/>
    <n v="0"/>
    <n v="1"/>
    <n v="0"/>
    <n v="1"/>
    <n v="0"/>
    <n v="0"/>
    <n v="3"/>
    <n v="2"/>
    <n v="3"/>
    <n v="2"/>
    <n v="3"/>
    <n v="0"/>
    <n v="3"/>
    <n v="0"/>
    <n v="4"/>
    <n v="0"/>
    <n v="0"/>
    <n v="1"/>
    <n v="0"/>
    <n v="6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3"/>
    <n v="8"/>
    <n v="0"/>
    <n v="0"/>
    <n v="2"/>
    <n v="5"/>
  </r>
  <r>
    <n v="2025"/>
    <x v="4"/>
    <n v="26894"/>
    <x v="178"/>
    <x v="177"/>
    <x v="0"/>
    <x v="12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5"/>
    <x v="4"/>
    <n v="28687"/>
    <x v="179"/>
    <x v="178"/>
    <x v="2"/>
    <x v="21"/>
    <n v="0"/>
    <n v="0"/>
    <n v="0"/>
    <n v="4"/>
    <n v="4"/>
    <n v="0"/>
    <n v="3"/>
    <n v="0"/>
    <n v="4"/>
    <n v="0"/>
    <n v="1"/>
    <n v="2"/>
    <n v="1"/>
    <n v="3"/>
    <n v="2"/>
    <n v="5"/>
    <n v="1"/>
    <n v="3"/>
    <n v="1"/>
    <n v="3"/>
    <n v="1"/>
    <n v="0"/>
    <n v="3"/>
    <n v="0"/>
    <n v="4"/>
    <n v="0"/>
    <n v="8"/>
    <n v="0"/>
    <n v="0"/>
    <n v="0"/>
    <n v="0"/>
    <n v="0"/>
    <n v="0"/>
    <n v="0"/>
    <n v="0"/>
    <n v="0"/>
    <n v="0"/>
    <n v="0"/>
    <n v="0"/>
    <n v="0"/>
    <n v="0"/>
    <n v="1"/>
    <n v="0"/>
    <n v="8"/>
    <n v="9"/>
    <n v="0"/>
    <n v="0"/>
    <n v="1"/>
    <n v="7"/>
  </r>
  <r>
    <n v="2025"/>
    <x v="4"/>
    <n v="29039"/>
    <x v="180"/>
    <x v="179"/>
    <x v="2"/>
    <x v="21"/>
    <n v="0"/>
    <n v="0"/>
    <n v="0"/>
    <n v="0"/>
    <n v="0"/>
    <n v="0"/>
    <n v="0"/>
    <n v="0"/>
    <n v="0"/>
    <n v="0"/>
    <n v="0"/>
    <n v="0"/>
    <n v="2"/>
    <n v="1"/>
    <n v="0"/>
    <n v="1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2"/>
  </r>
  <r>
    <n v="2025"/>
    <x v="4"/>
    <n v="35945"/>
    <x v="181"/>
    <x v="180"/>
    <x v="2"/>
    <x v="14"/>
    <n v="0"/>
    <n v="0"/>
    <n v="0"/>
    <n v="10"/>
    <n v="5"/>
    <n v="0"/>
    <n v="4"/>
    <n v="0"/>
    <n v="2"/>
    <n v="0"/>
    <n v="3"/>
    <n v="4"/>
    <n v="12"/>
    <n v="4"/>
    <n v="6"/>
    <n v="10"/>
    <n v="4"/>
    <n v="5"/>
    <n v="3"/>
    <n v="7"/>
    <n v="5"/>
    <n v="0"/>
    <n v="1"/>
    <n v="0"/>
    <n v="30"/>
    <n v="0"/>
    <n v="0"/>
    <n v="1"/>
    <n v="0"/>
    <n v="5"/>
    <n v="0"/>
    <n v="0"/>
    <n v="0"/>
    <n v="0"/>
    <n v="0"/>
    <n v="0"/>
    <n v="0"/>
    <n v="0"/>
    <n v="0"/>
    <n v="0"/>
    <n v="0"/>
    <n v="2"/>
    <n v="10"/>
    <n v="13"/>
    <n v="14"/>
    <n v="0"/>
    <n v="0"/>
    <n v="2"/>
    <n v="5"/>
  </r>
  <r>
    <n v="2025"/>
    <x v="4"/>
    <n v="36072"/>
    <x v="182"/>
    <x v="181"/>
    <x v="0"/>
    <x v="2"/>
    <n v="0"/>
    <n v="0"/>
    <n v="0"/>
    <n v="0"/>
    <n v="0"/>
    <n v="1"/>
    <n v="0"/>
    <n v="0"/>
    <n v="0"/>
    <n v="0"/>
    <n v="0"/>
    <n v="1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8"/>
    <n v="13"/>
    <n v="0"/>
    <n v="0"/>
    <n v="0"/>
    <n v="0"/>
  </r>
  <r>
    <n v="2025"/>
    <x v="4"/>
    <n v="39423"/>
    <x v="183"/>
    <x v="182"/>
    <x v="3"/>
    <x v="25"/>
    <n v="0"/>
    <n v="0"/>
    <n v="0"/>
    <n v="3"/>
    <n v="3"/>
    <n v="0"/>
    <n v="2"/>
    <n v="0"/>
    <n v="0"/>
    <n v="0"/>
    <n v="0"/>
    <n v="1"/>
    <n v="1"/>
    <n v="2"/>
    <n v="0"/>
    <n v="0"/>
    <n v="0"/>
    <n v="4"/>
    <n v="2"/>
    <n v="7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2"/>
    <n v="2"/>
    <n v="9"/>
    <n v="0"/>
    <n v="0"/>
    <n v="1"/>
    <n v="4"/>
  </r>
  <r>
    <n v="2025"/>
    <x v="4"/>
    <n v="40593"/>
    <x v="184"/>
    <x v="151"/>
    <x v="0"/>
    <x v="5"/>
    <n v="0"/>
    <n v="1"/>
    <n v="0"/>
    <n v="13"/>
    <n v="6"/>
    <n v="1"/>
    <n v="4"/>
    <n v="0"/>
    <n v="4"/>
    <n v="0"/>
    <n v="8"/>
    <n v="12"/>
    <n v="12"/>
    <n v="15"/>
    <n v="8"/>
    <n v="10"/>
    <n v="4"/>
    <n v="8"/>
    <n v="7"/>
    <n v="8"/>
    <n v="1"/>
    <n v="12"/>
    <n v="17"/>
    <n v="17"/>
    <n v="35"/>
    <n v="1"/>
    <n v="12"/>
    <n v="2"/>
    <n v="0"/>
    <n v="2"/>
    <n v="0"/>
    <n v="0"/>
    <n v="0"/>
    <n v="0"/>
    <n v="0"/>
    <n v="0"/>
    <n v="0"/>
    <n v="0"/>
    <n v="0"/>
    <n v="3"/>
    <n v="0"/>
    <n v="25"/>
    <n v="0"/>
    <n v="12"/>
    <n v="45"/>
    <n v="0"/>
    <n v="0"/>
    <n v="1"/>
    <n v="9"/>
  </r>
  <r>
    <n v="2025"/>
    <x v="4"/>
    <n v="40716"/>
    <x v="185"/>
    <x v="183"/>
    <x v="0"/>
    <x v="5"/>
    <n v="16"/>
    <n v="1"/>
    <n v="22"/>
    <n v="11"/>
    <n v="7"/>
    <n v="3"/>
    <n v="5"/>
    <n v="2"/>
    <n v="5"/>
    <n v="0"/>
    <n v="3"/>
    <n v="15"/>
    <n v="13"/>
    <n v="13"/>
    <n v="5"/>
    <n v="10"/>
    <n v="11"/>
    <n v="7"/>
    <n v="1"/>
    <n v="9"/>
    <n v="1"/>
    <n v="0"/>
    <n v="12"/>
    <n v="0"/>
    <n v="28"/>
    <n v="0"/>
    <n v="0"/>
    <n v="11"/>
    <n v="0"/>
    <n v="12"/>
    <n v="0"/>
    <n v="0"/>
    <n v="0"/>
    <n v="0"/>
    <n v="0"/>
    <n v="0"/>
    <n v="0"/>
    <n v="0"/>
    <n v="0"/>
    <n v="0"/>
    <n v="0"/>
    <n v="0"/>
    <n v="6"/>
    <n v="8"/>
    <n v="22"/>
    <n v="1"/>
    <n v="0"/>
    <n v="2"/>
    <n v="41"/>
  </r>
  <r>
    <n v="2025"/>
    <x v="4"/>
    <n v="40948"/>
    <x v="186"/>
    <x v="184"/>
    <x v="2"/>
    <x v="2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5"/>
    <n v="4314"/>
    <x v="0"/>
    <x v="0"/>
    <x v="0"/>
    <x v="0"/>
    <n v="214"/>
    <n v="20"/>
    <n v="226"/>
    <n v="0"/>
    <n v="1"/>
    <n v="0"/>
    <n v="0"/>
    <n v="0"/>
    <n v="1"/>
    <n v="0"/>
    <n v="0"/>
    <n v="2"/>
    <n v="0"/>
    <n v="4"/>
    <n v="1"/>
    <n v="1"/>
    <n v="1"/>
    <n v="0"/>
    <n v="2"/>
    <n v="0"/>
    <n v="0"/>
    <n v="0"/>
    <n v="3"/>
    <n v="1"/>
    <n v="5"/>
    <n v="0"/>
    <n v="0"/>
    <n v="0"/>
    <n v="0"/>
    <n v="0"/>
    <n v="0"/>
    <n v="7"/>
    <n v="0"/>
    <n v="0"/>
    <n v="0"/>
    <n v="0"/>
    <n v="0"/>
    <n v="1"/>
    <n v="4"/>
    <n v="4"/>
    <n v="0"/>
    <n v="8"/>
    <n v="0"/>
    <n v="5"/>
    <n v="3"/>
    <n v="0"/>
    <n v="0"/>
    <n v="1"/>
    <n v="2"/>
  </r>
  <r>
    <n v="2025"/>
    <x v="5"/>
    <n v="4315"/>
    <x v="1"/>
    <x v="1"/>
    <x v="0"/>
    <x v="1"/>
    <n v="16"/>
    <n v="2"/>
    <n v="14"/>
    <n v="15"/>
    <n v="11"/>
    <n v="4"/>
    <n v="10"/>
    <n v="0"/>
    <n v="10"/>
    <n v="0"/>
    <n v="12"/>
    <n v="22"/>
    <n v="24"/>
    <n v="25"/>
    <n v="13"/>
    <n v="30"/>
    <n v="15"/>
    <n v="30"/>
    <n v="6"/>
    <n v="24"/>
    <n v="6"/>
    <n v="1"/>
    <n v="30"/>
    <n v="2"/>
    <n v="51"/>
    <n v="0"/>
    <n v="1"/>
    <n v="29"/>
    <n v="0"/>
    <n v="10"/>
    <n v="0"/>
    <n v="0"/>
    <n v="0"/>
    <n v="0"/>
    <n v="0"/>
    <n v="0"/>
    <n v="0"/>
    <n v="0"/>
    <n v="0"/>
    <n v="3"/>
    <n v="0"/>
    <n v="4"/>
    <n v="10"/>
    <n v="18"/>
    <n v="25"/>
    <n v="0"/>
    <n v="1"/>
    <n v="1"/>
    <n v="16"/>
  </r>
  <r>
    <n v="2025"/>
    <x v="5"/>
    <n v="4316"/>
    <x v="2"/>
    <x v="2"/>
    <x v="0"/>
    <x v="1"/>
    <n v="0"/>
    <n v="0"/>
    <n v="1"/>
    <n v="24"/>
    <n v="9"/>
    <n v="3"/>
    <n v="10"/>
    <n v="2"/>
    <n v="10"/>
    <n v="0"/>
    <n v="7"/>
    <n v="22"/>
    <n v="14"/>
    <n v="23"/>
    <n v="5"/>
    <n v="19"/>
    <n v="5"/>
    <n v="17"/>
    <n v="6"/>
    <n v="9"/>
    <n v="1"/>
    <n v="0"/>
    <n v="20"/>
    <n v="0"/>
    <n v="61"/>
    <n v="1"/>
    <n v="2"/>
    <n v="18"/>
    <n v="0"/>
    <n v="12"/>
    <n v="0"/>
    <n v="0"/>
    <n v="0"/>
    <n v="0"/>
    <n v="0"/>
    <n v="0"/>
    <n v="0"/>
    <n v="0"/>
    <n v="0"/>
    <n v="4"/>
    <n v="0"/>
    <n v="12"/>
    <n v="0"/>
    <n v="5"/>
    <n v="21"/>
    <n v="0"/>
    <n v="0"/>
    <n v="3"/>
    <n v="8"/>
  </r>
  <r>
    <n v="2025"/>
    <x v="5"/>
    <n v="4317"/>
    <x v="3"/>
    <x v="3"/>
    <x v="0"/>
    <x v="1"/>
    <n v="0"/>
    <n v="0"/>
    <n v="0"/>
    <n v="15"/>
    <n v="13"/>
    <n v="0"/>
    <n v="10"/>
    <n v="0"/>
    <n v="12"/>
    <n v="0"/>
    <n v="4"/>
    <n v="23"/>
    <n v="11"/>
    <n v="18"/>
    <n v="4"/>
    <n v="19"/>
    <n v="7"/>
    <n v="12"/>
    <n v="1"/>
    <n v="10"/>
    <n v="2"/>
    <n v="0"/>
    <n v="13"/>
    <n v="0"/>
    <n v="65"/>
    <n v="0"/>
    <n v="1"/>
    <n v="12"/>
    <n v="0"/>
    <n v="8"/>
    <n v="0"/>
    <n v="0"/>
    <n v="0"/>
    <n v="0"/>
    <n v="0"/>
    <n v="0"/>
    <n v="0"/>
    <n v="0"/>
    <n v="0"/>
    <n v="4"/>
    <n v="0"/>
    <n v="5"/>
    <n v="1"/>
    <n v="11"/>
    <n v="21"/>
    <n v="0"/>
    <n v="0"/>
    <n v="4"/>
    <n v="12"/>
  </r>
  <r>
    <n v="2025"/>
    <x v="5"/>
    <n v="4318"/>
    <x v="4"/>
    <x v="4"/>
    <x v="0"/>
    <x v="1"/>
    <n v="0"/>
    <n v="1"/>
    <n v="0"/>
    <n v="20"/>
    <n v="12"/>
    <n v="3"/>
    <n v="10"/>
    <n v="0"/>
    <n v="4"/>
    <n v="0"/>
    <n v="3"/>
    <n v="9"/>
    <n v="5"/>
    <n v="22"/>
    <n v="8"/>
    <n v="22"/>
    <n v="6"/>
    <n v="7"/>
    <n v="1"/>
    <n v="18"/>
    <n v="0"/>
    <n v="0"/>
    <n v="17"/>
    <n v="0"/>
    <n v="67"/>
    <n v="1"/>
    <n v="0"/>
    <n v="14"/>
    <n v="0"/>
    <n v="2"/>
    <n v="0"/>
    <n v="0"/>
    <n v="0"/>
    <n v="0"/>
    <n v="0"/>
    <n v="0"/>
    <n v="0"/>
    <n v="0"/>
    <n v="0"/>
    <n v="1"/>
    <n v="0"/>
    <n v="9"/>
    <n v="0"/>
    <n v="6"/>
    <n v="9"/>
    <n v="0"/>
    <n v="0"/>
    <n v="1"/>
    <n v="9"/>
  </r>
  <r>
    <n v="2025"/>
    <x v="5"/>
    <n v="4319"/>
    <x v="5"/>
    <x v="5"/>
    <x v="0"/>
    <x v="1"/>
    <n v="0"/>
    <n v="0"/>
    <n v="0"/>
    <n v="5"/>
    <n v="2"/>
    <n v="3"/>
    <n v="6"/>
    <n v="2"/>
    <n v="3"/>
    <n v="1"/>
    <n v="4"/>
    <n v="11"/>
    <n v="6"/>
    <n v="10"/>
    <n v="12"/>
    <n v="16"/>
    <n v="1"/>
    <n v="26"/>
    <n v="2"/>
    <n v="51"/>
    <n v="0"/>
    <n v="0"/>
    <n v="10"/>
    <n v="3"/>
    <n v="20"/>
    <n v="0"/>
    <n v="0"/>
    <n v="13"/>
    <n v="0"/>
    <n v="4"/>
    <n v="0"/>
    <n v="0"/>
    <n v="0"/>
    <n v="0"/>
    <n v="0"/>
    <n v="0"/>
    <n v="0"/>
    <n v="0"/>
    <n v="0"/>
    <n v="0"/>
    <n v="0"/>
    <n v="4"/>
    <n v="2"/>
    <n v="6"/>
    <n v="16"/>
    <n v="0"/>
    <n v="1"/>
    <n v="1"/>
    <n v="18"/>
  </r>
  <r>
    <n v="2025"/>
    <x v="5"/>
    <n v="4320"/>
    <x v="6"/>
    <x v="6"/>
    <x v="0"/>
    <x v="1"/>
    <n v="0"/>
    <n v="0"/>
    <n v="0"/>
    <n v="12"/>
    <n v="6"/>
    <n v="2"/>
    <n v="4"/>
    <n v="0"/>
    <n v="3"/>
    <n v="0"/>
    <n v="5"/>
    <n v="12"/>
    <n v="10"/>
    <n v="19"/>
    <n v="4"/>
    <n v="14"/>
    <n v="6"/>
    <n v="9"/>
    <n v="3"/>
    <n v="7"/>
    <n v="1"/>
    <n v="0"/>
    <n v="3"/>
    <n v="0"/>
    <n v="0"/>
    <n v="0"/>
    <n v="0"/>
    <n v="13"/>
    <n v="0"/>
    <n v="6"/>
    <n v="0"/>
    <n v="0"/>
    <n v="0"/>
    <n v="0"/>
    <n v="0"/>
    <n v="0"/>
    <n v="0"/>
    <n v="0"/>
    <n v="1"/>
    <n v="4"/>
    <n v="0"/>
    <n v="7"/>
    <n v="3"/>
    <n v="0"/>
    <n v="9"/>
    <n v="0"/>
    <n v="0"/>
    <n v="1"/>
    <n v="8"/>
  </r>
  <r>
    <n v="2025"/>
    <x v="5"/>
    <n v="4321"/>
    <x v="7"/>
    <x v="7"/>
    <x v="0"/>
    <x v="1"/>
    <n v="5"/>
    <n v="0"/>
    <n v="14"/>
    <n v="28"/>
    <n v="16"/>
    <n v="7"/>
    <n v="10"/>
    <n v="2"/>
    <n v="5"/>
    <n v="0"/>
    <n v="9"/>
    <n v="23"/>
    <n v="14"/>
    <n v="33"/>
    <n v="5"/>
    <n v="17"/>
    <n v="7"/>
    <n v="29"/>
    <n v="3"/>
    <n v="15"/>
    <n v="3"/>
    <n v="2"/>
    <n v="10"/>
    <n v="2"/>
    <n v="53"/>
    <n v="0"/>
    <n v="2"/>
    <n v="12"/>
    <n v="0"/>
    <n v="0"/>
    <n v="0"/>
    <n v="0"/>
    <n v="0"/>
    <n v="0"/>
    <n v="0"/>
    <n v="0"/>
    <n v="0"/>
    <n v="0"/>
    <n v="0"/>
    <n v="7"/>
    <n v="0"/>
    <n v="27"/>
    <n v="3"/>
    <n v="38"/>
    <n v="61"/>
    <n v="0"/>
    <n v="0"/>
    <n v="18"/>
    <n v="25"/>
  </r>
  <r>
    <n v="2025"/>
    <x v="5"/>
    <n v="4322"/>
    <x v="8"/>
    <x v="8"/>
    <x v="0"/>
    <x v="2"/>
    <n v="5"/>
    <n v="0"/>
    <n v="0"/>
    <n v="5"/>
    <n v="2"/>
    <n v="0"/>
    <n v="3"/>
    <n v="0"/>
    <n v="5"/>
    <n v="0"/>
    <n v="2"/>
    <n v="9"/>
    <n v="5"/>
    <n v="13"/>
    <n v="5"/>
    <n v="11"/>
    <n v="2"/>
    <n v="10"/>
    <n v="5"/>
    <n v="7"/>
    <n v="1"/>
    <n v="0"/>
    <n v="5"/>
    <n v="0"/>
    <n v="40"/>
    <n v="0"/>
    <n v="0"/>
    <n v="7"/>
    <n v="0"/>
    <n v="5"/>
    <n v="0"/>
    <n v="0"/>
    <n v="0"/>
    <n v="0"/>
    <n v="0"/>
    <n v="0"/>
    <n v="0"/>
    <n v="0"/>
    <n v="0"/>
    <n v="3"/>
    <n v="0"/>
    <n v="18"/>
    <n v="0"/>
    <n v="15"/>
    <n v="26"/>
    <n v="0"/>
    <n v="0"/>
    <n v="4"/>
    <n v="3"/>
  </r>
  <r>
    <n v="2025"/>
    <x v="5"/>
    <n v="4323"/>
    <x v="9"/>
    <x v="9"/>
    <x v="0"/>
    <x v="2"/>
    <n v="0"/>
    <n v="3"/>
    <n v="0"/>
    <n v="3"/>
    <n v="3"/>
    <n v="0"/>
    <n v="2"/>
    <n v="0"/>
    <n v="2"/>
    <n v="0"/>
    <n v="0"/>
    <n v="1"/>
    <n v="3"/>
    <n v="2"/>
    <n v="1"/>
    <n v="1"/>
    <n v="0"/>
    <n v="2"/>
    <n v="2"/>
    <n v="2"/>
    <n v="0"/>
    <n v="0"/>
    <n v="0"/>
    <n v="0"/>
    <n v="0"/>
    <n v="0"/>
    <n v="2"/>
    <n v="2"/>
    <n v="0"/>
    <n v="0"/>
    <n v="0"/>
    <n v="0"/>
    <n v="0"/>
    <n v="0"/>
    <n v="0"/>
    <n v="0"/>
    <n v="0"/>
    <n v="1"/>
    <n v="4"/>
    <n v="3"/>
    <n v="0"/>
    <n v="0"/>
    <n v="0"/>
    <n v="2"/>
    <n v="3"/>
    <n v="0"/>
    <n v="0"/>
    <n v="2"/>
    <n v="4"/>
  </r>
  <r>
    <n v="2025"/>
    <x v="5"/>
    <n v="4324"/>
    <x v="10"/>
    <x v="10"/>
    <x v="0"/>
    <x v="3"/>
    <n v="0"/>
    <n v="2"/>
    <n v="0"/>
    <n v="13"/>
    <n v="6"/>
    <n v="1"/>
    <n v="8"/>
    <n v="0"/>
    <n v="9"/>
    <n v="0"/>
    <n v="8"/>
    <n v="16"/>
    <n v="17"/>
    <n v="27"/>
    <n v="8"/>
    <n v="20"/>
    <n v="11"/>
    <n v="16"/>
    <n v="1"/>
    <n v="15"/>
    <n v="2"/>
    <n v="0"/>
    <n v="15"/>
    <n v="0"/>
    <n v="38"/>
    <n v="0"/>
    <n v="0"/>
    <n v="19"/>
    <n v="0"/>
    <n v="1"/>
    <n v="0"/>
    <n v="0"/>
    <n v="0"/>
    <n v="0"/>
    <n v="0"/>
    <n v="0"/>
    <n v="0"/>
    <n v="0"/>
    <n v="0"/>
    <n v="0"/>
    <n v="0"/>
    <n v="0"/>
    <n v="1"/>
    <n v="12"/>
    <n v="32"/>
    <n v="0"/>
    <n v="0"/>
    <n v="4"/>
    <n v="6"/>
  </r>
  <r>
    <n v="2025"/>
    <x v="5"/>
    <n v="4325"/>
    <x v="11"/>
    <x v="11"/>
    <x v="0"/>
    <x v="3"/>
    <n v="0"/>
    <n v="0"/>
    <n v="0"/>
    <n v="3"/>
    <n v="2"/>
    <n v="0"/>
    <n v="3"/>
    <n v="0"/>
    <n v="3"/>
    <n v="0"/>
    <n v="2"/>
    <n v="7"/>
    <n v="10"/>
    <n v="8"/>
    <n v="2"/>
    <n v="2"/>
    <n v="1"/>
    <n v="2"/>
    <n v="0"/>
    <n v="5"/>
    <n v="1"/>
    <n v="0"/>
    <n v="8"/>
    <n v="0"/>
    <n v="30"/>
    <n v="0"/>
    <n v="0"/>
    <n v="9"/>
    <n v="0"/>
    <n v="1"/>
    <n v="0"/>
    <n v="0"/>
    <n v="0"/>
    <n v="0"/>
    <n v="0"/>
    <n v="0"/>
    <n v="0"/>
    <n v="0"/>
    <n v="0"/>
    <n v="23"/>
    <n v="0"/>
    <n v="75"/>
    <n v="1"/>
    <n v="7"/>
    <n v="11"/>
    <n v="0"/>
    <n v="0"/>
    <n v="5"/>
    <n v="10"/>
  </r>
  <r>
    <n v="2025"/>
    <x v="5"/>
    <n v="4326"/>
    <x v="12"/>
    <x v="12"/>
    <x v="0"/>
    <x v="3"/>
    <n v="7"/>
    <n v="1"/>
    <n v="7"/>
    <n v="12"/>
    <n v="8"/>
    <n v="0"/>
    <n v="11"/>
    <n v="0"/>
    <n v="12"/>
    <n v="0"/>
    <n v="7"/>
    <n v="26"/>
    <n v="23"/>
    <n v="27"/>
    <n v="11"/>
    <n v="19"/>
    <n v="10"/>
    <n v="10"/>
    <n v="3"/>
    <n v="13"/>
    <n v="4"/>
    <n v="0"/>
    <n v="15"/>
    <n v="0"/>
    <n v="50"/>
    <n v="0"/>
    <n v="0"/>
    <n v="17"/>
    <n v="0"/>
    <n v="2"/>
    <n v="0"/>
    <n v="0"/>
    <n v="0"/>
    <n v="0"/>
    <n v="0"/>
    <n v="0"/>
    <n v="0"/>
    <n v="0"/>
    <n v="0"/>
    <n v="1"/>
    <n v="0"/>
    <n v="4"/>
    <n v="1"/>
    <n v="13"/>
    <n v="35"/>
    <n v="0"/>
    <n v="0"/>
    <n v="3"/>
    <n v="25"/>
  </r>
  <r>
    <n v="2025"/>
    <x v="5"/>
    <n v="4327"/>
    <x v="13"/>
    <x v="13"/>
    <x v="0"/>
    <x v="3"/>
    <n v="0"/>
    <n v="0"/>
    <n v="0"/>
    <n v="4"/>
    <n v="1"/>
    <n v="0"/>
    <n v="1"/>
    <n v="0"/>
    <n v="2"/>
    <n v="0"/>
    <n v="0"/>
    <n v="4"/>
    <n v="3"/>
    <n v="7"/>
    <n v="0"/>
    <n v="4"/>
    <n v="2"/>
    <n v="5"/>
    <n v="2"/>
    <n v="7"/>
    <n v="0"/>
    <n v="0"/>
    <n v="3"/>
    <n v="0"/>
    <n v="7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6"/>
    <n v="19"/>
    <n v="0"/>
    <n v="0"/>
    <n v="6"/>
    <n v="5"/>
  </r>
  <r>
    <n v="2025"/>
    <x v="5"/>
    <n v="4328"/>
    <x v="14"/>
    <x v="14"/>
    <x v="0"/>
    <x v="4"/>
    <n v="9"/>
    <n v="0"/>
    <n v="18"/>
    <n v="33"/>
    <n v="19"/>
    <n v="3"/>
    <n v="19"/>
    <n v="1"/>
    <n v="17"/>
    <n v="0"/>
    <n v="17"/>
    <n v="37"/>
    <n v="32"/>
    <n v="34"/>
    <n v="22"/>
    <n v="24"/>
    <n v="7"/>
    <n v="15"/>
    <n v="9"/>
    <n v="16"/>
    <n v="4"/>
    <n v="2"/>
    <n v="31"/>
    <n v="1"/>
    <n v="84"/>
    <n v="0"/>
    <n v="3"/>
    <n v="29"/>
    <n v="0"/>
    <n v="13"/>
    <n v="0"/>
    <n v="0"/>
    <n v="0"/>
    <n v="0"/>
    <n v="0"/>
    <n v="0"/>
    <n v="0"/>
    <n v="0"/>
    <n v="0"/>
    <n v="4"/>
    <n v="1"/>
    <n v="6"/>
    <n v="8"/>
    <n v="24"/>
    <n v="33"/>
    <n v="0"/>
    <n v="1"/>
    <n v="12"/>
    <n v="20"/>
  </r>
  <r>
    <n v="2025"/>
    <x v="5"/>
    <n v="4329"/>
    <x v="15"/>
    <x v="15"/>
    <x v="0"/>
    <x v="4"/>
    <n v="14"/>
    <n v="0"/>
    <n v="19"/>
    <n v="30"/>
    <n v="14"/>
    <n v="2"/>
    <n v="11"/>
    <n v="0"/>
    <n v="10"/>
    <n v="0"/>
    <n v="9"/>
    <n v="28"/>
    <n v="29"/>
    <n v="23"/>
    <n v="8"/>
    <n v="20"/>
    <n v="5"/>
    <n v="14"/>
    <n v="3"/>
    <n v="4"/>
    <n v="1"/>
    <n v="0"/>
    <n v="34"/>
    <n v="0"/>
    <n v="68"/>
    <n v="0"/>
    <n v="57"/>
    <n v="1"/>
    <n v="0"/>
    <n v="1"/>
    <n v="0"/>
    <n v="2"/>
    <n v="0"/>
    <n v="0"/>
    <n v="0"/>
    <n v="0"/>
    <n v="0"/>
    <n v="0"/>
    <n v="0"/>
    <n v="0"/>
    <n v="0"/>
    <n v="0"/>
    <n v="0"/>
    <n v="16"/>
    <n v="27"/>
    <n v="0"/>
    <n v="0"/>
    <n v="5"/>
    <n v="16"/>
  </r>
  <r>
    <n v="2025"/>
    <x v="5"/>
    <n v="4330"/>
    <x v="16"/>
    <x v="16"/>
    <x v="0"/>
    <x v="4"/>
    <n v="6"/>
    <n v="0"/>
    <n v="10"/>
    <n v="18"/>
    <n v="8"/>
    <n v="1"/>
    <n v="9"/>
    <n v="0"/>
    <n v="6"/>
    <n v="0"/>
    <n v="7"/>
    <n v="18"/>
    <n v="23"/>
    <n v="20"/>
    <n v="7"/>
    <n v="17"/>
    <n v="8"/>
    <n v="17"/>
    <n v="4"/>
    <n v="14"/>
    <n v="4"/>
    <n v="0"/>
    <n v="15"/>
    <n v="0"/>
    <n v="66"/>
    <n v="0"/>
    <n v="33"/>
    <n v="0"/>
    <n v="0"/>
    <n v="0"/>
    <n v="0"/>
    <n v="0"/>
    <n v="0"/>
    <n v="0"/>
    <n v="0"/>
    <n v="0"/>
    <n v="0"/>
    <n v="0"/>
    <n v="0"/>
    <n v="4"/>
    <n v="0"/>
    <n v="8"/>
    <n v="9"/>
    <n v="22"/>
    <n v="61"/>
    <n v="0"/>
    <n v="0"/>
    <n v="15"/>
    <n v="23"/>
  </r>
  <r>
    <n v="2025"/>
    <x v="5"/>
    <n v="4331"/>
    <x v="17"/>
    <x v="17"/>
    <x v="0"/>
    <x v="4"/>
    <n v="0"/>
    <n v="0"/>
    <n v="0"/>
    <n v="6"/>
    <n v="5"/>
    <n v="0"/>
    <n v="3"/>
    <n v="2"/>
    <n v="2"/>
    <n v="1"/>
    <n v="7"/>
    <n v="12"/>
    <n v="11"/>
    <n v="13"/>
    <n v="4"/>
    <n v="3"/>
    <n v="5"/>
    <n v="8"/>
    <n v="4"/>
    <n v="6"/>
    <n v="2"/>
    <n v="0"/>
    <n v="5"/>
    <n v="0"/>
    <n v="29"/>
    <n v="1"/>
    <n v="16"/>
    <n v="0"/>
    <n v="0"/>
    <n v="0"/>
    <n v="0"/>
    <n v="0"/>
    <n v="0"/>
    <n v="0"/>
    <n v="0"/>
    <n v="0"/>
    <n v="0"/>
    <n v="0"/>
    <n v="0"/>
    <n v="0"/>
    <n v="0"/>
    <n v="1"/>
    <n v="0"/>
    <n v="7"/>
    <n v="16"/>
    <n v="0"/>
    <n v="0"/>
    <n v="0"/>
    <n v="4"/>
  </r>
  <r>
    <n v="2025"/>
    <x v="5"/>
    <n v="4332"/>
    <x v="18"/>
    <x v="18"/>
    <x v="0"/>
    <x v="4"/>
    <n v="0"/>
    <n v="3"/>
    <n v="0"/>
    <n v="12"/>
    <n v="5"/>
    <n v="1"/>
    <n v="4"/>
    <n v="2"/>
    <n v="4"/>
    <n v="0"/>
    <n v="4"/>
    <n v="14"/>
    <n v="6"/>
    <n v="19"/>
    <n v="7"/>
    <n v="5"/>
    <n v="6"/>
    <n v="9"/>
    <n v="5"/>
    <n v="5"/>
    <n v="1"/>
    <n v="0"/>
    <n v="11"/>
    <n v="0"/>
    <n v="59"/>
    <n v="0"/>
    <n v="21"/>
    <n v="0"/>
    <n v="0"/>
    <n v="0"/>
    <n v="0"/>
    <n v="2"/>
    <n v="0"/>
    <n v="0"/>
    <n v="0"/>
    <n v="0"/>
    <n v="0"/>
    <n v="0"/>
    <n v="0"/>
    <n v="4"/>
    <n v="0"/>
    <n v="9"/>
    <n v="9"/>
    <n v="12"/>
    <n v="52"/>
    <n v="0"/>
    <n v="0"/>
    <n v="4"/>
    <n v="14"/>
  </r>
  <r>
    <n v="2025"/>
    <x v="5"/>
    <n v="4334"/>
    <x v="19"/>
    <x v="19"/>
    <x v="0"/>
    <x v="5"/>
    <n v="0"/>
    <n v="1"/>
    <n v="0"/>
    <n v="4"/>
    <n v="3"/>
    <n v="0"/>
    <n v="3"/>
    <n v="0"/>
    <n v="0"/>
    <n v="0"/>
    <n v="1"/>
    <n v="4"/>
    <n v="3"/>
    <n v="2"/>
    <n v="2"/>
    <n v="4"/>
    <n v="1"/>
    <n v="3"/>
    <n v="2"/>
    <n v="1"/>
    <n v="0"/>
    <n v="2"/>
    <n v="3"/>
    <n v="0"/>
    <n v="8"/>
    <n v="0"/>
    <n v="3"/>
    <n v="5"/>
    <n v="0"/>
    <n v="2"/>
    <n v="0"/>
    <n v="0"/>
    <n v="0"/>
    <n v="0"/>
    <n v="0"/>
    <n v="0"/>
    <n v="0"/>
    <n v="0"/>
    <n v="0"/>
    <n v="3"/>
    <n v="0"/>
    <n v="7"/>
    <n v="0"/>
    <n v="1"/>
    <n v="4"/>
    <n v="0"/>
    <n v="0"/>
    <n v="10"/>
    <n v="1"/>
  </r>
  <r>
    <n v="2025"/>
    <x v="5"/>
    <n v="4335"/>
    <x v="20"/>
    <x v="20"/>
    <x v="0"/>
    <x v="6"/>
    <n v="4"/>
    <n v="5"/>
    <n v="13"/>
    <n v="15"/>
    <n v="9"/>
    <n v="2"/>
    <n v="9"/>
    <n v="1"/>
    <n v="9"/>
    <n v="0"/>
    <n v="3"/>
    <n v="17"/>
    <n v="10"/>
    <n v="16"/>
    <n v="8"/>
    <n v="13"/>
    <n v="8"/>
    <n v="15"/>
    <n v="7"/>
    <n v="24"/>
    <n v="7"/>
    <n v="0"/>
    <n v="27"/>
    <n v="0"/>
    <n v="57"/>
    <n v="0"/>
    <n v="7"/>
    <n v="16"/>
    <n v="0"/>
    <n v="2"/>
    <n v="0"/>
    <n v="0"/>
    <n v="0"/>
    <n v="0"/>
    <n v="0"/>
    <n v="0"/>
    <n v="0"/>
    <n v="0"/>
    <n v="0"/>
    <n v="23"/>
    <n v="1"/>
    <n v="20"/>
    <n v="6"/>
    <n v="20"/>
    <n v="66"/>
    <n v="0"/>
    <n v="0"/>
    <n v="2"/>
    <n v="16"/>
  </r>
  <r>
    <n v="2025"/>
    <x v="5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1"/>
  </r>
  <r>
    <n v="2025"/>
    <x v="5"/>
    <n v="4337"/>
    <x v="22"/>
    <x v="22"/>
    <x v="0"/>
    <x v="7"/>
    <n v="0"/>
    <n v="2"/>
    <n v="0"/>
    <n v="1"/>
    <n v="0"/>
    <n v="0"/>
    <n v="2"/>
    <n v="0"/>
    <n v="2"/>
    <n v="0"/>
    <n v="1"/>
    <n v="4"/>
    <n v="0"/>
    <n v="1"/>
    <n v="1"/>
    <n v="1"/>
    <n v="0"/>
    <n v="11"/>
    <n v="0"/>
    <n v="4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n v="2025"/>
    <x v="5"/>
    <n v="4338"/>
    <x v="23"/>
    <x v="23"/>
    <x v="0"/>
    <x v="8"/>
    <n v="0"/>
    <n v="0"/>
    <n v="0"/>
    <n v="0"/>
    <n v="0"/>
    <n v="0"/>
    <n v="0"/>
    <n v="0"/>
    <n v="0"/>
    <n v="0"/>
    <n v="1"/>
    <n v="0"/>
    <n v="3"/>
    <n v="1"/>
    <n v="2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14"/>
    <n v="0"/>
    <n v="0"/>
    <n v="2"/>
    <n v="3"/>
  </r>
  <r>
    <n v="2025"/>
    <x v="5"/>
    <n v="4339"/>
    <x v="24"/>
    <x v="24"/>
    <x v="0"/>
    <x v="9"/>
    <n v="3"/>
    <n v="0"/>
    <n v="9"/>
    <n v="11"/>
    <n v="7"/>
    <n v="0"/>
    <n v="6"/>
    <n v="0"/>
    <n v="9"/>
    <n v="0"/>
    <n v="2"/>
    <n v="17"/>
    <n v="12"/>
    <n v="10"/>
    <n v="15"/>
    <n v="14"/>
    <n v="6"/>
    <n v="12"/>
    <n v="6"/>
    <n v="10"/>
    <n v="2"/>
    <n v="0"/>
    <n v="8"/>
    <n v="0"/>
    <n v="58"/>
    <n v="0"/>
    <n v="0"/>
    <n v="7"/>
    <n v="0"/>
    <n v="12"/>
    <n v="0"/>
    <n v="0"/>
    <n v="0"/>
    <n v="0"/>
    <n v="0"/>
    <n v="0"/>
    <n v="0"/>
    <n v="0"/>
    <n v="0"/>
    <n v="0"/>
    <n v="0"/>
    <n v="7"/>
    <n v="0"/>
    <n v="9"/>
    <n v="34"/>
    <n v="0"/>
    <n v="2"/>
    <n v="9"/>
    <n v="19"/>
  </r>
  <r>
    <n v="2025"/>
    <x v="5"/>
    <n v="4340"/>
    <x v="25"/>
    <x v="25"/>
    <x v="0"/>
    <x v="9"/>
    <n v="0"/>
    <n v="0"/>
    <n v="0"/>
    <n v="0"/>
    <n v="0"/>
    <n v="0"/>
    <n v="1"/>
    <n v="0"/>
    <n v="1"/>
    <n v="0"/>
    <n v="0"/>
    <n v="1"/>
    <n v="1"/>
    <n v="0"/>
    <n v="0"/>
    <n v="0"/>
    <n v="0"/>
    <n v="1"/>
    <n v="0"/>
    <n v="3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0"/>
    <n v="0"/>
    <n v="1"/>
    <n v="4"/>
  </r>
  <r>
    <n v="2025"/>
    <x v="5"/>
    <n v="4341"/>
    <x v="26"/>
    <x v="26"/>
    <x v="0"/>
    <x v="9"/>
    <n v="0"/>
    <n v="0"/>
    <n v="0"/>
    <n v="0"/>
    <n v="0"/>
    <n v="0"/>
    <n v="0"/>
    <n v="0"/>
    <n v="1"/>
    <n v="0"/>
    <n v="1"/>
    <n v="1"/>
    <n v="0"/>
    <n v="2"/>
    <n v="1"/>
    <n v="1"/>
    <n v="1"/>
    <n v="2"/>
    <n v="1"/>
    <n v="2"/>
    <n v="1"/>
    <n v="0"/>
    <n v="0"/>
    <n v="0"/>
    <n v="2"/>
    <n v="0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n v="2025"/>
    <x v="5"/>
    <n v="4342"/>
    <x v="27"/>
    <x v="27"/>
    <x v="0"/>
    <x v="10"/>
    <n v="0"/>
    <n v="7"/>
    <n v="0"/>
    <n v="22"/>
    <n v="17"/>
    <n v="1"/>
    <n v="16"/>
    <n v="0"/>
    <n v="16"/>
    <n v="0"/>
    <n v="0"/>
    <n v="20"/>
    <n v="18"/>
    <n v="18"/>
    <n v="9"/>
    <n v="15"/>
    <n v="4"/>
    <n v="6"/>
    <n v="5"/>
    <n v="9"/>
    <n v="2"/>
    <n v="1"/>
    <n v="10"/>
    <n v="2"/>
    <n v="49"/>
    <n v="0"/>
    <n v="4"/>
    <n v="12"/>
    <n v="0"/>
    <n v="21"/>
    <n v="0"/>
    <n v="0"/>
    <n v="0"/>
    <n v="0"/>
    <n v="0"/>
    <n v="0"/>
    <n v="0"/>
    <n v="0"/>
    <n v="0"/>
    <n v="0"/>
    <n v="0"/>
    <n v="22"/>
    <n v="1"/>
    <n v="20"/>
    <n v="36"/>
    <n v="0"/>
    <n v="0"/>
    <n v="0"/>
    <n v="4"/>
  </r>
  <r>
    <n v="2025"/>
    <x v="5"/>
    <n v="4343"/>
    <x v="28"/>
    <x v="28"/>
    <x v="0"/>
    <x v="10"/>
    <n v="0"/>
    <n v="0"/>
    <n v="0"/>
    <n v="3"/>
    <n v="1"/>
    <n v="0"/>
    <n v="1"/>
    <n v="0"/>
    <n v="3"/>
    <n v="0"/>
    <n v="2"/>
    <n v="5"/>
    <n v="2"/>
    <n v="6"/>
    <n v="7"/>
    <n v="4"/>
    <n v="3"/>
    <n v="5"/>
    <n v="3"/>
    <n v="3"/>
    <n v="0"/>
    <n v="0"/>
    <n v="4"/>
    <n v="0"/>
    <n v="11"/>
    <n v="0"/>
    <n v="0"/>
    <n v="4"/>
    <n v="0"/>
    <n v="1"/>
    <n v="0"/>
    <n v="0"/>
    <n v="0"/>
    <n v="0"/>
    <n v="0"/>
    <n v="0"/>
    <n v="0"/>
    <n v="0"/>
    <n v="0"/>
    <n v="0"/>
    <n v="0"/>
    <n v="1"/>
    <n v="2"/>
    <n v="0"/>
    <n v="7"/>
    <n v="0"/>
    <n v="0"/>
    <n v="0"/>
    <n v="4"/>
  </r>
  <r>
    <n v="2025"/>
    <x v="5"/>
    <n v="4344"/>
    <x v="29"/>
    <x v="29"/>
    <x v="0"/>
    <x v="10"/>
    <n v="0"/>
    <n v="0"/>
    <n v="0"/>
    <n v="2"/>
    <n v="2"/>
    <n v="0"/>
    <n v="4"/>
    <n v="0"/>
    <n v="2"/>
    <n v="0"/>
    <n v="2"/>
    <n v="6"/>
    <n v="1"/>
    <n v="4"/>
    <n v="0"/>
    <n v="0"/>
    <n v="0"/>
    <n v="0"/>
    <n v="0"/>
    <n v="0"/>
    <n v="0"/>
    <n v="0"/>
    <n v="2"/>
    <n v="0"/>
    <n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3"/>
    <n v="21"/>
    <n v="0"/>
    <n v="0"/>
    <n v="0"/>
    <n v="4"/>
  </r>
  <r>
    <n v="2025"/>
    <x v="5"/>
    <n v="4345"/>
    <x v="30"/>
    <x v="30"/>
    <x v="0"/>
    <x v="10"/>
    <n v="0"/>
    <n v="0"/>
    <n v="1"/>
    <n v="4"/>
    <n v="5"/>
    <n v="0"/>
    <n v="3"/>
    <n v="1"/>
    <n v="5"/>
    <n v="0"/>
    <n v="0"/>
    <n v="12"/>
    <n v="3"/>
    <n v="4"/>
    <n v="2"/>
    <n v="6"/>
    <n v="0"/>
    <n v="11"/>
    <n v="1"/>
    <n v="7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2"/>
    <n v="1"/>
    <n v="0"/>
    <n v="2"/>
    <n v="0"/>
    <n v="6"/>
    <n v="10"/>
    <n v="0"/>
    <n v="0"/>
    <n v="0"/>
    <n v="2"/>
  </r>
  <r>
    <n v="2025"/>
    <x v="5"/>
    <n v="4346"/>
    <x v="31"/>
    <x v="31"/>
    <x v="0"/>
    <x v="11"/>
    <n v="15"/>
    <n v="1"/>
    <n v="23"/>
    <n v="20"/>
    <n v="23"/>
    <n v="2"/>
    <n v="22"/>
    <n v="0"/>
    <n v="18"/>
    <n v="0"/>
    <n v="0"/>
    <n v="29"/>
    <n v="21"/>
    <n v="27"/>
    <n v="9"/>
    <n v="23"/>
    <n v="15"/>
    <n v="17"/>
    <n v="10"/>
    <n v="14"/>
    <n v="2"/>
    <n v="0"/>
    <n v="29"/>
    <n v="0"/>
    <n v="99"/>
    <n v="0"/>
    <n v="0"/>
    <n v="20"/>
    <n v="0"/>
    <n v="12"/>
    <n v="0"/>
    <n v="0"/>
    <n v="0"/>
    <n v="0"/>
    <n v="0"/>
    <n v="0"/>
    <n v="0"/>
    <n v="0"/>
    <n v="0"/>
    <n v="0"/>
    <n v="0"/>
    <n v="6"/>
    <n v="2"/>
    <n v="16"/>
    <n v="36"/>
    <n v="0"/>
    <n v="0"/>
    <n v="3"/>
    <n v="21"/>
  </r>
  <r>
    <n v="2025"/>
    <x v="5"/>
    <n v="4347"/>
    <x v="32"/>
    <x v="32"/>
    <x v="0"/>
    <x v="11"/>
    <n v="0"/>
    <n v="0"/>
    <n v="0"/>
    <n v="0"/>
    <n v="1"/>
    <n v="0"/>
    <n v="0"/>
    <n v="0"/>
    <n v="0"/>
    <n v="0"/>
    <n v="0"/>
    <n v="2"/>
    <n v="6"/>
    <n v="4"/>
    <n v="1"/>
    <n v="1"/>
    <n v="1"/>
    <n v="2"/>
    <n v="2"/>
    <n v="6"/>
    <n v="1"/>
    <n v="0"/>
    <n v="8"/>
    <n v="0"/>
    <n v="18"/>
    <n v="0"/>
    <n v="4"/>
    <n v="0"/>
    <n v="0"/>
    <n v="0"/>
    <n v="0"/>
    <n v="0"/>
    <n v="2"/>
    <n v="2"/>
    <n v="0"/>
    <n v="1"/>
    <n v="0"/>
    <n v="0"/>
    <n v="0"/>
    <n v="5"/>
    <n v="0"/>
    <n v="9"/>
    <n v="1"/>
    <n v="7"/>
    <n v="10"/>
    <n v="0"/>
    <n v="0"/>
    <n v="2"/>
    <n v="2"/>
  </r>
  <r>
    <n v="2025"/>
    <x v="5"/>
    <n v="4348"/>
    <x v="33"/>
    <x v="33"/>
    <x v="0"/>
    <x v="11"/>
    <n v="0"/>
    <n v="0"/>
    <n v="0"/>
    <n v="3"/>
    <n v="1"/>
    <n v="0"/>
    <n v="1"/>
    <n v="0"/>
    <n v="0"/>
    <n v="0"/>
    <n v="2"/>
    <n v="2"/>
    <n v="4"/>
    <n v="8"/>
    <n v="2"/>
    <n v="2"/>
    <n v="2"/>
    <n v="3"/>
    <n v="0"/>
    <n v="5"/>
    <n v="0"/>
    <n v="0"/>
    <n v="4"/>
    <n v="0"/>
    <n v="16"/>
    <n v="0"/>
    <n v="0"/>
    <n v="5"/>
    <n v="0"/>
    <n v="5"/>
    <n v="0"/>
    <n v="0"/>
    <n v="0"/>
    <n v="0"/>
    <n v="0"/>
    <n v="0"/>
    <n v="0"/>
    <n v="0"/>
    <n v="0"/>
    <n v="0"/>
    <n v="0"/>
    <n v="2"/>
    <n v="1"/>
    <n v="6"/>
    <n v="19"/>
    <n v="0"/>
    <n v="0"/>
    <n v="1"/>
    <n v="2"/>
  </r>
  <r>
    <n v="2025"/>
    <x v="5"/>
    <n v="4349"/>
    <x v="34"/>
    <x v="34"/>
    <x v="0"/>
    <x v="11"/>
    <n v="0"/>
    <n v="0"/>
    <n v="0"/>
    <n v="1"/>
    <n v="1"/>
    <n v="1"/>
    <n v="2"/>
    <n v="0"/>
    <n v="2"/>
    <n v="0"/>
    <n v="0"/>
    <n v="2"/>
    <n v="0"/>
    <n v="3"/>
    <n v="0"/>
    <n v="0"/>
    <n v="3"/>
    <n v="1"/>
    <n v="0"/>
    <n v="2"/>
    <n v="0"/>
    <n v="0"/>
    <n v="1"/>
    <n v="0"/>
    <n v="9"/>
    <n v="0"/>
    <n v="0"/>
    <n v="1"/>
    <n v="0"/>
    <n v="1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1"/>
  </r>
  <r>
    <n v="2025"/>
    <x v="5"/>
    <n v="4350"/>
    <x v="35"/>
    <x v="35"/>
    <x v="0"/>
    <x v="11"/>
    <n v="0"/>
    <n v="9"/>
    <n v="2"/>
    <n v="10"/>
    <n v="7"/>
    <n v="0"/>
    <n v="6"/>
    <n v="0"/>
    <n v="7"/>
    <n v="1"/>
    <n v="1"/>
    <n v="7"/>
    <n v="14"/>
    <n v="9"/>
    <n v="7"/>
    <n v="15"/>
    <n v="5"/>
    <n v="12"/>
    <n v="4"/>
    <n v="3"/>
    <n v="1"/>
    <n v="0"/>
    <n v="7"/>
    <n v="0"/>
    <n v="36"/>
    <n v="0"/>
    <n v="0"/>
    <n v="7"/>
    <n v="0"/>
    <n v="12"/>
    <n v="0"/>
    <n v="0"/>
    <n v="0"/>
    <n v="0"/>
    <n v="0"/>
    <n v="0"/>
    <n v="0"/>
    <n v="0"/>
    <n v="0"/>
    <n v="3"/>
    <n v="0"/>
    <n v="0"/>
    <n v="4"/>
    <n v="4"/>
    <n v="6"/>
    <n v="0"/>
    <n v="0"/>
    <n v="0"/>
    <n v="4"/>
  </r>
  <r>
    <n v="2025"/>
    <x v="5"/>
    <n v="4351"/>
    <x v="36"/>
    <x v="36"/>
    <x v="0"/>
    <x v="11"/>
    <n v="0"/>
    <n v="0"/>
    <n v="0"/>
    <n v="0"/>
    <n v="0"/>
    <n v="1"/>
    <n v="0"/>
    <n v="0"/>
    <n v="0"/>
    <n v="0"/>
    <n v="0"/>
    <n v="0"/>
    <n v="0"/>
    <n v="2"/>
    <n v="2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0"/>
    <n v="0"/>
    <n v="0"/>
    <n v="0"/>
  </r>
  <r>
    <n v="2025"/>
    <x v="5"/>
    <n v="4352"/>
    <x v="37"/>
    <x v="37"/>
    <x v="0"/>
    <x v="11"/>
    <n v="0"/>
    <n v="0"/>
    <n v="0"/>
    <n v="8"/>
    <n v="7"/>
    <n v="0"/>
    <n v="8"/>
    <n v="0"/>
    <n v="6"/>
    <n v="0"/>
    <n v="1"/>
    <n v="10"/>
    <n v="8"/>
    <n v="7"/>
    <n v="7"/>
    <n v="14"/>
    <n v="4"/>
    <n v="11"/>
    <n v="6"/>
    <n v="13"/>
    <n v="1"/>
    <n v="0"/>
    <n v="12"/>
    <n v="0"/>
    <n v="36"/>
    <n v="0"/>
    <n v="0"/>
    <n v="17"/>
    <n v="0"/>
    <n v="11"/>
    <n v="0"/>
    <n v="0"/>
    <n v="0"/>
    <n v="0"/>
    <n v="0"/>
    <n v="0"/>
    <n v="0"/>
    <n v="0"/>
    <n v="0"/>
    <n v="0"/>
    <n v="0"/>
    <n v="2"/>
    <n v="0"/>
    <n v="15"/>
    <n v="47"/>
    <n v="0"/>
    <n v="0"/>
    <n v="3"/>
    <n v="6"/>
  </r>
  <r>
    <n v="2025"/>
    <x v="5"/>
    <n v="4353"/>
    <x v="38"/>
    <x v="38"/>
    <x v="0"/>
    <x v="8"/>
    <n v="0"/>
    <n v="0"/>
    <n v="0"/>
    <n v="2"/>
    <n v="1"/>
    <n v="0"/>
    <n v="0"/>
    <n v="0"/>
    <n v="1"/>
    <n v="0"/>
    <n v="0"/>
    <n v="5"/>
    <n v="5"/>
    <n v="4"/>
    <n v="7"/>
    <n v="5"/>
    <n v="6"/>
    <n v="7"/>
    <n v="1"/>
    <n v="8"/>
    <n v="0"/>
    <n v="0"/>
    <n v="6"/>
    <n v="0"/>
    <n v="23"/>
    <n v="0"/>
    <n v="0"/>
    <n v="10"/>
    <n v="0"/>
    <n v="1"/>
    <n v="0"/>
    <n v="0"/>
    <n v="0"/>
    <n v="0"/>
    <n v="0"/>
    <n v="0"/>
    <n v="0"/>
    <n v="0"/>
    <n v="0"/>
    <n v="4"/>
    <n v="0"/>
    <n v="10"/>
    <n v="1"/>
    <n v="13"/>
    <n v="21"/>
    <n v="0"/>
    <n v="0"/>
    <n v="4"/>
    <n v="16"/>
  </r>
  <r>
    <n v="2025"/>
    <x v="5"/>
    <n v="4354"/>
    <x v="39"/>
    <x v="39"/>
    <x v="0"/>
    <x v="8"/>
    <n v="0"/>
    <n v="0"/>
    <n v="0"/>
    <n v="0"/>
    <n v="0"/>
    <n v="0"/>
    <n v="0"/>
    <n v="0"/>
    <n v="2"/>
    <n v="0"/>
    <n v="0"/>
    <n v="2"/>
    <n v="0"/>
    <n v="2"/>
    <n v="0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3"/>
  </r>
  <r>
    <n v="2025"/>
    <x v="5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5"/>
    <x v="5"/>
    <n v="4356"/>
    <x v="41"/>
    <x v="41"/>
    <x v="0"/>
    <x v="9"/>
    <n v="0"/>
    <n v="0"/>
    <n v="0"/>
    <n v="1"/>
    <n v="3"/>
    <n v="0"/>
    <n v="3"/>
    <n v="0"/>
    <n v="1"/>
    <n v="0"/>
    <n v="0"/>
    <n v="4"/>
    <n v="4"/>
    <n v="5"/>
    <n v="5"/>
    <n v="5"/>
    <n v="2"/>
    <n v="4"/>
    <n v="5"/>
    <n v="2"/>
    <n v="1"/>
    <n v="0"/>
    <n v="6"/>
    <n v="0"/>
    <n v="18"/>
    <n v="0"/>
    <n v="0"/>
    <n v="6"/>
    <n v="0"/>
    <n v="0"/>
    <n v="0"/>
    <n v="0"/>
    <n v="0"/>
    <n v="0"/>
    <n v="0"/>
    <n v="0"/>
    <n v="0"/>
    <n v="0"/>
    <n v="0"/>
    <n v="1"/>
    <n v="0"/>
    <n v="2"/>
    <n v="0"/>
    <n v="3"/>
    <n v="9"/>
    <n v="0"/>
    <n v="0"/>
    <n v="5"/>
    <n v="2"/>
  </r>
  <r>
    <n v="2025"/>
    <x v="5"/>
    <n v="4357"/>
    <x v="42"/>
    <x v="42"/>
    <x v="0"/>
    <x v="9"/>
    <n v="0"/>
    <n v="0"/>
    <n v="0"/>
    <n v="2"/>
    <n v="1"/>
    <n v="0"/>
    <n v="0"/>
    <n v="0"/>
    <n v="0"/>
    <n v="0"/>
    <n v="0"/>
    <n v="1"/>
    <n v="1"/>
    <n v="2"/>
    <n v="5"/>
    <n v="5"/>
    <n v="1"/>
    <n v="2"/>
    <n v="1"/>
    <n v="2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5"/>
    <n v="4358"/>
    <x v="43"/>
    <x v="43"/>
    <x v="0"/>
    <x v="9"/>
    <n v="0"/>
    <n v="0"/>
    <n v="0"/>
    <n v="1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  <n v="2"/>
    <n v="0"/>
    <n v="0"/>
    <n v="2"/>
    <n v="2"/>
  </r>
  <r>
    <n v="2025"/>
    <x v="5"/>
    <n v="4359"/>
    <x v="44"/>
    <x v="4"/>
    <x v="0"/>
    <x v="9"/>
    <n v="0"/>
    <n v="0"/>
    <n v="0"/>
    <n v="3"/>
    <n v="2"/>
    <n v="0"/>
    <n v="2"/>
    <n v="0"/>
    <n v="0"/>
    <n v="0"/>
    <n v="0"/>
    <n v="1"/>
    <n v="1"/>
    <n v="5"/>
    <n v="3"/>
    <n v="4"/>
    <n v="2"/>
    <n v="2"/>
    <n v="4"/>
    <n v="4"/>
    <n v="2"/>
    <n v="0"/>
    <n v="3"/>
    <n v="0"/>
    <n v="1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0"/>
    <n v="0"/>
    <n v="1"/>
    <n v="2"/>
  </r>
  <r>
    <n v="2025"/>
    <x v="5"/>
    <n v="4360"/>
    <x v="45"/>
    <x v="44"/>
    <x v="0"/>
    <x v="9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8"/>
    <n v="0"/>
    <n v="0"/>
    <n v="0"/>
    <n v="0"/>
  </r>
  <r>
    <n v="2025"/>
    <x v="5"/>
    <n v="4361"/>
    <x v="46"/>
    <x v="45"/>
    <x v="0"/>
    <x v="12"/>
    <n v="0"/>
    <n v="0"/>
    <n v="0"/>
    <n v="2"/>
    <n v="2"/>
    <n v="0"/>
    <n v="2"/>
    <n v="0"/>
    <n v="2"/>
    <n v="0"/>
    <n v="0"/>
    <n v="1"/>
    <n v="0"/>
    <n v="1"/>
    <n v="2"/>
    <n v="3"/>
    <n v="1"/>
    <n v="3"/>
    <n v="2"/>
    <n v="0"/>
    <n v="0"/>
    <n v="0"/>
    <n v="1"/>
    <n v="0"/>
    <n v="8"/>
    <n v="0"/>
    <n v="4"/>
    <n v="0"/>
    <n v="0"/>
    <n v="0"/>
    <n v="0"/>
    <n v="0"/>
    <n v="0"/>
    <n v="0"/>
    <n v="0"/>
    <n v="0"/>
    <n v="0"/>
    <n v="0"/>
    <n v="0"/>
    <n v="0"/>
    <n v="0"/>
    <n v="1"/>
    <n v="1"/>
    <n v="7"/>
    <n v="23"/>
    <n v="0"/>
    <n v="0"/>
    <n v="3"/>
    <n v="9"/>
  </r>
  <r>
    <n v="2025"/>
    <x v="5"/>
    <n v="4362"/>
    <x v="47"/>
    <x v="46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1"/>
  </r>
  <r>
    <n v="2025"/>
    <x v="5"/>
    <n v="4363"/>
    <x v="48"/>
    <x v="47"/>
    <x v="0"/>
    <x v="12"/>
    <n v="3"/>
    <n v="1"/>
    <n v="0"/>
    <n v="9"/>
    <n v="8"/>
    <n v="0"/>
    <n v="6"/>
    <n v="1"/>
    <n v="6"/>
    <n v="0"/>
    <n v="1"/>
    <n v="10"/>
    <n v="6"/>
    <n v="3"/>
    <n v="9"/>
    <n v="6"/>
    <n v="6"/>
    <n v="6"/>
    <n v="2"/>
    <n v="9"/>
    <n v="0"/>
    <n v="0"/>
    <n v="5"/>
    <n v="0"/>
    <n v="5"/>
    <n v="0"/>
    <n v="0"/>
    <n v="5"/>
    <n v="0"/>
    <n v="1"/>
    <n v="0"/>
    <n v="0"/>
    <n v="0"/>
    <n v="0"/>
    <n v="0"/>
    <n v="0"/>
    <n v="0"/>
    <n v="0"/>
    <n v="0"/>
    <n v="0"/>
    <n v="0"/>
    <n v="1"/>
    <n v="0"/>
    <n v="16"/>
    <n v="20"/>
    <n v="0"/>
    <n v="0"/>
    <n v="3"/>
    <n v="8"/>
  </r>
  <r>
    <n v="2025"/>
    <x v="5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0"/>
    <n v="0"/>
    <n v="0"/>
    <n v="0"/>
  </r>
  <r>
    <n v="2025"/>
    <x v="5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1"/>
  </r>
  <r>
    <n v="2025"/>
    <x v="5"/>
    <n v="4366"/>
    <x v="51"/>
    <x v="50"/>
    <x v="0"/>
    <x v="8"/>
    <n v="0"/>
    <n v="0"/>
    <n v="0"/>
    <n v="1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8"/>
    <n v="0"/>
    <n v="0"/>
    <n v="0"/>
    <n v="0"/>
  </r>
  <r>
    <n v="2025"/>
    <x v="5"/>
    <n v="4367"/>
    <x v="52"/>
    <x v="51"/>
    <x v="1"/>
    <x v="0"/>
    <n v="0"/>
    <n v="1"/>
    <n v="247"/>
    <n v="12"/>
    <n v="15"/>
    <n v="3"/>
    <n v="14"/>
    <n v="0"/>
    <n v="5"/>
    <n v="0"/>
    <n v="1"/>
    <n v="1"/>
    <n v="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0"/>
    <n v="8"/>
    <n v="0"/>
    <n v="0"/>
    <n v="1"/>
    <n v="4"/>
  </r>
  <r>
    <n v="2025"/>
    <x v="5"/>
    <n v="4368"/>
    <x v="53"/>
    <x v="52"/>
    <x v="2"/>
    <x v="13"/>
    <n v="8"/>
    <n v="0"/>
    <n v="11"/>
    <n v="27"/>
    <n v="22"/>
    <n v="0"/>
    <n v="24"/>
    <n v="0"/>
    <n v="22"/>
    <n v="0"/>
    <n v="0"/>
    <n v="18"/>
    <n v="23"/>
    <n v="18"/>
    <n v="14"/>
    <n v="17"/>
    <n v="11"/>
    <n v="14"/>
    <n v="6"/>
    <n v="7"/>
    <n v="5"/>
    <n v="0"/>
    <n v="6"/>
    <n v="0"/>
    <n v="72"/>
    <n v="1"/>
    <n v="9"/>
    <n v="16"/>
    <n v="0"/>
    <n v="16"/>
    <n v="0"/>
    <n v="0"/>
    <n v="0"/>
    <n v="0"/>
    <n v="0"/>
    <n v="0"/>
    <n v="0"/>
    <n v="0"/>
    <n v="0"/>
    <n v="1"/>
    <n v="0"/>
    <n v="5"/>
    <n v="12"/>
    <n v="33"/>
    <n v="30"/>
    <n v="0"/>
    <n v="0"/>
    <n v="3"/>
    <n v="8"/>
  </r>
  <r>
    <n v="2025"/>
    <x v="5"/>
    <n v="4369"/>
    <x v="54"/>
    <x v="53"/>
    <x v="2"/>
    <x v="14"/>
    <n v="0"/>
    <n v="0"/>
    <n v="0"/>
    <n v="37"/>
    <n v="21"/>
    <n v="1"/>
    <n v="25"/>
    <n v="0"/>
    <n v="29"/>
    <n v="0"/>
    <n v="15"/>
    <n v="38"/>
    <n v="21"/>
    <n v="33"/>
    <n v="16"/>
    <n v="19"/>
    <n v="14"/>
    <n v="19"/>
    <n v="3"/>
    <n v="18"/>
    <n v="2"/>
    <n v="0"/>
    <n v="27"/>
    <n v="0"/>
    <n v="107"/>
    <n v="0"/>
    <n v="2"/>
    <n v="29"/>
    <n v="0"/>
    <n v="21"/>
    <n v="0"/>
    <n v="0"/>
    <n v="0"/>
    <n v="0"/>
    <n v="0"/>
    <n v="0"/>
    <n v="0"/>
    <n v="0"/>
    <n v="0"/>
    <n v="6"/>
    <n v="0"/>
    <n v="13"/>
    <n v="10"/>
    <n v="30"/>
    <n v="92"/>
    <n v="0"/>
    <n v="0"/>
    <n v="3"/>
    <n v="15"/>
  </r>
  <r>
    <n v="2025"/>
    <x v="5"/>
    <n v="4370"/>
    <x v="55"/>
    <x v="54"/>
    <x v="2"/>
    <x v="14"/>
    <n v="23"/>
    <n v="0"/>
    <n v="30"/>
    <n v="39"/>
    <n v="35"/>
    <n v="2"/>
    <n v="34"/>
    <n v="0"/>
    <n v="24"/>
    <n v="0"/>
    <n v="5"/>
    <n v="35"/>
    <n v="41"/>
    <n v="40"/>
    <n v="17"/>
    <n v="28"/>
    <n v="20"/>
    <n v="19"/>
    <n v="7"/>
    <n v="27"/>
    <n v="4"/>
    <n v="1"/>
    <n v="21"/>
    <n v="0"/>
    <n v="100"/>
    <n v="0"/>
    <n v="0"/>
    <n v="23"/>
    <n v="0"/>
    <n v="18"/>
    <n v="0"/>
    <n v="0"/>
    <n v="0"/>
    <n v="0"/>
    <n v="0"/>
    <n v="0"/>
    <n v="0"/>
    <n v="0"/>
    <n v="0"/>
    <n v="14"/>
    <n v="0"/>
    <n v="25"/>
    <n v="4"/>
    <n v="24"/>
    <n v="48"/>
    <n v="1"/>
    <n v="1"/>
    <n v="4"/>
    <n v="22"/>
  </r>
  <r>
    <n v="2025"/>
    <x v="5"/>
    <n v="4371"/>
    <x v="56"/>
    <x v="55"/>
    <x v="2"/>
    <x v="14"/>
    <n v="0"/>
    <n v="0"/>
    <n v="0"/>
    <n v="1"/>
    <n v="1"/>
    <n v="0"/>
    <n v="1"/>
    <n v="0"/>
    <n v="1"/>
    <n v="0"/>
    <n v="0"/>
    <n v="1"/>
    <n v="0"/>
    <n v="2"/>
    <n v="0"/>
    <n v="1"/>
    <n v="2"/>
    <n v="1"/>
    <n v="0"/>
    <n v="3"/>
    <n v="0"/>
    <n v="0"/>
    <n v="1"/>
    <n v="0"/>
    <n v="5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1"/>
    <n v="13"/>
    <n v="0"/>
    <n v="0"/>
    <n v="0"/>
    <n v="0"/>
  </r>
  <r>
    <n v="2025"/>
    <x v="5"/>
    <n v="4372"/>
    <x v="57"/>
    <x v="56"/>
    <x v="2"/>
    <x v="14"/>
    <n v="0"/>
    <n v="0"/>
    <n v="0"/>
    <n v="3"/>
    <n v="2"/>
    <n v="0"/>
    <n v="1"/>
    <n v="0"/>
    <n v="2"/>
    <n v="0"/>
    <n v="2"/>
    <n v="6"/>
    <n v="5"/>
    <n v="1"/>
    <n v="3"/>
    <n v="7"/>
    <n v="1"/>
    <n v="4"/>
    <n v="2"/>
    <n v="1"/>
    <n v="4"/>
    <n v="0"/>
    <n v="0"/>
    <n v="0"/>
    <n v="8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4"/>
    <n v="12"/>
    <n v="0"/>
    <n v="0"/>
    <n v="1"/>
    <n v="0"/>
  </r>
  <r>
    <n v="2025"/>
    <x v="5"/>
    <n v="4373"/>
    <x v="58"/>
    <x v="57"/>
    <x v="2"/>
    <x v="15"/>
    <n v="11"/>
    <n v="0"/>
    <n v="10"/>
    <n v="5"/>
    <n v="6"/>
    <n v="0"/>
    <n v="9"/>
    <n v="0"/>
    <n v="6"/>
    <n v="0"/>
    <n v="2"/>
    <n v="9"/>
    <n v="10"/>
    <n v="11"/>
    <n v="17"/>
    <n v="6"/>
    <n v="10"/>
    <n v="10"/>
    <n v="8"/>
    <n v="12"/>
    <n v="3"/>
    <n v="0"/>
    <n v="10"/>
    <n v="0"/>
    <n v="30"/>
    <n v="0"/>
    <n v="0"/>
    <n v="13"/>
    <n v="0"/>
    <n v="4"/>
    <n v="0"/>
    <n v="0"/>
    <n v="0"/>
    <n v="0"/>
    <n v="0"/>
    <n v="0"/>
    <n v="0"/>
    <n v="0"/>
    <n v="0"/>
    <n v="1"/>
    <n v="0"/>
    <n v="3"/>
    <n v="6"/>
    <n v="9"/>
    <n v="11"/>
    <n v="0"/>
    <n v="0"/>
    <n v="2"/>
    <n v="10"/>
  </r>
  <r>
    <n v="2025"/>
    <x v="5"/>
    <n v="4374"/>
    <x v="59"/>
    <x v="58"/>
    <x v="2"/>
    <x v="15"/>
    <n v="0"/>
    <n v="0"/>
    <n v="0"/>
    <n v="0"/>
    <n v="0"/>
    <n v="0"/>
    <n v="1"/>
    <n v="0"/>
    <n v="2"/>
    <n v="0"/>
    <n v="0"/>
    <n v="4"/>
    <n v="2"/>
    <n v="3"/>
    <n v="1"/>
    <n v="3"/>
    <n v="1"/>
    <n v="3"/>
    <n v="3"/>
    <n v="2"/>
    <n v="0"/>
    <n v="0"/>
    <n v="1"/>
    <n v="0"/>
    <n v="3"/>
    <n v="0"/>
    <n v="0"/>
    <n v="3"/>
    <n v="0"/>
    <n v="0"/>
    <n v="0"/>
    <n v="0"/>
    <n v="0"/>
    <n v="0"/>
    <n v="0"/>
    <n v="0"/>
    <n v="0"/>
    <n v="0"/>
    <n v="0"/>
    <n v="2"/>
    <n v="0"/>
    <n v="0"/>
    <n v="0"/>
    <n v="6"/>
    <n v="14"/>
    <n v="1"/>
    <n v="0"/>
    <n v="0"/>
    <n v="4"/>
  </r>
  <r>
    <n v="2025"/>
    <x v="5"/>
    <n v="4375"/>
    <x v="60"/>
    <x v="59"/>
    <x v="2"/>
    <x v="15"/>
    <n v="0"/>
    <n v="0"/>
    <n v="0"/>
    <n v="3"/>
    <n v="1"/>
    <n v="0"/>
    <n v="0"/>
    <n v="0"/>
    <n v="0"/>
    <n v="0"/>
    <n v="1"/>
    <n v="0"/>
    <n v="2"/>
    <n v="2"/>
    <n v="2"/>
    <n v="3"/>
    <n v="2"/>
    <n v="1"/>
    <n v="2"/>
    <n v="2"/>
    <n v="1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2"/>
    <n v="0"/>
    <n v="0"/>
    <n v="0"/>
    <n v="6"/>
    <n v="14"/>
    <n v="0"/>
    <n v="0"/>
    <n v="4"/>
    <n v="4"/>
  </r>
  <r>
    <n v="2025"/>
    <x v="5"/>
    <n v="4376"/>
    <x v="61"/>
    <x v="60"/>
    <x v="2"/>
    <x v="13"/>
    <n v="0"/>
    <n v="0"/>
    <n v="0"/>
    <n v="2"/>
    <n v="0"/>
    <n v="0"/>
    <n v="0"/>
    <n v="0"/>
    <n v="0"/>
    <n v="0"/>
    <n v="1"/>
    <n v="0"/>
    <n v="2"/>
    <n v="3"/>
    <n v="3"/>
    <n v="4"/>
    <n v="0"/>
    <n v="3"/>
    <n v="0"/>
    <n v="5"/>
    <n v="0"/>
    <n v="0"/>
    <n v="2"/>
    <n v="0"/>
    <n v="8"/>
    <n v="0"/>
    <n v="0"/>
    <n v="5"/>
    <n v="0"/>
    <n v="3"/>
    <n v="0"/>
    <n v="0"/>
    <n v="0"/>
    <n v="0"/>
    <n v="0"/>
    <n v="0"/>
    <n v="0"/>
    <n v="0"/>
    <n v="0"/>
    <n v="3"/>
    <n v="0"/>
    <n v="3"/>
    <n v="0"/>
    <n v="1"/>
    <n v="7"/>
    <n v="0"/>
    <n v="0"/>
    <n v="0"/>
    <n v="2"/>
  </r>
  <r>
    <n v="2025"/>
    <x v="5"/>
    <n v="4377"/>
    <x v="62"/>
    <x v="61"/>
    <x v="2"/>
    <x v="16"/>
    <n v="0"/>
    <n v="0"/>
    <n v="0"/>
    <n v="14"/>
    <n v="13"/>
    <n v="0"/>
    <n v="15"/>
    <n v="0"/>
    <n v="12"/>
    <n v="0"/>
    <n v="5"/>
    <n v="21"/>
    <n v="16"/>
    <n v="19"/>
    <n v="23"/>
    <n v="21"/>
    <n v="19"/>
    <n v="12"/>
    <n v="24"/>
    <n v="21"/>
    <n v="13"/>
    <n v="0"/>
    <n v="1"/>
    <n v="0"/>
    <n v="5"/>
    <n v="0"/>
    <n v="0"/>
    <n v="15"/>
    <n v="0"/>
    <n v="6"/>
    <n v="0"/>
    <n v="0"/>
    <n v="0"/>
    <n v="0"/>
    <n v="0"/>
    <n v="0"/>
    <n v="0"/>
    <n v="0"/>
    <n v="0"/>
    <n v="0"/>
    <n v="0"/>
    <n v="0"/>
    <n v="3"/>
    <n v="16"/>
    <n v="32"/>
    <n v="0"/>
    <n v="0"/>
    <n v="2"/>
    <n v="3"/>
  </r>
  <r>
    <n v="2025"/>
    <x v="5"/>
    <n v="4378"/>
    <x v="63"/>
    <x v="62"/>
    <x v="2"/>
    <x v="16"/>
    <n v="0"/>
    <n v="0"/>
    <n v="0"/>
    <n v="5"/>
    <n v="4"/>
    <n v="0"/>
    <n v="2"/>
    <n v="0"/>
    <n v="2"/>
    <n v="0"/>
    <n v="1"/>
    <n v="2"/>
    <n v="3"/>
    <n v="1"/>
    <n v="2"/>
    <n v="2"/>
    <n v="0"/>
    <n v="2"/>
    <n v="4"/>
    <n v="2"/>
    <n v="2"/>
    <n v="0"/>
    <n v="0"/>
    <n v="0"/>
    <n v="3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5"/>
    <n v="4379"/>
    <x v="64"/>
    <x v="63"/>
    <x v="2"/>
    <x v="16"/>
    <n v="0"/>
    <n v="0"/>
    <n v="0"/>
    <n v="4"/>
    <n v="2"/>
    <n v="0"/>
    <n v="0"/>
    <n v="0"/>
    <n v="0"/>
    <n v="1"/>
    <n v="1"/>
    <n v="2"/>
    <n v="3"/>
    <n v="0"/>
    <n v="5"/>
    <n v="4"/>
    <n v="8"/>
    <n v="2"/>
    <n v="5"/>
    <n v="3"/>
    <n v="2"/>
    <n v="0"/>
    <n v="0"/>
    <n v="0"/>
    <n v="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5"/>
    <n v="4380"/>
    <x v="65"/>
    <x v="64"/>
    <x v="2"/>
    <x v="16"/>
    <n v="0"/>
    <n v="0"/>
    <n v="0"/>
    <n v="3"/>
    <n v="2"/>
    <n v="0"/>
    <n v="2"/>
    <n v="0"/>
    <n v="1"/>
    <n v="0"/>
    <n v="0"/>
    <n v="1"/>
    <n v="2"/>
    <n v="3"/>
    <n v="3"/>
    <n v="4"/>
    <n v="5"/>
    <n v="2"/>
    <n v="5"/>
    <n v="1"/>
    <n v="1"/>
    <n v="0"/>
    <n v="4"/>
    <n v="0"/>
    <n v="9"/>
    <n v="0"/>
    <n v="2"/>
    <n v="4"/>
    <n v="0"/>
    <n v="1"/>
    <n v="0"/>
    <n v="0"/>
    <n v="0"/>
    <n v="0"/>
    <n v="0"/>
    <n v="0"/>
    <n v="0"/>
    <n v="0"/>
    <n v="0"/>
    <n v="1"/>
    <n v="0"/>
    <n v="0"/>
    <n v="5"/>
    <n v="5"/>
    <n v="1"/>
    <n v="0"/>
    <n v="0"/>
    <n v="0"/>
    <n v="4"/>
  </r>
  <r>
    <n v="2025"/>
    <x v="5"/>
    <n v="4381"/>
    <x v="66"/>
    <x v="65"/>
    <x v="2"/>
    <x v="15"/>
    <n v="0"/>
    <n v="2"/>
    <n v="0"/>
    <n v="12"/>
    <n v="8"/>
    <n v="1"/>
    <n v="8"/>
    <n v="0"/>
    <n v="5"/>
    <n v="1"/>
    <n v="8"/>
    <n v="9"/>
    <n v="9"/>
    <n v="10"/>
    <n v="9"/>
    <n v="10"/>
    <n v="11"/>
    <n v="6"/>
    <n v="6"/>
    <n v="4"/>
    <n v="1"/>
    <n v="0"/>
    <n v="2"/>
    <n v="0"/>
    <n v="23"/>
    <n v="0"/>
    <n v="0"/>
    <n v="6"/>
    <n v="0"/>
    <n v="7"/>
    <n v="0"/>
    <n v="0"/>
    <n v="0"/>
    <n v="0"/>
    <n v="0"/>
    <n v="0"/>
    <n v="0"/>
    <n v="0"/>
    <n v="0"/>
    <n v="1"/>
    <n v="0"/>
    <n v="9"/>
    <n v="4"/>
    <n v="10"/>
    <n v="32"/>
    <n v="0"/>
    <n v="0"/>
    <n v="14"/>
    <n v="11"/>
  </r>
  <r>
    <n v="2025"/>
    <x v="5"/>
    <n v="4382"/>
    <x v="67"/>
    <x v="66"/>
    <x v="2"/>
    <x v="15"/>
    <n v="0"/>
    <n v="0"/>
    <n v="0"/>
    <n v="0"/>
    <n v="1"/>
    <n v="0"/>
    <n v="1"/>
    <n v="0"/>
    <n v="0"/>
    <n v="0"/>
    <n v="1"/>
    <n v="1"/>
    <n v="2"/>
    <n v="1"/>
    <n v="1"/>
    <n v="3"/>
    <n v="3"/>
    <n v="1"/>
    <n v="1"/>
    <n v="1"/>
    <n v="1"/>
    <n v="0"/>
    <n v="1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6"/>
    <n v="11"/>
    <n v="0"/>
    <n v="0"/>
    <n v="0"/>
    <n v="5"/>
  </r>
  <r>
    <n v="2025"/>
    <x v="5"/>
    <n v="4383"/>
    <x v="68"/>
    <x v="67"/>
    <x v="2"/>
    <x v="17"/>
    <n v="3"/>
    <n v="0"/>
    <n v="7"/>
    <n v="8"/>
    <n v="4"/>
    <n v="0"/>
    <n v="5"/>
    <n v="0"/>
    <n v="6"/>
    <n v="0"/>
    <n v="1"/>
    <n v="4"/>
    <n v="9"/>
    <n v="8"/>
    <n v="6"/>
    <n v="2"/>
    <n v="5"/>
    <n v="5"/>
    <n v="1"/>
    <n v="4"/>
    <n v="7"/>
    <n v="0"/>
    <n v="6"/>
    <n v="0"/>
    <n v="22"/>
    <n v="0"/>
    <n v="0"/>
    <n v="6"/>
    <n v="0"/>
    <n v="2"/>
    <n v="0"/>
    <n v="0"/>
    <n v="0"/>
    <n v="0"/>
    <n v="0"/>
    <n v="0"/>
    <n v="0"/>
    <n v="0"/>
    <n v="0"/>
    <n v="2"/>
    <n v="0"/>
    <n v="6"/>
    <n v="0"/>
    <n v="14"/>
    <n v="30"/>
    <n v="0"/>
    <n v="0"/>
    <n v="1"/>
    <n v="6"/>
  </r>
  <r>
    <n v="2025"/>
    <x v="5"/>
    <n v="4384"/>
    <x v="69"/>
    <x v="68"/>
    <x v="2"/>
    <x v="17"/>
    <n v="3"/>
    <n v="0"/>
    <n v="0"/>
    <n v="3"/>
    <n v="2"/>
    <n v="0"/>
    <n v="2"/>
    <n v="0"/>
    <n v="3"/>
    <n v="0"/>
    <n v="1"/>
    <n v="1"/>
    <n v="1"/>
    <n v="0"/>
    <n v="0"/>
    <n v="3"/>
    <n v="4"/>
    <n v="1"/>
    <n v="3"/>
    <n v="2"/>
    <n v="0"/>
    <n v="0"/>
    <n v="1"/>
    <n v="0"/>
    <n v="6"/>
    <n v="0"/>
    <n v="0"/>
    <n v="3"/>
    <n v="0"/>
    <n v="1"/>
    <n v="0"/>
    <n v="0"/>
    <n v="0"/>
    <n v="0"/>
    <n v="0"/>
    <n v="0"/>
    <n v="0"/>
    <n v="0"/>
    <n v="0"/>
    <n v="2"/>
    <n v="0"/>
    <n v="4"/>
    <n v="6"/>
    <n v="4"/>
    <n v="8"/>
    <n v="0"/>
    <n v="0"/>
    <n v="0"/>
    <n v="2"/>
  </r>
  <r>
    <n v="2025"/>
    <x v="5"/>
    <n v="4385"/>
    <x v="70"/>
    <x v="69"/>
    <x v="2"/>
    <x v="17"/>
    <n v="0"/>
    <n v="0"/>
    <n v="0"/>
    <n v="1"/>
    <n v="1"/>
    <n v="0"/>
    <n v="1"/>
    <n v="0"/>
    <n v="1"/>
    <n v="0"/>
    <n v="0"/>
    <n v="0"/>
    <n v="0"/>
    <n v="0"/>
    <n v="0"/>
    <n v="2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1"/>
  </r>
  <r>
    <n v="2025"/>
    <x v="5"/>
    <n v="4386"/>
    <x v="71"/>
    <x v="70"/>
    <x v="2"/>
    <x v="18"/>
    <n v="0"/>
    <n v="0"/>
    <n v="0"/>
    <n v="18"/>
    <n v="12"/>
    <n v="0"/>
    <n v="7"/>
    <n v="0"/>
    <n v="6"/>
    <n v="0"/>
    <n v="2"/>
    <n v="7"/>
    <n v="15"/>
    <n v="17"/>
    <n v="13"/>
    <n v="16"/>
    <n v="15"/>
    <n v="15"/>
    <n v="4"/>
    <n v="13"/>
    <n v="3"/>
    <n v="0"/>
    <n v="15"/>
    <n v="1"/>
    <n v="48"/>
    <n v="0"/>
    <n v="3"/>
    <n v="7"/>
    <n v="0"/>
    <n v="3"/>
    <n v="0"/>
    <n v="0"/>
    <n v="0"/>
    <n v="0"/>
    <n v="0"/>
    <n v="0"/>
    <n v="0"/>
    <n v="0"/>
    <n v="0"/>
    <n v="1"/>
    <n v="0"/>
    <n v="2"/>
    <n v="2"/>
    <n v="8"/>
    <n v="9"/>
    <n v="0"/>
    <n v="0"/>
    <n v="3"/>
    <n v="8"/>
  </r>
  <r>
    <n v="2025"/>
    <x v="5"/>
    <n v="4387"/>
    <x v="72"/>
    <x v="71"/>
    <x v="2"/>
    <x v="18"/>
    <n v="0"/>
    <n v="0"/>
    <n v="0"/>
    <n v="1"/>
    <n v="1"/>
    <n v="0"/>
    <n v="1"/>
    <n v="0"/>
    <n v="1"/>
    <n v="0"/>
    <n v="0"/>
    <n v="2"/>
    <n v="0"/>
    <n v="3"/>
    <n v="1"/>
    <n v="1"/>
    <n v="0"/>
    <n v="2"/>
    <n v="0"/>
    <n v="0"/>
    <n v="2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0"/>
    <n v="0"/>
    <n v="0"/>
    <n v="0"/>
    <n v="4"/>
  </r>
  <r>
    <n v="2025"/>
    <x v="5"/>
    <n v="4388"/>
    <x v="73"/>
    <x v="72"/>
    <x v="2"/>
    <x v="18"/>
    <n v="0"/>
    <n v="0"/>
    <n v="0"/>
    <n v="2"/>
    <n v="1"/>
    <n v="0"/>
    <n v="2"/>
    <n v="0"/>
    <n v="3"/>
    <n v="0"/>
    <n v="0"/>
    <n v="4"/>
    <n v="4"/>
    <n v="2"/>
    <n v="1"/>
    <n v="2"/>
    <n v="1"/>
    <n v="2"/>
    <n v="1"/>
    <n v="4"/>
    <n v="1"/>
    <n v="0"/>
    <n v="2"/>
    <n v="0"/>
    <n v="13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3"/>
    <n v="11"/>
    <n v="0"/>
    <n v="0"/>
    <n v="0"/>
    <n v="4"/>
  </r>
  <r>
    <n v="2025"/>
    <x v="5"/>
    <n v="4389"/>
    <x v="74"/>
    <x v="73"/>
    <x v="2"/>
    <x v="18"/>
    <n v="0"/>
    <n v="0"/>
    <n v="0"/>
    <n v="3"/>
    <n v="3"/>
    <n v="0"/>
    <n v="3"/>
    <n v="0"/>
    <n v="3"/>
    <n v="0"/>
    <n v="0"/>
    <n v="4"/>
    <n v="4"/>
    <n v="3"/>
    <n v="2"/>
    <n v="4"/>
    <n v="9"/>
    <n v="10"/>
    <n v="8"/>
    <n v="6"/>
    <n v="6"/>
    <n v="0"/>
    <n v="3"/>
    <n v="0"/>
    <n v="29"/>
    <n v="0"/>
    <n v="0"/>
    <n v="3"/>
    <n v="0"/>
    <n v="11"/>
    <n v="0"/>
    <n v="1"/>
    <n v="0"/>
    <n v="0"/>
    <n v="0"/>
    <n v="0"/>
    <n v="0"/>
    <n v="0"/>
    <n v="0"/>
    <n v="0"/>
    <n v="0"/>
    <n v="2"/>
    <n v="3"/>
    <n v="5"/>
    <n v="12"/>
    <n v="0"/>
    <n v="0"/>
    <n v="0"/>
    <n v="7"/>
  </r>
  <r>
    <n v="2025"/>
    <x v="5"/>
    <n v="4390"/>
    <x v="75"/>
    <x v="74"/>
    <x v="2"/>
    <x v="18"/>
    <n v="0"/>
    <n v="0"/>
    <n v="0"/>
    <n v="2"/>
    <n v="0"/>
    <n v="0"/>
    <n v="0"/>
    <n v="0"/>
    <n v="0"/>
    <n v="0"/>
    <n v="2"/>
    <n v="2"/>
    <n v="2"/>
    <n v="1"/>
    <n v="2"/>
    <n v="0"/>
    <n v="3"/>
    <n v="2"/>
    <n v="4"/>
    <n v="1"/>
    <n v="0"/>
    <n v="0"/>
    <n v="1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8"/>
    <n v="20"/>
    <n v="0"/>
    <n v="0"/>
    <n v="2"/>
    <n v="1"/>
  </r>
  <r>
    <n v="2025"/>
    <x v="5"/>
    <n v="4391"/>
    <x v="76"/>
    <x v="75"/>
    <x v="2"/>
    <x v="18"/>
    <n v="0"/>
    <n v="0"/>
    <n v="0"/>
    <n v="1"/>
    <n v="0"/>
    <n v="0"/>
    <n v="0"/>
    <n v="0"/>
    <n v="1"/>
    <n v="0"/>
    <n v="0"/>
    <n v="2"/>
    <n v="2"/>
    <n v="1"/>
    <n v="1"/>
    <n v="1"/>
    <n v="1"/>
    <n v="2"/>
    <n v="1"/>
    <n v="4"/>
    <n v="2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5"/>
    <n v="4392"/>
    <x v="77"/>
    <x v="76"/>
    <x v="2"/>
    <x v="19"/>
    <n v="4"/>
    <n v="0"/>
    <n v="27"/>
    <n v="41"/>
    <n v="38"/>
    <n v="2"/>
    <n v="27"/>
    <n v="0"/>
    <n v="27"/>
    <n v="0"/>
    <n v="2"/>
    <n v="27"/>
    <n v="25"/>
    <n v="34"/>
    <n v="29"/>
    <n v="32"/>
    <n v="23"/>
    <n v="19"/>
    <n v="7"/>
    <n v="15"/>
    <n v="1"/>
    <n v="0"/>
    <n v="14"/>
    <n v="0"/>
    <n v="54"/>
    <n v="0"/>
    <n v="0"/>
    <n v="20"/>
    <n v="0"/>
    <n v="17"/>
    <n v="0"/>
    <n v="0"/>
    <n v="0"/>
    <n v="0"/>
    <n v="0"/>
    <n v="0"/>
    <n v="0"/>
    <n v="0"/>
    <n v="0"/>
    <n v="3"/>
    <n v="0"/>
    <n v="7"/>
    <n v="6"/>
    <n v="30"/>
    <n v="64"/>
    <n v="0"/>
    <n v="0"/>
    <n v="6"/>
    <n v="17"/>
  </r>
  <r>
    <n v="2025"/>
    <x v="5"/>
    <n v="4393"/>
    <x v="78"/>
    <x v="77"/>
    <x v="2"/>
    <x v="19"/>
    <n v="0"/>
    <n v="0"/>
    <n v="0"/>
    <n v="1"/>
    <n v="1"/>
    <n v="0"/>
    <n v="1"/>
    <n v="0"/>
    <n v="1"/>
    <n v="0"/>
    <n v="0"/>
    <n v="2"/>
    <n v="1"/>
    <n v="3"/>
    <n v="5"/>
    <n v="3"/>
    <n v="3"/>
    <n v="1"/>
    <n v="2"/>
    <n v="3"/>
    <n v="1"/>
    <n v="0"/>
    <n v="0"/>
    <n v="0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19"/>
    <n v="0"/>
    <n v="0"/>
    <n v="0"/>
    <n v="1"/>
  </r>
  <r>
    <n v="2025"/>
    <x v="5"/>
    <n v="4394"/>
    <x v="79"/>
    <x v="78"/>
    <x v="2"/>
    <x v="20"/>
    <n v="0"/>
    <n v="0"/>
    <n v="0"/>
    <n v="9"/>
    <n v="6"/>
    <n v="0"/>
    <n v="1"/>
    <n v="0"/>
    <n v="0"/>
    <n v="0"/>
    <n v="4"/>
    <n v="2"/>
    <n v="7"/>
    <n v="3"/>
    <n v="11"/>
    <n v="9"/>
    <n v="7"/>
    <n v="15"/>
    <n v="2"/>
    <n v="6"/>
    <n v="4"/>
    <n v="0"/>
    <n v="1"/>
    <n v="0"/>
    <n v="2"/>
    <n v="0"/>
    <n v="0"/>
    <n v="3"/>
    <n v="0"/>
    <n v="0"/>
    <n v="0"/>
    <n v="0"/>
    <n v="0"/>
    <n v="0"/>
    <n v="0"/>
    <n v="0"/>
    <n v="0"/>
    <n v="0"/>
    <n v="0"/>
    <n v="3"/>
    <n v="0"/>
    <n v="4"/>
    <n v="0"/>
    <n v="10"/>
    <n v="17"/>
    <n v="0"/>
    <n v="0"/>
    <n v="16"/>
    <n v="28"/>
  </r>
  <r>
    <n v="2025"/>
    <x v="5"/>
    <n v="4395"/>
    <x v="80"/>
    <x v="79"/>
    <x v="2"/>
    <x v="20"/>
    <n v="0"/>
    <n v="0"/>
    <n v="0"/>
    <n v="0"/>
    <n v="0"/>
    <n v="0"/>
    <n v="0"/>
    <n v="0"/>
    <n v="0"/>
    <n v="0"/>
    <n v="0"/>
    <n v="0"/>
    <n v="1"/>
    <n v="3"/>
    <n v="1"/>
    <n v="1"/>
    <n v="2"/>
    <n v="3"/>
    <n v="1"/>
    <n v="2"/>
    <n v="1"/>
    <n v="0"/>
    <n v="0"/>
    <n v="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7"/>
    <n v="0"/>
    <n v="0"/>
    <n v="0"/>
    <n v="2"/>
  </r>
  <r>
    <n v="2025"/>
    <x v="5"/>
    <n v="4396"/>
    <x v="81"/>
    <x v="80"/>
    <x v="2"/>
    <x v="20"/>
    <n v="0"/>
    <n v="0"/>
    <n v="0"/>
    <n v="4"/>
    <n v="2"/>
    <n v="0"/>
    <n v="3"/>
    <n v="0"/>
    <n v="2"/>
    <n v="0"/>
    <n v="0"/>
    <n v="1"/>
    <n v="1"/>
    <n v="0"/>
    <n v="1"/>
    <n v="1"/>
    <n v="2"/>
    <n v="2"/>
    <n v="1"/>
    <n v="4"/>
    <n v="1"/>
    <n v="0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7"/>
    <n v="11"/>
    <n v="0"/>
    <n v="0"/>
    <n v="2"/>
    <n v="3"/>
  </r>
  <r>
    <n v="2025"/>
    <x v="5"/>
    <n v="4397"/>
    <x v="82"/>
    <x v="81"/>
    <x v="2"/>
    <x v="20"/>
    <n v="0"/>
    <n v="0"/>
    <n v="0"/>
    <n v="1"/>
    <n v="1"/>
    <n v="0"/>
    <n v="1"/>
    <n v="0"/>
    <n v="1"/>
    <n v="0"/>
    <n v="0"/>
    <n v="4"/>
    <n v="1"/>
    <n v="3"/>
    <n v="6"/>
    <n v="1"/>
    <n v="2"/>
    <n v="2"/>
    <n v="0"/>
    <n v="3"/>
    <n v="1"/>
    <n v="0"/>
    <n v="8"/>
    <n v="0"/>
    <n v="10"/>
    <n v="0"/>
    <n v="0"/>
    <n v="8"/>
    <n v="0"/>
    <n v="5"/>
    <n v="0"/>
    <n v="0"/>
    <n v="0"/>
    <n v="0"/>
    <n v="0"/>
    <n v="0"/>
    <n v="0"/>
    <n v="0"/>
    <n v="0"/>
    <n v="3"/>
    <n v="0"/>
    <n v="5"/>
    <n v="0"/>
    <n v="1"/>
    <n v="2"/>
    <n v="0"/>
    <n v="0"/>
    <n v="0"/>
    <n v="3"/>
  </r>
  <r>
    <n v="2025"/>
    <x v="5"/>
    <n v="4398"/>
    <x v="83"/>
    <x v="82"/>
    <x v="2"/>
    <x v="20"/>
    <n v="0"/>
    <n v="0"/>
    <n v="0"/>
    <n v="0"/>
    <n v="0"/>
    <n v="0"/>
    <n v="0"/>
    <n v="0"/>
    <n v="0"/>
    <n v="0"/>
    <n v="0"/>
    <n v="0"/>
    <n v="2"/>
    <n v="0"/>
    <n v="1"/>
    <n v="0"/>
    <n v="2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0"/>
    <n v="0"/>
    <n v="0"/>
    <n v="0"/>
  </r>
  <r>
    <n v="2025"/>
    <x v="5"/>
    <n v="4399"/>
    <x v="84"/>
    <x v="83"/>
    <x v="2"/>
    <x v="20"/>
    <n v="0"/>
    <n v="0"/>
    <n v="0"/>
    <n v="5"/>
    <n v="2"/>
    <n v="0"/>
    <n v="1"/>
    <n v="0"/>
    <n v="0"/>
    <n v="0"/>
    <n v="4"/>
    <n v="0"/>
    <n v="1"/>
    <n v="0"/>
    <n v="1"/>
    <n v="2"/>
    <n v="0"/>
    <n v="1"/>
    <n v="0"/>
    <n v="2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3"/>
    <n v="0"/>
    <n v="4"/>
    <n v="5"/>
    <n v="0"/>
    <n v="0"/>
    <n v="1"/>
    <n v="0"/>
  </r>
  <r>
    <n v="2025"/>
    <x v="5"/>
    <n v="4400"/>
    <x v="85"/>
    <x v="84"/>
    <x v="2"/>
    <x v="20"/>
    <n v="0"/>
    <n v="0"/>
    <n v="0"/>
    <n v="0"/>
    <n v="0"/>
    <n v="0"/>
    <n v="1"/>
    <n v="0"/>
    <n v="1"/>
    <n v="0"/>
    <n v="0"/>
    <n v="3"/>
    <n v="2"/>
    <n v="0"/>
    <n v="0"/>
    <n v="3"/>
    <n v="2"/>
    <n v="0"/>
    <n v="2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7"/>
    <n v="0"/>
    <n v="0"/>
    <n v="1"/>
    <n v="5"/>
  </r>
  <r>
    <n v="2025"/>
    <x v="5"/>
    <n v="4401"/>
    <x v="86"/>
    <x v="85"/>
    <x v="2"/>
    <x v="19"/>
    <n v="0"/>
    <n v="0"/>
    <n v="0"/>
    <n v="4"/>
    <n v="2"/>
    <n v="0"/>
    <n v="2"/>
    <n v="0"/>
    <n v="2"/>
    <n v="0"/>
    <n v="0"/>
    <n v="2"/>
    <n v="5"/>
    <n v="4"/>
    <n v="2"/>
    <n v="1"/>
    <n v="2"/>
    <n v="0"/>
    <n v="5"/>
    <n v="2"/>
    <n v="0"/>
    <n v="0"/>
    <n v="3"/>
    <n v="0"/>
    <n v="10"/>
    <n v="0"/>
    <n v="0"/>
    <n v="3"/>
    <n v="0"/>
    <n v="2"/>
    <n v="0"/>
    <n v="0"/>
    <n v="0"/>
    <n v="0"/>
    <n v="0"/>
    <n v="0"/>
    <n v="0"/>
    <n v="0"/>
    <n v="0"/>
    <n v="0"/>
    <n v="0"/>
    <n v="2"/>
    <n v="0"/>
    <n v="8"/>
    <n v="14"/>
    <n v="0"/>
    <n v="0"/>
    <n v="0"/>
    <n v="2"/>
  </r>
  <r>
    <n v="2025"/>
    <x v="5"/>
    <n v="4402"/>
    <x v="87"/>
    <x v="86"/>
    <x v="2"/>
    <x v="19"/>
    <n v="0"/>
    <n v="0"/>
    <n v="0"/>
    <n v="2"/>
    <n v="1"/>
    <n v="0"/>
    <n v="1"/>
    <n v="0"/>
    <n v="1"/>
    <n v="0"/>
    <n v="0"/>
    <n v="3"/>
    <n v="0"/>
    <n v="1"/>
    <n v="0"/>
    <n v="3"/>
    <n v="1"/>
    <n v="4"/>
    <n v="0"/>
    <n v="3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1"/>
    <n v="3"/>
    <n v="1"/>
    <n v="0"/>
    <n v="0"/>
    <n v="0"/>
    <n v="4"/>
  </r>
  <r>
    <n v="2025"/>
    <x v="5"/>
    <n v="4403"/>
    <x v="88"/>
    <x v="87"/>
    <x v="2"/>
    <x v="19"/>
    <n v="0"/>
    <n v="0"/>
    <n v="0"/>
    <n v="0"/>
    <n v="0"/>
    <n v="0"/>
    <n v="0"/>
    <n v="0"/>
    <n v="0"/>
    <n v="0"/>
    <n v="0"/>
    <n v="0"/>
    <n v="1"/>
    <n v="0"/>
    <n v="4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8"/>
    <n v="0"/>
    <n v="0"/>
    <n v="0"/>
    <n v="0"/>
  </r>
  <r>
    <n v="2025"/>
    <x v="5"/>
    <n v="4404"/>
    <x v="89"/>
    <x v="88"/>
    <x v="2"/>
    <x v="21"/>
    <n v="24"/>
    <n v="0"/>
    <n v="30"/>
    <n v="28"/>
    <n v="21"/>
    <n v="1"/>
    <n v="19"/>
    <n v="0"/>
    <n v="27"/>
    <n v="0"/>
    <n v="8"/>
    <n v="29"/>
    <n v="21"/>
    <n v="31"/>
    <n v="15"/>
    <n v="14"/>
    <n v="10"/>
    <n v="7"/>
    <n v="7"/>
    <n v="13"/>
    <n v="0"/>
    <n v="0"/>
    <n v="38"/>
    <n v="0"/>
    <n v="106"/>
    <n v="0"/>
    <n v="0"/>
    <n v="50"/>
    <n v="0"/>
    <n v="19"/>
    <n v="0"/>
    <n v="0"/>
    <n v="0"/>
    <n v="0"/>
    <n v="0"/>
    <n v="0"/>
    <n v="0"/>
    <n v="0"/>
    <n v="0"/>
    <n v="3"/>
    <n v="0"/>
    <n v="22"/>
    <n v="13"/>
    <n v="28"/>
    <n v="53"/>
    <n v="0"/>
    <n v="0"/>
    <n v="4"/>
    <n v="21"/>
  </r>
  <r>
    <n v="2025"/>
    <x v="5"/>
    <n v="4405"/>
    <x v="90"/>
    <x v="89"/>
    <x v="2"/>
    <x v="21"/>
    <n v="0"/>
    <n v="0"/>
    <n v="0"/>
    <n v="0"/>
    <n v="1"/>
    <n v="0"/>
    <n v="1"/>
    <n v="0"/>
    <n v="1"/>
    <n v="0"/>
    <n v="0"/>
    <n v="0"/>
    <n v="2"/>
    <n v="6"/>
    <n v="1"/>
    <n v="4"/>
    <n v="4"/>
    <n v="2"/>
    <n v="0"/>
    <n v="4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1"/>
    <n v="0"/>
    <n v="2"/>
    <n v="2"/>
    <n v="4"/>
    <n v="21"/>
    <n v="0"/>
    <n v="0"/>
    <n v="3"/>
    <n v="5"/>
  </r>
  <r>
    <n v="2025"/>
    <x v="5"/>
    <n v="4406"/>
    <x v="91"/>
    <x v="90"/>
    <x v="2"/>
    <x v="21"/>
    <n v="0"/>
    <n v="0"/>
    <n v="0"/>
    <n v="3"/>
    <n v="3"/>
    <n v="0"/>
    <n v="4"/>
    <n v="0"/>
    <n v="5"/>
    <n v="0"/>
    <n v="1"/>
    <n v="3"/>
    <n v="2"/>
    <n v="4"/>
    <n v="2"/>
    <n v="5"/>
    <n v="0"/>
    <n v="6"/>
    <n v="1"/>
    <n v="1"/>
    <n v="0"/>
    <n v="0"/>
    <n v="1"/>
    <n v="0"/>
    <n v="7"/>
    <n v="0"/>
    <n v="0"/>
    <n v="6"/>
    <n v="0"/>
    <n v="4"/>
    <n v="0"/>
    <n v="0"/>
    <n v="0"/>
    <n v="0"/>
    <n v="0"/>
    <n v="0"/>
    <n v="0"/>
    <n v="0"/>
    <n v="0"/>
    <n v="0"/>
    <n v="0"/>
    <n v="3"/>
    <n v="0"/>
    <n v="14"/>
    <n v="23"/>
    <n v="0"/>
    <n v="0"/>
    <n v="1"/>
    <n v="6"/>
  </r>
  <r>
    <n v="2025"/>
    <x v="5"/>
    <n v="4407"/>
    <x v="92"/>
    <x v="91"/>
    <x v="2"/>
    <x v="21"/>
    <n v="0"/>
    <n v="0"/>
    <n v="0"/>
    <n v="1"/>
    <n v="1"/>
    <n v="0"/>
    <n v="2"/>
    <n v="0"/>
    <n v="1"/>
    <n v="0"/>
    <n v="1"/>
    <n v="2"/>
    <n v="7"/>
    <n v="2"/>
    <n v="0"/>
    <n v="0"/>
    <n v="1"/>
    <n v="1"/>
    <n v="0"/>
    <n v="1"/>
    <n v="0"/>
    <n v="0"/>
    <n v="0"/>
    <n v="0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4"/>
    <n v="0"/>
    <n v="0"/>
    <n v="0"/>
    <n v="1"/>
  </r>
  <r>
    <n v="2025"/>
    <x v="5"/>
    <n v="4408"/>
    <x v="93"/>
    <x v="92"/>
    <x v="2"/>
    <x v="21"/>
    <n v="0"/>
    <n v="0"/>
    <n v="0"/>
    <n v="3"/>
    <n v="2"/>
    <n v="0"/>
    <n v="2"/>
    <n v="0"/>
    <n v="0"/>
    <n v="0"/>
    <n v="0"/>
    <n v="0"/>
    <n v="0"/>
    <n v="0"/>
    <n v="1"/>
    <n v="2"/>
    <n v="0"/>
    <n v="0"/>
    <n v="0"/>
    <n v="2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5"/>
    <n v="0"/>
    <n v="0"/>
    <n v="1"/>
    <n v="1"/>
  </r>
  <r>
    <n v="2025"/>
    <x v="5"/>
    <n v="4409"/>
    <x v="94"/>
    <x v="93"/>
    <x v="2"/>
    <x v="2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0"/>
    <n v="0"/>
    <n v="0"/>
    <n v="1"/>
  </r>
  <r>
    <n v="2025"/>
    <x v="5"/>
    <n v="4410"/>
    <x v="95"/>
    <x v="94"/>
    <x v="2"/>
    <x v="21"/>
    <n v="0"/>
    <n v="0"/>
    <n v="0"/>
    <n v="1"/>
    <n v="0"/>
    <n v="0"/>
    <n v="0"/>
    <n v="0"/>
    <n v="0"/>
    <n v="0"/>
    <n v="0"/>
    <n v="1"/>
    <n v="1"/>
    <n v="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2"/>
    <n v="0"/>
    <n v="0"/>
    <n v="0"/>
    <n v="0"/>
    <n v="0"/>
  </r>
  <r>
    <n v="2025"/>
    <x v="5"/>
    <n v="4411"/>
    <x v="96"/>
    <x v="95"/>
    <x v="2"/>
    <x v="21"/>
    <n v="0"/>
    <n v="0"/>
    <n v="0"/>
    <n v="0"/>
    <n v="0"/>
    <n v="0"/>
    <n v="0"/>
    <n v="0"/>
    <n v="0"/>
    <n v="0"/>
    <n v="0"/>
    <n v="0"/>
    <n v="2"/>
    <n v="2"/>
    <n v="0"/>
    <n v="0"/>
    <n v="1"/>
    <n v="0"/>
    <n v="3"/>
    <n v="0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6"/>
    <n v="0"/>
    <n v="0"/>
    <n v="0"/>
    <n v="1"/>
  </r>
  <r>
    <n v="2025"/>
    <x v="5"/>
    <n v="4412"/>
    <x v="97"/>
    <x v="96"/>
    <x v="2"/>
    <x v="21"/>
    <n v="0"/>
    <n v="0"/>
    <n v="0"/>
    <n v="4"/>
    <n v="3"/>
    <n v="0"/>
    <n v="0"/>
    <n v="0"/>
    <n v="0"/>
    <n v="0"/>
    <n v="2"/>
    <n v="5"/>
    <n v="3"/>
    <n v="1"/>
    <n v="1"/>
    <n v="3"/>
    <n v="3"/>
    <n v="2"/>
    <n v="1"/>
    <n v="0"/>
    <n v="1"/>
    <n v="0"/>
    <n v="0"/>
    <n v="0"/>
    <n v="7"/>
    <n v="0"/>
    <n v="0"/>
    <n v="1"/>
    <n v="0"/>
    <n v="4"/>
    <n v="0"/>
    <n v="0"/>
    <n v="0"/>
    <n v="0"/>
    <n v="0"/>
    <n v="0"/>
    <n v="0"/>
    <n v="0"/>
    <n v="0"/>
    <n v="2"/>
    <n v="0"/>
    <n v="3"/>
    <n v="0"/>
    <n v="6"/>
    <n v="16"/>
    <n v="0"/>
    <n v="0"/>
    <n v="1"/>
    <n v="3"/>
  </r>
  <r>
    <n v="2025"/>
    <x v="5"/>
    <n v="4413"/>
    <x v="98"/>
    <x v="97"/>
    <x v="2"/>
    <x v="21"/>
    <n v="0"/>
    <n v="0"/>
    <n v="0"/>
    <n v="1"/>
    <n v="1"/>
    <n v="0"/>
    <n v="1"/>
    <n v="0"/>
    <n v="0"/>
    <n v="0"/>
    <n v="0"/>
    <n v="0"/>
    <n v="3"/>
    <n v="0"/>
    <n v="1"/>
    <n v="1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5"/>
    <x v="5"/>
    <n v="4414"/>
    <x v="99"/>
    <x v="98"/>
    <x v="2"/>
    <x v="17"/>
    <n v="0"/>
    <n v="0"/>
    <n v="0"/>
    <n v="0"/>
    <n v="1"/>
    <n v="0"/>
    <n v="2"/>
    <n v="0"/>
    <n v="1"/>
    <n v="0"/>
    <n v="0"/>
    <n v="0"/>
    <n v="0"/>
    <n v="1"/>
    <n v="3"/>
    <n v="1"/>
    <n v="1"/>
    <n v="2"/>
    <n v="2"/>
    <n v="4"/>
    <n v="1"/>
    <n v="0"/>
    <n v="1"/>
    <n v="0"/>
    <n v="5"/>
    <n v="0"/>
    <n v="0"/>
    <n v="3"/>
    <n v="0"/>
    <n v="0"/>
    <n v="0"/>
    <n v="0"/>
    <n v="0"/>
    <n v="0"/>
    <n v="0"/>
    <n v="0"/>
    <n v="0"/>
    <n v="0"/>
    <n v="0"/>
    <n v="1"/>
    <n v="0"/>
    <n v="1"/>
    <n v="2"/>
    <n v="11"/>
    <n v="17"/>
    <n v="0"/>
    <n v="0"/>
    <n v="0"/>
    <n v="8"/>
  </r>
  <r>
    <n v="2025"/>
    <x v="5"/>
    <n v="4415"/>
    <x v="100"/>
    <x v="99"/>
    <x v="2"/>
    <x v="17"/>
    <n v="0"/>
    <n v="0"/>
    <n v="0"/>
    <n v="0"/>
    <n v="0"/>
    <n v="0"/>
    <n v="0"/>
    <n v="0"/>
    <n v="0"/>
    <n v="0"/>
    <n v="0"/>
    <n v="1"/>
    <n v="1"/>
    <n v="0"/>
    <n v="0"/>
    <n v="3"/>
    <n v="0"/>
    <n v="1"/>
    <n v="1"/>
    <n v="1"/>
    <n v="1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4"/>
    <n v="0"/>
    <n v="0"/>
    <n v="5"/>
    <n v="0"/>
    <n v="0"/>
    <n v="0"/>
    <n v="3"/>
  </r>
  <r>
    <n v="2025"/>
    <x v="5"/>
    <n v="4416"/>
    <x v="101"/>
    <x v="100"/>
    <x v="2"/>
    <x v="17"/>
    <n v="1"/>
    <n v="0"/>
    <n v="0"/>
    <n v="2"/>
    <n v="1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1"/>
    <n v="4"/>
    <n v="0"/>
    <n v="0"/>
    <n v="0"/>
    <n v="3"/>
  </r>
  <r>
    <n v="2025"/>
    <x v="5"/>
    <n v="4417"/>
    <x v="102"/>
    <x v="101"/>
    <x v="2"/>
    <x v="22"/>
    <n v="25"/>
    <n v="0"/>
    <n v="17"/>
    <n v="20"/>
    <n v="14"/>
    <n v="0"/>
    <n v="17"/>
    <n v="0"/>
    <n v="17"/>
    <n v="0"/>
    <n v="2"/>
    <n v="19"/>
    <n v="21"/>
    <n v="31"/>
    <n v="12"/>
    <n v="21"/>
    <n v="13"/>
    <n v="13"/>
    <n v="20"/>
    <n v="33"/>
    <n v="4"/>
    <n v="0"/>
    <n v="13"/>
    <n v="0"/>
    <n v="57"/>
    <n v="0"/>
    <n v="1"/>
    <n v="15"/>
    <n v="0"/>
    <n v="7"/>
    <n v="0"/>
    <n v="0"/>
    <n v="0"/>
    <n v="0"/>
    <n v="0"/>
    <n v="0"/>
    <n v="0"/>
    <n v="0"/>
    <n v="0"/>
    <n v="7"/>
    <n v="0"/>
    <n v="8"/>
    <n v="13"/>
    <n v="43"/>
    <n v="162"/>
    <n v="0"/>
    <n v="0"/>
    <n v="4"/>
    <n v="16"/>
  </r>
  <r>
    <n v="2025"/>
    <x v="5"/>
    <n v="4418"/>
    <x v="103"/>
    <x v="102"/>
    <x v="2"/>
    <x v="22"/>
    <n v="0"/>
    <n v="0"/>
    <n v="0"/>
    <n v="4"/>
    <n v="3"/>
    <n v="0"/>
    <n v="3"/>
    <n v="0"/>
    <n v="2"/>
    <n v="0"/>
    <n v="1"/>
    <n v="6"/>
    <n v="5"/>
    <n v="4"/>
    <n v="7"/>
    <n v="4"/>
    <n v="6"/>
    <n v="2"/>
    <n v="10"/>
    <n v="2"/>
    <n v="4"/>
    <n v="0"/>
    <n v="8"/>
    <n v="0"/>
    <n v="24"/>
    <n v="0"/>
    <n v="0"/>
    <n v="8"/>
    <n v="0"/>
    <n v="1"/>
    <n v="0"/>
    <n v="0"/>
    <n v="0"/>
    <n v="0"/>
    <n v="0"/>
    <n v="0"/>
    <n v="0"/>
    <n v="0"/>
    <n v="0"/>
    <n v="2"/>
    <n v="0"/>
    <n v="5"/>
    <n v="6"/>
    <n v="12"/>
    <n v="14"/>
    <n v="0"/>
    <n v="0"/>
    <n v="1"/>
    <n v="4"/>
  </r>
  <r>
    <n v="2025"/>
    <x v="5"/>
    <n v="4419"/>
    <x v="104"/>
    <x v="103"/>
    <x v="2"/>
    <x v="22"/>
    <n v="0"/>
    <n v="0"/>
    <n v="0"/>
    <n v="5"/>
    <n v="4"/>
    <n v="0"/>
    <n v="5"/>
    <n v="0"/>
    <n v="2"/>
    <n v="0"/>
    <n v="3"/>
    <n v="4"/>
    <n v="1"/>
    <n v="1"/>
    <n v="2"/>
    <n v="4"/>
    <n v="2"/>
    <n v="1"/>
    <n v="2"/>
    <n v="4"/>
    <n v="3"/>
    <n v="0"/>
    <n v="0"/>
    <n v="0"/>
    <n v="1"/>
    <n v="0"/>
    <n v="0"/>
    <n v="3"/>
    <n v="0"/>
    <n v="1"/>
    <n v="0"/>
    <n v="0"/>
    <n v="0"/>
    <n v="0"/>
    <n v="0"/>
    <n v="0"/>
    <n v="0"/>
    <n v="0"/>
    <n v="0"/>
    <n v="0"/>
    <n v="0"/>
    <n v="4"/>
    <n v="1"/>
    <n v="6"/>
    <n v="26"/>
    <n v="0"/>
    <n v="0"/>
    <n v="0"/>
    <n v="4"/>
  </r>
  <r>
    <n v="2025"/>
    <x v="5"/>
    <n v="4420"/>
    <x v="105"/>
    <x v="104"/>
    <x v="2"/>
    <x v="22"/>
    <n v="0"/>
    <n v="0"/>
    <n v="0"/>
    <n v="8"/>
    <n v="5"/>
    <n v="0"/>
    <n v="4"/>
    <n v="0"/>
    <n v="3"/>
    <n v="0"/>
    <n v="3"/>
    <n v="7"/>
    <n v="5"/>
    <n v="6"/>
    <n v="8"/>
    <n v="5"/>
    <n v="7"/>
    <n v="9"/>
    <n v="4"/>
    <n v="6"/>
    <n v="7"/>
    <n v="0"/>
    <n v="0"/>
    <n v="0"/>
    <n v="1"/>
    <n v="0"/>
    <n v="0"/>
    <n v="6"/>
    <n v="0"/>
    <n v="2"/>
    <n v="0"/>
    <n v="0"/>
    <n v="0"/>
    <n v="0"/>
    <n v="0"/>
    <n v="0"/>
    <n v="0"/>
    <n v="8"/>
    <n v="11"/>
    <n v="0"/>
    <n v="0"/>
    <n v="8"/>
    <n v="1"/>
    <n v="2"/>
    <n v="31"/>
    <n v="0"/>
    <n v="0"/>
    <n v="0"/>
    <n v="4"/>
  </r>
  <r>
    <n v="2025"/>
    <x v="5"/>
    <n v="4421"/>
    <x v="106"/>
    <x v="105"/>
    <x v="2"/>
    <x v="22"/>
    <n v="0"/>
    <n v="0"/>
    <n v="0"/>
    <n v="4"/>
    <n v="3"/>
    <n v="0"/>
    <n v="5"/>
    <n v="0"/>
    <n v="4"/>
    <n v="0"/>
    <n v="0"/>
    <n v="4"/>
    <n v="4"/>
    <n v="5"/>
    <n v="5"/>
    <n v="5"/>
    <n v="4"/>
    <n v="7"/>
    <n v="3"/>
    <n v="3"/>
    <n v="2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4"/>
    <n v="2"/>
    <n v="8"/>
    <n v="27"/>
    <n v="0"/>
    <n v="0"/>
    <n v="2"/>
    <n v="5"/>
  </r>
  <r>
    <n v="2025"/>
    <x v="5"/>
    <n v="4422"/>
    <x v="107"/>
    <x v="106"/>
    <x v="2"/>
    <x v="22"/>
    <n v="0"/>
    <n v="0"/>
    <n v="0"/>
    <n v="1"/>
    <n v="1"/>
    <n v="0"/>
    <n v="1"/>
    <n v="0"/>
    <n v="1"/>
    <n v="0"/>
    <n v="2"/>
    <n v="2"/>
    <n v="0"/>
    <n v="2"/>
    <n v="1"/>
    <n v="3"/>
    <n v="2"/>
    <n v="1"/>
    <n v="3"/>
    <n v="3"/>
    <n v="1"/>
    <n v="0"/>
    <n v="1"/>
    <n v="0"/>
    <n v="4"/>
    <n v="0"/>
    <n v="1"/>
    <n v="5"/>
    <n v="0"/>
    <n v="1"/>
    <n v="0"/>
    <n v="0"/>
    <n v="0"/>
    <n v="0"/>
    <n v="0"/>
    <n v="0"/>
    <n v="0"/>
    <n v="0"/>
    <n v="0"/>
    <n v="0"/>
    <n v="0"/>
    <n v="7"/>
    <n v="0"/>
    <n v="7"/>
    <n v="21"/>
    <n v="0"/>
    <n v="0"/>
    <n v="1"/>
    <n v="2"/>
  </r>
  <r>
    <n v="2025"/>
    <x v="5"/>
    <n v="4423"/>
    <x v="108"/>
    <x v="107"/>
    <x v="2"/>
    <x v="22"/>
    <n v="0"/>
    <n v="0"/>
    <n v="0"/>
    <n v="12"/>
    <n v="6"/>
    <n v="0"/>
    <n v="5"/>
    <n v="0"/>
    <n v="2"/>
    <n v="0"/>
    <n v="3"/>
    <n v="7"/>
    <n v="9"/>
    <n v="5"/>
    <n v="6"/>
    <n v="6"/>
    <n v="4"/>
    <n v="5"/>
    <n v="6"/>
    <n v="11"/>
    <n v="1"/>
    <n v="0"/>
    <n v="3"/>
    <n v="0"/>
    <n v="7"/>
    <n v="0"/>
    <n v="1"/>
    <n v="3"/>
    <n v="0"/>
    <n v="0"/>
    <n v="0"/>
    <n v="0"/>
    <n v="0"/>
    <n v="0"/>
    <n v="0"/>
    <n v="0"/>
    <n v="0"/>
    <n v="0"/>
    <n v="0"/>
    <n v="1"/>
    <n v="0"/>
    <n v="2"/>
    <n v="4"/>
    <n v="15"/>
    <n v="53"/>
    <n v="0"/>
    <n v="0"/>
    <n v="8"/>
    <n v="10"/>
  </r>
  <r>
    <n v="2025"/>
    <x v="5"/>
    <n v="4424"/>
    <x v="109"/>
    <x v="108"/>
    <x v="2"/>
    <x v="22"/>
    <n v="0"/>
    <n v="0"/>
    <n v="0"/>
    <n v="2"/>
    <n v="0"/>
    <n v="0"/>
    <n v="0"/>
    <n v="0"/>
    <n v="0"/>
    <n v="0"/>
    <n v="2"/>
    <n v="1"/>
    <n v="5"/>
    <n v="4"/>
    <n v="2"/>
    <n v="4"/>
    <n v="2"/>
    <n v="1"/>
    <n v="3"/>
    <n v="4"/>
    <n v="2"/>
    <n v="0"/>
    <n v="4"/>
    <n v="0"/>
    <n v="11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0"/>
    <n v="0"/>
    <n v="0"/>
    <n v="1"/>
  </r>
  <r>
    <n v="2025"/>
    <x v="5"/>
    <n v="4425"/>
    <x v="110"/>
    <x v="109"/>
    <x v="2"/>
    <x v="22"/>
    <n v="0"/>
    <n v="0"/>
    <n v="0"/>
    <n v="5"/>
    <n v="4"/>
    <n v="0"/>
    <n v="3"/>
    <n v="0"/>
    <n v="2"/>
    <n v="0"/>
    <n v="2"/>
    <n v="4"/>
    <n v="4"/>
    <n v="4"/>
    <n v="4"/>
    <n v="6"/>
    <n v="7"/>
    <n v="6"/>
    <n v="7"/>
    <n v="4"/>
    <n v="4"/>
    <n v="0"/>
    <n v="0"/>
    <n v="0"/>
    <n v="10"/>
    <n v="0"/>
    <n v="0"/>
    <n v="3"/>
    <n v="0"/>
    <n v="1"/>
    <n v="0"/>
    <n v="0"/>
    <n v="0"/>
    <n v="0"/>
    <n v="0"/>
    <n v="0"/>
    <n v="0"/>
    <n v="0"/>
    <n v="0"/>
    <n v="8"/>
    <n v="0"/>
    <n v="9"/>
    <n v="13"/>
    <n v="3"/>
    <n v="32"/>
    <n v="0"/>
    <n v="0"/>
    <n v="1"/>
    <n v="0"/>
  </r>
  <r>
    <n v="2025"/>
    <x v="5"/>
    <n v="4426"/>
    <x v="111"/>
    <x v="110"/>
    <x v="2"/>
    <x v="22"/>
    <n v="0"/>
    <n v="0"/>
    <n v="0"/>
    <n v="16"/>
    <n v="9"/>
    <n v="0"/>
    <n v="9"/>
    <n v="0"/>
    <n v="8"/>
    <n v="0"/>
    <n v="12"/>
    <n v="17"/>
    <n v="16"/>
    <n v="20"/>
    <n v="4"/>
    <n v="8"/>
    <n v="15"/>
    <n v="8"/>
    <n v="7"/>
    <n v="19"/>
    <n v="4"/>
    <n v="0"/>
    <n v="16"/>
    <n v="6"/>
    <n v="42"/>
    <n v="0"/>
    <n v="1"/>
    <n v="13"/>
    <n v="0"/>
    <n v="5"/>
    <n v="0"/>
    <n v="0"/>
    <n v="0"/>
    <n v="0"/>
    <n v="0"/>
    <n v="0"/>
    <n v="0"/>
    <n v="0"/>
    <n v="0"/>
    <n v="3"/>
    <n v="0"/>
    <n v="12"/>
    <n v="4"/>
    <n v="35"/>
    <n v="84"/>
    <n v="0"/>
    <n v="0"/>
    <n v="2"/>
    <n v="4"/>
  </r>
  <r>
    <n v="2025"/>
    <x v="5"/>
    <n v="4427"/>
    <x v="112"/>
    <x v="111"/>
    <x v="2"/>
    <x v="22"/>
    <n v="0"/>
    <n v="0"/>
    <n v="0"/>
    <n v="5"/>
    <n v="2"/>
    <n v="0"/>
    <n v="2"/>
    <n v="0"/>
    <n v="2"/>
    <n v="0"/>
    <n v="2"/>
    <n v="4"/>
    <n v="3"/>
    <n v="1"/>
    <n v="4"/>
    <n v="0"/>
    <n v="1"/>
    <n v="2"/>
    <n v="2"/>
    <n v="2"/>
    <n v="2"/>
    <n v="0"/>
    <n v="2"/>
    <n v="0"/>
    <n v="15"/>
    <n v="0"/>
    <n v="0"/>
    <n v="1"/>
    <n v="0"/>
    <n v="6"/>
    <n v="0"/>
    <n v="0"/>
    <n v="0"/>
    <n v="0"/>
    <n v="0"/>
    <n v="0"/>
    <n v="0"/>
    <n v="0"/>
    <n v="0"/>
    <n v="0"/>
    <n v="0"/>
    <n v="1"/>
    <n v="0"/>
    <n v="5"/>
    <n v="12"/>
    <n v="0"/>
    <n v="0"/>
    <n v="0"/>
    <n v="1"/>
  </r>
  <r>
    <n v="2025"/>
    <x v="5"/>
    <n v="4428"/>
    <x v="113"/>
    <x v="112"/>
    <x v="2"/>
    <x v="22"/>
    <n v="0"/>
    <n v="0"/>
    <n v="0"/>
    <n v="3"/>
    <n v="2"/>
    <n v="0"/>
    <n v="1"/>
    <n v="0"/>
    <n v="0"/>
    <n v="0"/>
    <n v="2"/>
    <n v="3"/>
    <n v="2"/>
    <n v="2"/>
    <n v="2"/>
    <n v="5"/>
    <n v="2"/>
    <n v="3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1"/>
    <n v="0"/>
    <n v="0"/>
    <n v="1"/>
    <n v="2"/>
  </r>
  <r>
    <n v="2025"/>
    <x v="5"/>
    <n v="4429"/>
    <x v="114"/>
    <x v="113"/>
    <x v="2"/>
    <x v="22"/>
    <n v="0"/>
    <n v="0"/>
    <n v="0"/>
    <n v="3"/>
    <n v="4"/>
    <n v="0"/>
    <n v="4"/>
    <n v="0"/>
    <n v="2"/>
    <n v="0"/>
    <n v="1"/>
    <n v="2"/>
    <n v="3"/>
    <n v="1"/>
    <n v="0"/>
    <n v="1"/>
    <n v="1"/>
    <n v="1"/>
    <n v="2"/>
    <n v="2"/>
    <n v="1"/>
    <n v="0"/>
    <n v="2"/>
    <n v="0"/>
    <n v="9"/>
    <n v="0"/>
    <n v="1"/>
    <n v="0"/>
    <n v="0"/>
    <n v="0"/>
    <n v="0"/>
    <n v="0"/>
    <n v="0"/>
    <n v="0"/>
    <n v="0"/>
    <n v="0"/>
    <n v="0"/>
    <n v="0"/>
    <n v="0"/>
    <n v="1"/>
    <n v="0"/>
    <n v="4"/>
    <n v="4"/>
    <n v="3"/>
    <n v="18"/>
    <n v="0"/>
    <n v="0"/>
    <n v="0"/>
    <n v="6"/>
  </r>
  <r>
    <n v="2025"/>
    <x v="5"/>
    <n v="4430"/>
    <x v="115"/>
    <x v="114"/>
    <x v="2"/>
    <x v="22"/>
    <n v="0"/>
    <n v="0"/>
    <n v="0"/>
    <n v="2"/>
    <n v="1"/>
    <n v="0"/>
    <n v="2"/>
    <n v="0"/>
    <n v="1"/>
    <n v="0"/>
    <n v="1"/>
    <n v="2"/>
    <n v="3"/>
    <n v="4"/>
    <n v="0"/>
    <n v="3"/>
    <n v="3"/>
    <n v="4"/>
    <n v="2"/>
    <n v="2"/>
    <n v="0"/>
    <n v="0"/>
    <n v="1"/>
    <n v="0"/>
    <n v="12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2"/>
    <n v="19"/>
    <n v="0"/>
    <n v="0"/>
    <n v="0"/>
    <n v="3"/>
  </r>
  <r>
    <n v="2025"/>
    <x v="5"/>
    <n v="4431"/>
    <x v="116"/>
    <x v="115"/>
    <x v="2"/>
    <x v="22"/>
    <n v="0"/>
    <n v="0"/>
    <n v="0"/>
    <n v="5"/>
    <n v="3"/>
    <n v="0"/>
    <n v="4"/>
    <n v="0"/>
    <n v="2"/>
    <n v="0"/>
    <n v="1"/>
    <n v="4"/>
    <n v="5"/>
    <n v="4"/>
    <n v="3"/>
    <n v="5"/>
    <n v="7"/>
    <n v="3"/>
    <n v="5"/>
    <n v="7"/>
    <n v="2"/>
    <n v="0"/>
    <n v="0"/>
    <n v="0"/>
    <n v="11"/>
    <n v="0"/>
    <n v="0"/>
    <n v="2"/>
    <n v="0"/>
    <n v="5"/>
    <n v="0"/>
    <n v="0"/>
    <n v="0"/>
    <n v="0"/>
    <n v="0"/>
    <n v="0"/>
    <n v="0"/>
    <n v="0"/>
    <n v="0"/>
    <n v="0"/>
    <n v="0"/>
    <n v="1"/>
    <n v="1"/>
    <n v="15"/>
    <n v="21"/>
    <n v="0"/>
    <n v="0"/>
    <n v="0"/>
    <n v="9"/>
  </r>
  <r>
    <n v="2025"/>
    <x v="5"/>
    <n v="4432"/>
    <x v="117"/>
    <x v="116"/>
    <x v="2"/>
    <x v="22"/>
    <n v="0"/>
    <n v="0"/>
    <n v="0"/>
    <n v="0"/>
    <n v="0"/>
    <n v="0"/>
    <n v="1"/>
    <n v="0"/>
    <n v="1"/>
    <n v="0"/>
    <n v="0"/>
    <n v="2"/>
    <n v="0"/>
    <n v="1"/>
    <n v="2"/>
    <n v="3"/>
    <n v="6"/>
    <n v="2"/>
    <n v="1"/>
    <n v="2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</r>
  <r>
    <n v="2025"/>
    <x v="5"/>
    <n v="4433"/>
    <x v="118"/>
    <x v="117"/>
    <x v="2"/>
    <x v="22"/>
    <n v="0"/>
    <n v="0"/>
    <n v="0"/>
    <n v="0"/>
    <n v="0"/>
    <n v="0"/>
    <n v="0"/>
    <n v="0"/>
    <n v="0"/>
    <n v="0"/>
    <n v="0"/>
    <n v="1"/>
    <n v="3"/>
    <n v="1"/>
    <n v="0"/>
    <n v="4"/>
    <n v="1"/>
    <n v="0"/>
    <n v="3"/>
    <n v="3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</r>
  <r>
    <n v="2025"/>
    <x v="5"/>
    <n v="4434"/>
    <x v="119"/>
    <x v="118"/>
    <x v="2"/>
    <x v="22"/>
    <n v="0"/>
    <n v="0"/>
    <n v="0"/>
    <n v="6"/>
    <n v="3"/>
    <n v="0"/>
    <n v="1"/>
    <n v="0"/>
    <n v="1"/>
    <n v="0"/>
    <n v="3"/>
    <n v="4"/>
    <n v="3"/>
    <n v="6"/>
    <n v="1"/>
    <n v="4"/>
    <n v="0"/>
    <n v="3"/>
    <n v="0"/>
    <n v="1"/>
    <n v="1"/>
    <n v="0"/>
    <n v="2"/>
    <n v="0"/>
    <n v="2"/>
    <n v="0"/>
    <n v="0"/>
    <n v="2"/>
    <n v="0"/>
    <n v="1"/>
    <n v="0"/>
    <n v="0"/>
    <n v="0"/>
    <n v="0"/>
    <n v="0"/>
    <n v="0"/>
    <n v="0"/>
    <n v="0"/>
    <n v="0"/>
    <n v="0"/>
    <n v="2"/>
    <n v="1"/>
    <n v="5"/>
    <n v="4"/>
    <n v="34"/>
    <n v="1"/>
    <n v="0"/>
    <n v="2"/>
    <n v="6"/>
  </r>
  <r>
    <n v="2025"/>
    <x v="5"/>
    <n v="4435"/>
    <x v="120"/>
    <x v="119"/>
    <x v="2"/>
    <x v="22"/>
    <n v="0"/>
    <n v="0"/>
    <n v="0"/>
    <n v="3"/>
    <n v="2"/>
    <n v="0"/>
    <n v="2"/>
    <n v="0"/>
    <n v="1"/>
    <n v="0"/>
    <n v="1"/>
    <n v="1"/>
    <n v="0"/>
    <n v="4"/>
    <n v="1"/>
    <n v="6"/>
    <n v="1"/>
    <n v="4"/>
    <n v="0"/>
    <n v="8"/>
    <n v="2"/>
    <n v="0"/>
    <n v="1"/>
    <n v="0"/>
    <n v="12"/>
    <n v="0"/>
    <n v="0"/>
    <n v="2"/>
    <n v="0"/>
    <n v="1"/>
    <n v="0"/>
    <n v="0"/>
    <n v="0"/>
    <n v="0"/>
    <n v="0"/>
    <n v="0"/>
    <n v="0"/>
    <n v="0"/>
    <n v="0"/>
    <n v="1"/>
    <n v="0"/>
    <n v="1"/>
    <n v="1"/>
    <n v="1"/>
    <n v="9"/>
    <n v="0"/>
    <n v="0"/>
    <n v="0"/>
    <n v="0"/>
  </r>
  <r>
    <n v="2025"/>
    <x v="5"/>
    <n v="4436"/>
    <x v="121"/>
    <x v="120"/>
    <x v="0"/>
    <x v="23"/>
    <n v="0"/>
    <n v="0"/>
    <n v="0"/>
    <n v="3"/>
    <n v="3"/>
    <n v="0"/>
    <n v="3"/>
    <n v="0"/>
    <n v="3"/>
    <n v="0"/>
    <n v="2"/>
    <n v="6"/>
    <n v="4"/>
    <n v="9"/>
    <n v="3"/>
    <n v="5"/>
    <n v="4"/>
    <n v="11"/>
    <n v="2"/>
    <n v="15"/>
    <n v="1"/>
    <n v="0"/>
    <n v="6"/>
    <n v="0"/>
    <n v="13"/>
    <n v="0"/>
    <n v="1"/>
    <n v="4"/>
    <n v="0"/>
    <n v="1"/>
    <n v="0"/>
    <n v="0"/>
    <n v="0"/>
    <n v="0"/>
    <n v="0"/>
    <n v="0"/>
    <n v="0"/>
    <n v="0"/>
    <n v="0"/>
    <n v="0"/>
    <n v="0"/>
    <n v="1"/>
    <n v="1"/>
    <n v="5"/>
    <n v="27"/>
    <n v="1"/>
    <n v="0"/>
    <n v="3"/>
    <n v="12"/>
  </r>
  <r>
    <n v="2025"/>
    <x v="5"/>
    <n v="4438"/>
    <x v="123"/>
    <x v="122"/>
    <x v="3"/>
    <x v="24"/>
    <n v="0"/>
    <n v="0"/>
    <n v="5"/>
    <n v="8"/>
    <n v="9"/>
    <n v="0"/>
    <n v="11"/>
    <n v="0"/>
    <n v="9"/>
    <n v="0"/>
    <n v="0"/>
    <n v="13"/>
    <n v="15"/>
    <n v="16"/>
    <n v="5"/>
    <n v="15"/>
    <n v="9"/>
    <n v="11"/>
    <n v="7"/>
    <n v="15"/>
    <n v="8"/>
    <n v="0"/>
    <n v="9"/>
    <n v="0"/>
    <n v="41"/>
    <n v="0"/>
    <n v="0"/>
    <n v="4"/>
    <n v="0"/>
    <n v="4"/>
    <n v="0"/>
    <n v="0"/>
    <n v="0"/>
    <n v="0"/>
    <n v="0"/>
    <n v="0"/>
    <n v="0"/>
    <n v="0"/>
    <n v="0"/>
    <n v="1"/>
    <n v="0"/>
    <n v="5"/>
    <n v="0"/>
    <n v="14"/>
    <n v="22"/>
    <n v="0"/>
    <n v="0"/>
    <n v="1"/>
    <n v="2"/>
  </r>
  <r>
    <n v="2025"/>
    <x v="5"/>
    <n v="4439"/>
    <x v="124"/>
    <x v="123"/>
    <x v="3"/>
    <x v="25"/>
    <n v="0"/>
    <n v="0"/>
    <n v="0"/>
    <n v="0"/>
    <n v="0"/>
    <n v="0"/>
    <n v="0"/>
    <n v="0"/>
    <n v="0"/>
    <n v="0"/>
    <n v="0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1"/>
  </r>
  <r>
    <n v="2025"/>
    <x v="5"/>
    <n v="4440"/>
    <x v="125"/>
    <x v="124"/>
    <x v="3"/>
    <x v="24"/>
    <n v="0"/>
    <n v="0"/>
    <n v="0"/>
    <n v="5"/>
    <n v="6"/>
    <n v="0"/>
    <n v="7"/>
    <n v="0"/>
    <n v="7"/>
    <n v="0"/>
    <n v="1"/>
    <n v="9"/>
    <n v="3"/>
    <n v="7"/>
    <n v="1"/>
    <n v="9"/>
    <n v="3"/>
    <n v="12"/>
    <n v="3"/>
    <n v="2"/>
    <n v="2"/>
    <n v="0"/>
    <n v="7"/>
    <n v="0"/>
    <n v="25"/>
    <n v="0"/>
    <n v="9"/>
    <n v="0"/>
    <n v="0"/>
    <n v="0"/>
    <n v="0"/>
    <n v="0"/>
    <n v="0"/>
    <n v="0"/>
    <n v="0"/>
    <n v="0"/>
    <n v="0"/>
    <n v="0"/>
    <n v="0"/>
    <n v="2"/>
    <n v="0"/>
    <n v="7"/>
    <n v="0"/>
    <n v="12"/>
    <n v="36"/>
    <n v="0"/>
    <n v="0"/>
    <n v="2"/>
    <n v="9"/>
  </r>
  <r>
    <n v="2025"/>
    <x v="5"/>
    <n v="4441"/>
    <x v="126"/>
    <x v="125"/>
    <x v="3"/>
    <x v="26"/>
    <n v="0"/>
    <n v="0"/>
    <n v="0"/>
    <n v="1"/>
    <n v="1"/>
    <n v="0"/>
    <n v="1"/>
    <n v="0"/>
    <n v="1"/>
    <n v="0"/>
    <n v="0"/>
    <n v="2"/>
    <n v="4"/>
    <n v="0"/>
    <n v="2"/>
    <n v="1"/>
    <n v="0"/>
    <n v="2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0"/>
    <n v="0"/>
    <n v="9"/>
    <n v="25"/>
    <n v="0"/>
    <n v="0"/>
    <n v="0"/>
    <n v="1"/>
  </r>
  <r>
    <n v="2025"/>
    <x v="5"/>
    <n v="4442"/>
    <x v="127"/>
    <x v="126"/>
    <x v="3"/>
    <x v="26"/>
    <n v="0"/>
    <n v="0"/>
    <n v="0"/>
    <n v="1"/>
    <n v="1"/>
    <n v="0"/>
    <n v="2"/>
    <n v="0"/>
    <n v="2"/>
    <n v="0"/>
    <n v="0"/>
    <n v="4"/>
    <n v="0"/>
    <n v="1"/>
    <n v="5"/>
    <n v="5"/>
    <n v="4"/>
    <n v="5"/>
    <n v="4"/>
    <n v="7"/>
    <n v="1"/>
    <n v="0"/>
    <n v="2"/>
    <n v="0"/>
    <n v="8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2"/>
  </r>
  <r>
    <n v="2025"/>
    <x v="5"/>
    <n v="4443"/>
    <x v="128"/>
    <x v="127"/>
    <x v="3"/>
    <x v="26"/>
    <n v="0"/>
    <n v="0"/>
    <n v="0"/>
    <n v="1"/>
    <n v="0"/>
    <n v="0"/>
    <n v="1"/>
    <n v="0"/>
    <n v="1"/>
    <n v="0"/>
    <n v="0"/>
    <n v="1"/>
    <n v="0"/>
    <n v="1"/>
    <n v="2"/>
    <n v="2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3"/>
  </r>
  <r>
    <n v="2025"/>
    <x v="5"/>
    <n v="4444"/>
    <x v="129"/>
    <x v="128"/>
    <x v="3"/>
    <x v="26"/>
    <n v="0"/>
    <n v="0"/>
    <n v="0"/>
    <n v="3"/>
    <n v="3"/>
    <n v="0"/>
    <n v="2"/>
    <n v="0"/>
    <n v="4"/>
    <n v="0"/>
    <n v="1"/>
    <n v="5"/>
    <n v="7"/>
    <n v="1"/>
    <n v="4"/>
    <n v="3"/>
    <n v="0"/>
    <n v="4"/>
    <n v="2"/>
    <n v="0"/>
    <n v="0"/>
    <n v="0"/>
    <n v="4"/>
    <n v="0"/>
    <n v="18"/>
    <n v="0"/>
    <n v="0"/>
    <n v="0"/>
    <n v="0"/>
    <n v="4"/>
    <n v="0"/>
    <n v="0"/>
    <n v="0"/>
    <n v="0"/>
    <n v="0"/>
    <n v="0"/>
    <n v="0"/>
    <n v="0"/>
    <n v="0"/>
    <n v="1"/>
    <n v="0"/>
    <n v="7"/>
    <n v="0"/>
    <n v="8"/>
    <n v="14"/>
    <n v="0"/>
    <n v="0"/>
    <n v="2"/>
    <n v="10"/>
  </r>
  <r>
    <n v="2025"/>
    <x v="5"/>
    <n v="4445"/>
    <x v="130"/>
    <x v="129"/>
    <x v="3"/>
    <x v="26"/>
    <n v="0"/>
    <n v="0"/>
    <n v="0"/>
    <n v="1"/>
    <n v="0"/>
    <n v="0"/>
    <n v="0"/>
    <n v="0"/>
    <n v="0"/>
    <n v="0"/>
    <n v="0"/>
    <n v="0"/>
    <n v="0"/>
    <n v="0"/>
    <n v="1"/>
    <n v="0"/>
    <n v="3"/>
    <n v="1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1"/>
    <n v="3"/>
    <n v="4"/>
    <n v="0"/>
    <n v="0"/>
    <n v="0"/>
    <n v="0"/>
  </r>
  <r>
    <n v="2025"/>
    <x v="5"/>
    <n v="4446"/>
    <x v="131"/>
    <x v="130"/>
    <x v="3"/>
    <x v="26"/>
    <n v="0"/>
    <n v="0"/>
    <n v="0"/>
    <n v="1"/>
    <n v="1"/>
    <n v="0"/>
    <n v="1"/>
    <n v="0"/>
    <n v="0"/>
    <n v="0"/>
    <n v="0"/>
    <n v="0"/>
    <n v="0"/>
    <n v="1"/>
    <n v="1"/>
    <n v="2"/>
    <n v="0"/>
    <n v="2"/>
    <n v="2"/>
    <n v="2"/>
    <n v="1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5"/>
    <n v="11"/>
    <n v="0"/>
    <n v="0"/>
    <n v="0"/>
    <n v="1"/>
  </r>
  <r>
    <n v="2025"/>
    <x v="5"/>
    <n v="4447"/>
    <x v="132"/>
    <x v="131"/>
    <x v="3"/>
    <x v="2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2"/>
    <n v="0"/>
    <n v="2"/>
    <n v="0"/>
    <n v="1"/>
    <n v="1"/>
    <n v="0"/>
    <n v="0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1"/>
  </r>
  <r>
    <n v="2025"/>
    <x v="5"/>
    <n v="4448"/>
    <x v="133"/>
    <x v="132"/>
    <x v="3"/>
    <x v="26"/>
    <n v="1"/>
    <n v="0"/>
    <n v="7"/>
    <n v="6"/>
    <n v="6"/>
    <n v="0"/>
    <n v="6"/>
    <n v="0"/>
    <n v="10"/>
    <n v="0"/>
    <n v="1"/>
    <n v="15"/>
    <n v="2"/>
    <n v="9"/>
    <n v="2"/>
    <n v="7"/>
    <n v="5"/>
    <n v="5"/>
    <n v="3"/>
    <n v="7"/>
    <n v="1"/>
    <n v="0"/>
    <n v="8"/>
    <n v="0"/>
    <n v="23"/>
    <n v="0"/>
    <n v="0"/>
    <n v="8"/>
    <n v="0"/>
    <n v="6"/>
    <n v="0"/>
    <n v="0"/>
    <n v="0"/>
    <n v="0"/>
    <n v="0"/>
    <n v="0"/>
    <n v="0"/>
    <n v="0"/>
    <n v="0"/>
    <n v="8"/>
    <n v="0"/>
    <n v="18"/>
    <n v="0"/>
    <n v="11"/>
    <n v="6"/>
    <n v="0"/>
    <n v="1"/>
    <n v="2"/>
    <n v="7"/>
  </r>
  <r>
    <n v="2025"/>
    <x v="5"/>
    <n v="4449"/>
    <x v="134"/>
    <x v="133"/>
    <x v="3"/>
    <x v="24"/>
    <n v="11"/>
    <n v="0"/>
    <n v="15"/>
    <n v="20"/>
    <n v="21"/>
    <n v="2"/>
    <n v="25"/>
    <n v="0"/>
    <n v="19"/>
    <n v="1"/>
    <n v="1"/>
    <n v="35"/>
    <n v="17"/>
    <n v="21"/>
    <n v="20"/>
    <n v="25"/>
    <n v="18"/>
    <n v="27"/>
    <n v="24"/>
    <n v="38"/>
    <n v="17"/>
    <n v="0"/>
    <n v="11"/>
    <n v="5"/>
    <n v="24"/>
    <n v="0"/>
    <n v="10"/>
    <n v="0"/>
    <n v="0"/>
    <n v="0"/>
    <n v="0"/>
    <n v="0"/>
    <n v="4"/>
    <n v="2"/>
    <n v="0"/>
    <n v="0"/>
    <n v="0"/>
    <n v="0"/>
    <n v="3"/>
    <n v="0"/>
    <n v="0"/>
    <n v="5"/>
    <n v="0"/>
    <n v="38"/>
    <n v="93"/>
    <n v="1"/>
    <n v="0"/>
    <n v="13"/>
    <n v="23"/>
  </r>
  <r>
    <n v="2025"/>
    <x v="5"/>
    <n v="4450"/>
    <x v="135"/>
    <x v="134"/>
    <x v="3"/>
    <x v="24"/>
    <n v="0"/>
    <n v="0"/>
    <n v="0"/>
    <n v="0"/>
    <n v="0"/>
    <n v="0"/>
    <n v="0"/>
    <n v="0"/>
    <n v="0"/>
    <n v="0"/>
    <n v="0"/>
    <n v="4"/>
    <n v="0"/>
    <n v="2"/>
    <n v="0"/>
    <n v="2"/>
    <n v="0"/>
    <n v="1"/>
    <n v="0"/>
    <n v="0"/>
    <n v="0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8"/>
    <n v="0"/>
    <n v="0"/>
    <n v="0"/>
    <n v="1"/>
  </r>
  <r>
    <n v="2025"/>
    <x v="5"/>
    <n v="4451"/>
    <x v="136"/>
    <x v="135"/>
    <x v="3"/>
    <x v="25"/>
    <n v="0"/>
    <n v="0"/>
    <n v="0"/>
    <n v="1"/>
    <n v="0"/>
    <n v="0"/>
    <n v="1"/>
    <n v="0"/>
    <n v="1"/>
    <n v="0"/>
    <n v="0"/>
    <n v="1"/>
    <n v="0"/>
    <n v="2"/>
    <n v="1"/>
    <n v="1"/>
    <n v="0"/>
    <n v="2"/>
    <n v="0"/>
    <n v="1"/>
    <n v="0"/>
    <n v="0"/>
    <n v="0"/>
    <n v="0"/>
    <n v="3"/>
    <n v="0"/>
    <n v="0"/>
    <n v="1"/>
    <n v="0"/>
    <n v="3"/>
    <n v="0"/>
    <n v="0"/>
    <n v="0"/>
    <n v="0"/>
    <n v="0"/>
    <n v="0"/>
    <n v="0"/>
    <n v="0"/>
    <n v="0"/>
    <n v="1"/>
    <n v="0"/>
    <n v="3"/>
    <n v="1"/>
    <n v="0"/>
    <n v="8"/>
    <n v="0"/>
    <n v="0"/>
    <n v="0"/>
    <n v="4"/>
  </r>
  <r>
    <n v="2025"/>
    <x v="5"/>
    <n v="4452"/>
    <x v="137"/>
    <x v="136"/>
    <x v="3"/>
    <x v="25"/>
    <n v="5"/>
    <n v="0"/>
    <n v="0"/>
    <n v="3"/>
    <n v="3"/>
    <n v="0"/>
    <n v="3"/>
    <n v="0"/>
    <n v="5"/>
    <n v="0"/>
    <n v="0"/>
    <n v="6"/>
    <n v="9"/>
    <n v="9"/>
    <n v="6"/>
    <n v="5"/>
    <n v="5"/>
    <n v="7"/>
    <n v="2"/>
    <n v="4"/>
    <n v="5"/>
    <n v="0"/>
    <n v="5"/>
    <n v="0"/>
    <n v="27"/>
    <n v="0"/>
    <n v="3"/>
    <n v="5"/>
    <n v="0"/>
    <n v="6"/>
    <n v="0"/>
    <n v="0"/>
    <n v="0"/>
    <n v="0"/>
    <n v="0"/>
    <n v="0"/>
    <n v="0"/>
    <n v="0"/>
    <n v="0"/>
    <n v="18"/>
    <n v="1"/>
    <n v="59"/>
    <n v="5"/>
    <n v="21"/>
    <n v="28"/>
    <n v="0"/>
    <n v="0"/>
    <n v="0"/>
    <n v="4"/>
  </r>
  <r>
    <n v="2025"/>
    <x v="5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1"/>
  </r>
  <r>
    <n v="2025"/>
    <x v="5"/>
    <n v="4454"/>
    <x v="139"/>
    <x v="138"/>
    <x v="3"/>
    <x v="25"/>
    <n v="0"/>
    <n v="0"/>
    <n v="0"/>
    <n v="2"/>
    <n v="1"/>
    <n v="0"/>
    <n v="1"/>
    <n v="0"/>
    <n v="1"/>
    <n v="0"/>
    <n v="0"/>
    <n v="1"/>
    <n v="2"/>
    <n v="4"/>
    <n v="2"/>
    <n v="6"/>
    <n v="1"/>
    <n v="1"/>
    <n v="0"/>
    <n v="1"/>
    <n v="0"/>
    <n v="0"/>
    <n v="0"/>
    <n v="0"/>
    <n v="11"/>
    <n v="0"/>
    <n v="0"/>
    <n v="0"/>
    <n v="0"/>
    <n v="4"/>
    <n v="0"/>
    <n v="0"/>
    <n v="0"/>
    <n v="0"/>
    <n v="0"/>
    <n v="0"/>
    <n v="0"/>
    <n v="0"/>
    <n v="0"/>
    <n v="2"/>
    <n v="0"/>
    <n v="17"/>
    <n v="0"/>
    <n v="6"/>
    <n v="12"/>
    <n v="0"/>
    <n v="0"/>
    <n v="0"/>
    <n v="5"/>
  </r>
  <r>
    <n v="2025"/>
    <x v="5"/>
    <n v="4455"/>
    <x v="140"/>
    <x v="139"/>
    <x v="3"/>
    <x v="25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0"/>
    <n v="1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4"/>
    <n v="1"/>
    <n v="1"/>
    <n v="9"/>
    <n v="0"/>
    <n v="0"/>
    <n v="2"/>
    <n v="4"/>
  </r>
  <r>
    <n v="2025"/>
    <x v="5"/>
    <n v="4456"/>
    <x v="141"/>
    <x v="140"/>
    <x v="3"/>
    <x v="25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2"/>
    <n v="0"/>
    <n v="0"/>
    <n v="0"/>
    <n v="0"/>
  </r>
  <r>
    <n v="2025"/>
    <x v="5"/>
    <n v="4457"/>
    <x v="142"/>
    <x v="141"/>
    <x v="3"/>
    <x v="25"/>
    <n v="1"/>
    <n v="0"/>
    <n v="0"/>
    <n v="1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0"/>
    <n v="0"/>
    <n v="0"/>
    <n v="1"/>
  </r>
  <r>
    <n v="2025"/>
    <x v="5"/>
    <n v="4458"/>
    <x v="143"/>
    <x v="142"/>
    <x v="3"/>
    <x v="25"/>
    <n v="1"/>
    <n v="0"/>
    <n v="0"/>
    <n v="4"/>
    <n v="5"/>
    <n v="0"/>
    <n v="2"/>
    <n v="0"/>
    <n v="0"/>
    <n v="0"/>
    <n v="2"/>
    <n v="0"/>
    <n v="0"/>
    <n v="2"/>
    <n v="4"/>
    <n v="1"/>
    <n v="2"/>
    <n v="3"/>
    <n v="1"/>
    <n v="4"/>
    <n v="2"/>
    <n v="0"/>
    <n v="0"/>
    <n v="0"/>
    <n v="4"/>
    <n v="0"/>
    <n v="0"/>
    <n v="0"/>
    <n v="0"/>
    <n v="0"/>
    <n v="0"/>
    <n v="0"/>
    <n v="0"/>
    <n v="0"/>
    <n v="0"/>
    <n v="0"/>
    <n v="0"/>
    <n v="0"/>
    <n v="2"/>
    <n v="0"/>
    <n v="0"/>
    <n v="3"/>
    <n v="0"/>
    <n v="3"/>
    <n v="15"/>
    <n v="0"/>
    <n v="0"/>
    <n v="0"/>
    <n v="3"/>
  </r>
  <r>
    <n v="2025"/>
    <x v="5"/>
    <n v="4459"/>
    <x v="144"/>
    <x v="143"/>
    <x v="3"/>
    <x v="25"/>
    <n v="2"/>
    <n v="0"/>
    <n v="0"/>
    <n v="3"/>
    <n v="0"/>
    <n v="0"/>
    <n v="0"/>
    <n v="0"/>
    <n v="0"/>
    <n v="0"/>
    <n v="0"/>
    <n v="0"/>
    <n v="1"/>
    <n v="2"/>
    <n v="0"/>
    <n v="3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  <n v="0"/>
    <n v="0"/>
    <n v="0"/>
  </r>
  <r>
    <n v="2025"/>
    <x v="5"/>
    <n v="4460"/>
    <x v="145"/>
    <x v="144"/>
    <x v="3"/>
    <x v="25"/>
    <n v="0"/>
    <n v="0"/>
    <n v="0"/>
    <n v="0"/>
    <n v="0"/>
    <n v="0"/>
    <n v="0"/>
    <n v="0"/>
    <n v="0"/>
    <n v="0"/>
    <n v="0"/>
    <n v="0"/>
    <n v="0"/>
    <n v="1"/>
    <n v="0"/>
    <n v="1"/>
    <n v="4"/>
    <n v="0"/>
    <n v="1"/>
    <n v="3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4"/>
    <n v="0"/>
    <n v="5"/>
    <n v="5"/>
    <n v="0"/>
    <n v="0"/>
    <n v="0"/>
    <n v="2"/>
  </r>
  <r>
    <n v="2025"/>
    <x v="5"/>
    <n v="4461"/>
    <x v="146"/>
    <x v="145"/>
    <x v="3"/>
    <x v="25"/>
    <n v="1"/>
    <n v="0"/>
    <n v="0"/>
    <n v="1"/>
    <n v="0"/>
    <n v="0"/>
    <n v="0"/>
    <n v="0"/>
    <n v="0"/>
    <n v="0"/>
    <n v="2"/>
    <n v="2"/>
    <n v="2"/>
    <n v="0"/>
    <n v="1"/>
    <n v="1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</r>
  <r>
    <n v="2025"/>
    <x v="5"/>
    <n v="4462"/>
    <x v="147"/>
    <x v="146"/>
    <x v="3"/>
    <x v="25"/>
    <n v="0"/>
    <n v="0"/>
    <n v="0"/>
    <n v="1"/>
    <n v="0"/>
    <n v="0"/>
    <n v="0"/>
    <n v="0"/>
    <n v="0"/>
    <n v="0"/>
    <n v="0"/>
    <n v="0"/>
    <n v="0"/>
    <n v="2"/>
    <n v="0"/>
    <n v="1"/>
    <n v="2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"/>
    <n v="0"/>
    <n v="2"/>
    <n v="0"/>
    <n v="4"/>
    <n v="6"/>
    <n v="0"/>
    <n v="0"/>
    <n v="0"/>
    <n v="0"/>
  </r>
  <r>
    <n v="2025"/>
    <x v="5"/>
    <n v="6669"/>
    <x v="148"/>
    <x v="147"/>
    <x v="2"/>
    <x v="17"/>
    <n v="0"/>
    <n v="0"/>
    <n v="0"/>
    <n v="2"/>
    <n v="0"/>
    <n v="0"/>
    <n v="0"/>
    <n v="0"/>
    <n v="0"/>
    <n v="0"/>
    <n v="5"/>
    <n v="4"/>
    <n v="0"/>
    <n v="0"/>
    <n v="0"/>
    <n v="0"/>
    <n v="0"/>
    <n v="1"/>
    <n v="1"/>
    <n v="1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5"/>
    <n v="6670"/>
    <x v="149"/>
    <x v="148"/>
    <x v="2"/>
    <x v="17"/>
    <n v="0"/>
    <n v="0"/>
    <n v="0"/>
    <n v="0"/>
    <n v="0"/>
    <n v="0"/>
    <n v="0"/>
    <n v="0"/>
    <n v="0"/>
    <n v="0"/>
    <n v="0"/>
    <n v="0"/>
    <n v="3"/>
    <n v="0"/>
    <n v="2"/>
    <n v="1"/>
    <n v="1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5"/>
    <n v="0"/>
    <n v="0"/>
    <n v="0"/>
    <n v="5"/>
  </r>
  <r>
    <n v="2025"/>
    <x v="5"/>
    <n v="6671"/>
    <x v="150"/>
    <x v="149"/>
    <x v="2"/>
    <x v="21"/>
    <n v="0"/>
    <n v="0"/>
    <n v="0"/>
    <n v="5"/>
    <n v="4"/>
    <n v="1"/>
    <n v="5"/>
    <n v="0"/>
    <n v="2"/>
    <n v="0"/>
    <n v="2"/>
    <n v="5"/>
    <n v="8"/>
    <n v="8"/>
    <n v="3"/>
    <n v="3"/>
    <n v="5"/>
    <n v="5"/>
    <n v="2"/>
    <n v="2"/>
    <n v="1"/>
    <n v="0"/>
    <n v="8"/>
    <n v="0"/>
    <n v="14"/>
    <n v="0"/>
    <n v="0"/>
    <n v="10"/>
    <n v="0"/>
    <n v="1"/>
    <n v="0"/>
    <n v="0"/>
    <n v="0"/>
    <n v="0"/>
    <n v="0"/>
    <n v="0"/>
    <n v="0"/>
    <n v="0"/>
    <n v="0"/>
    <n v="5"/>
    <n v="0"/>
    <n v="11"/>
    <n v="0"/>
    <n v="11"/>
    <n v="17"/>
    <n v="0"/>
    <n v="0"/>
    <n v="1"/>
    <n v="7"/>
  </r>
  <r>
    <n v="2025"/>
    <x v="5"/>
    <n v="6709"/>
    <x v="151"/>
    <x v="150"/>
    <x v="0"/>
    <x v="8"/>
    <n v="0"/>
    <n v="0"/>
    <n v="11"/>
    <n v="8"/>
    <n v="5"/>
    <n v="0"/>
    <n v="3"/>
    <n v="0"/>
    <n v="3"/>
    <n v="0"/>
    <n v="3"/>
    <n v="8"/>
    <n v="8"/>
    <n v="12"/>
    <n v="4"/>
    <n v="10"/>
    <n v="7"/>
    <n v="5"/>
    <n v="0"/>
    <n v="2"/>
    <n v="0"/>
    <n v="0"/>
    <n v="5"/>
    <n v="0"/>
    <n v="29"/>
    <n v="0"/>
    <n v="0"/>
    <n v="6"/>
    <n v="0"/>
    <n v="7"/>
    <n v="0"/>
    <n v="0"/>
    <n v="0"/>
    <n v="0"/>
    <n v="0"/>
    <n v="0"/>
    <n v="0"/>
    <n v="0"/>
    <n v="0"/>
    <n v="0"/>
    <n v="0"/>
    <n v="0"/>
    <n v="1"/>
    <n v="7"/>
    <n v="10"/>
    <n v="0"/>
    <n v="0"/>
    <n v="1"/>
    <n v="8"/>
  </r>
  <r>
    <n v="2025"/>
    <x v="5"/>
    <n v="6710"/>
    <x v="152"/>
    <x v="151"/>
    <x v="0"/>
    <x v="5"/>
    <n v="0"/>
    <n v="0"/>
    <n v="0"/>
    <n v="0"/>
    <n v="0"/>
    <n v="0"/>
    <n v="0"/>
    <n v="0"/>
    <n v="0"/>
    <n v="0"/>
    <n v="0"/>
    <n v="4"/>
    <n v="2"/>
    <n v="2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5"/>
    <n v="6930"/>
    <x v="153"/>
    <x v="152"/>
    <x v="2"/>
    <x v="19"/>
    <n v="0"/>
    <n v="0"/>
    <n v="0"/>
    <n v="1"/>
    <n v="0"/>
    <n v="0"/>
    <n v="0"/>
    <n v="0"/>
    <n v="0"/>
    <n v="0"/>
    <n v="0"/>
    <n v="0"/>
    <n v="1"/>
    <n v="0"/>
    <n v="1"/>
    <n v="3"/>
    <n v="1"/>
    <n v="1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5"/>
  </r>
  <r>
    <n v="2025"/>
    <x v="5"/>
    <n v="6931"/>
    <x v="154"/>
    <x v="153"/>
    <x v="0"/>
    <x v="23"/>
    <n v="0"/>
    <n v="0"/>
    <n v="0"/>
    <n v="2"/>
    <n v="2"/>
    <n v="1"/>
    <n v="1"/>
    <n v="0"/>
    <n v="2"/>
    <n v="0"/>
    <n v="1"/>
    <n v="1"/>
    <n v="3"/>
    <n v="5"/>
    <n v="0"/>
    <n v="1"/>
    <n v="3"/>
    <n v="2"/>
    <n v="1"/>
    <n v="0"/>
    <n v="0"/>
    <n v="0"/>
    <n v="0"/>
    <n v="0"/>
    <n v="10"/>
    <n v="0"/>
    <n v="0"/>
    <n v="0"/>
    <n v="0"/>
    <n v="1"/>
    <n v="0"/>
    <n v="0"/>
    <n v="0"/>
    <n v="0"/>
    <n v="0"/>
    <n v="0"/>
    <n v="0"/>
    <n v="0"/>
    <n v="0"/>
    <n v="2"/>
    <n v="0"/>
    <n v="5"/>
    <n v="0"/>
    <n v="5"/>
    <n v="12"/>
    <n v="0"/>
    <n v="0"/>
    <n v="1"/>
    <n v="1"/>
  </r>
  <r>
    <n v="2025"/>
    <x v="5"/>
    <n v="6974"/>
    <x v="155"/>
    <x v="154"/>
    <x v="0"/>
    <x v="5"/>
    <n v="0"/>
    <n v="0"/>
    <n v="0"/>
    <n v="4"/>
    <n v="2"/>
    <n v="0"/>
    <n v="1"/>
    <n v="0"/>
    <n v="2"/>
    <n v="0"/>
    <n v="1"/>
    <n v="2"/>
    <n v="6"/>
    <n v="4"/>
    <n v="0"/>
    <n v="5"/>
    <n v="3"/>
    <n v="2"/>
    <n v="2"/>
    <n v="5"/>
    <n v="0"/>
    <n v="0"/>
    <n v="6"/>
    <n v="0"/>
    <n v="6"/>
    <n v="0"/>
    <n v="0"/>
    <n v="6"/>
    <n v="0"/>
    <n v="0"/>
    <n v="0"/>
    <n v="0"/>
    <n v="0"/>
    <n v="0"/>
    <n v="0"/>
    <n v="0"/>
    <n v="0"/>
    <n v="0"/>
    <n v="0"/>
    <n v="4"/>
    <n v="0"/>
    <n v="4"/>
    <n v="0"/>
    <n v="24"/>
    <n v="46"/>
    <n v="0"/>
    <n v="0"/>
    <n v="1"/>
    <n v="11"/>
  </r>
  <r>
    <n v="2025"/>
    <x v="5"/>
    <n v="6997"/>
    <x v="156"/>
    <x v="155"/>
    <x v="2"/>
    <x v="20"/>
    <n v="0"/>
    <n v="0"/>
    <n v="0"/>
    <n v="0"/>
    <n v="0"/>
    <n v="0"/>
    <n v="0"/>
    <n v="0"/>
    <n v="0"/>
    <n v="0"/>
    <n v="0"/>
    <n v="0"/>
    <n v="0"/>
    <n v="1"/>
    <n v="2"/>
    <n v="2"/>
    <n v="4"/>
    <n v="2"/>
    <n v="1"/>
    <n v="3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5"/>
    <n v="1"/>
    <n v="7"/>
    <n v="6"/>
    <n v="0"/>
    <n v="0"/>
    <n v="1"/>
    <n v="2"/>
  </r>
  <r>
    <n v="2025"/>
    <x v="5"/>
    <n v="6998"/>
    <x v="157"/>
    <x v="156"/>
    <x v="2"/>
    <x v="20"/>
    <n v="2"/>
    <n v="1"/>
    <n v="0"/>
    <n v="1"/>
    <n v="0"/>
    <n v="0"/>
    <n v="0"/>
    <n v="0"/>
    <n v="0"/>
    <n v="0"/>
    <n v="3"/>
    <n v="1"/>
    <n v="0"/>
    <n v="1"/>
    <n v="0"/>
    <n v="1"/>
    <n v="0"/>
    <n v="1"/>
    <n v="0"/>
    <n v="1"/>
    <n v="0"/>
    <n v="0"/>
    <n v="0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8"/>
    <n v="0"/>
    <n v="2"/>
    <n v="17"/>
    <n v="0"/>
    <n v="0"/>
    <n v="0"/>
    <n v="4"/>
  </r>
  <r>
    <n v="2025"/>
    <x v="5"/>
    <n v="6999"/>
    <x v="158"/>
    <x v="157"/>
    <x v="3"/>
    <x v="26"/>
    <n v="0"/>
    <n v="0"/>
    <n v="0"/>
    <n v="0"/>
    <n v="0"/>
    <n v="0"/>
    <n v="0"/>
    <n v="0"/>
    <n v="0"/>
    <n v="0"/>
    <n v="0"/>
    <n v="1"/>
    <n v="3"/>
    <n v="3"/>
    <n v="1"/>
    <n v="2"/>
    <n v="1"/>
    <n v="4"/>
    <n v="1"/>
    <n v="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18"/>
    <n v="0"/>
    <n v="0"/>
    <n v="0"/>
    <n v="3"/>
  </r>
  <r>
    <n v="2025"/>
    <x v="5"/>
    <n v="7000"/>
    <x v="159"/>
    <x v="158"/>
    <x v="0"/>
    <x v="2"/>
    <n v="0"/>
    <n v="0"/>
    <n v="0"/>
    <n v="2"/>
    <n v="0"/>
    <n v="0"/>
    <n v="0"/>
    <n v="0"/>
    <n v="0"/>
    <n v="0"/>
    <n v="2"/>
    <n v="4"/>
    <n v="0"/>
    <n v="2"/>
    <n v="0"/>
    <n v="1"/>
    <n v="2"/>
    <n v="3"/>
    <n v="1"/>
    <n v="1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1"/>
  </r>
  <r>
    <n v="2025"/>
    <x v="5"/>
    <n v="7083"/>
    <x v="160"/>
    <x v="159"/>
    <x v="0"/>
    <x v="7"/>
    <n v="0"/>
    <n v="0"/>
    <n v="0"/>
    <n v="12"/>
    <n v="6"/>
    <n v="0"/>
    <n v="5"/>
    <n v="0"/>
    <n v="4"/>
    <n v="0"/>
    <n v="3"/>
    <n v="15"/>
    <n v="17"/>
    <n v="20"/>
    <n v="5"/>
    <n v="9"/>
    <n v="12"/>
    <n v="18"/>
    <n v="2"/>
    <n v="36"/>
    <n v="1"/>
    <n v="0"/>
    <n v="16"/>
    <n v="0"/>
    <n v="39"/>
    <n v="0"/>
    <n v="0"/>
    <n v="17"/>
    <n v="0"/>
    <n v="7"/>
    <n v="0"/>
    <n v="0"/>
    <n v="0"/>
    <n v="0"/>
    <n v="0"/>
    <n v="0"/>
    <n v="0"/>
    <n v="0"/>
    <n v="0"/>
    <n v="2"/>
    <n v="0"/>
    <n v="5"/>
    <n v="0"/>
    <n v="20"/>
    <n v="12"/>
    <n v="0"/>
    <n v="0"/>
    <n v="3"/>
    <n v="20"/>
  </r>
  <r>
    <n v="2025"/>
    <x v="5"/>
    <n v="7156"/>
    <x v="161"/>
    <x v="160"/>
    <x v="0"/>
    <x v="4"/>
    <n v="0"/>
    <n v="0"/>
    <n v="0"/>
    <n v="5"/>
    <n v="1"/>
    <n v="8"/>
    <n v="0"/>
    <n v="2"/>
    <n v="0"/>
    <n v="1"/>
    <n v="6"/>
    <n v="33"/>
    <n v="14"/>
    <n v="33"/>
    <n v="6"/>
    <n v="18"/>
    <n v="12"/>
    <n v="13"/>
    <n v="5"/>
    <n v="17"/>
    <n v="6"/>
    <n v="0"/>
    <n v="16"/>
    <n v="0"/>
    <n v="70"/>
    <n v="0"/>
    <n v="1"/>
    <n v="23"/>
    <n v="0"/>
    <n v="6"/>
    <n v="0"/>
    <n v="0"/>
    <n v="0"/>
    <n v="0"/>
    <n v="0"/>
    <n v="0"/>
    <n v="0"/>
    <n v="0"/>
    <n v="0"/>
    <n v="2"/>
    <n v="0"/>
    <n v="11"/>
    <n v="0"/>
    <n v="23"/>
    <n v="22"/>
    <n v="0"/>
    <n v="0"/>
    <n v="5"/>
    <n v="19"/>
  </r>
  <r>
    <n v="2025"/>
    <x v="5"/>
    <n v="7195"/>
    <x v="162"/>
    <x v="161"/>
    <x v="2"/>
    <x v="22"/>
    <n v="0"/>
    <n v="0"/>
    <n v="0"/>
    <n v="1"/>
    <n v="1"/>
    <n v="0"/>
    <n v="1"/>
    <n v="0"/>
    <n v="0"/>
    <n v="0"/>
    <n v="0"/>
    <n v="1"/>
    <n v="1"/>
    <n v="2"/>
    <n v="2"/>
    <n v="4"/>
    <n v="2"/>
    <n v="5"/>
    <n v="6"/>
    <n v="1"/>
    <n v="2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20"/>
    <n v="0"/>
    <n v="0"/>
    <n v="1"/>
    <n v="6"/>
  </r>
  <r>
    <n v="2025"/>
    <x v="5"/>
    <n v="7196"/>
    <x v="163"/>
    <x v="162"/>
    <x v="2"/>
    <x v="22"/>
    <n v="0"/>
    <n v="0"/>
    <n v="0"/>
    <n v="2"/>
    <n v="1"/>
    <n v="0"/>
    <n v="0"/>
    <n v="0"/>
    <n v="0"/>
    <n v="0"/>
    <n v="0"/>
    <n v="1"/>
    <n v="0"/>
    <n v="0"/>
    <n v="1"/>
    <n v="3"/>
    <n v="1"/>
    <n v="1"/>
    <n v="2"/>
    <n v="4"/>
    <n v="1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1"/>
    <n v="4"/>
    <n v="0"/>
    <n v="9"/>
    <n v="0"/>
    <n v="0"/>
    <n v="0"/>
    <n v="1"/>
  </r>
  <r>
    <n v="2025"/>
    <x v="5"/>
    <n v="7273"/>
    <x v="164"/>
    <x v="163"/>
    <x v="0"/>
    <x v="6"/>
    <n v="0"/>
    <n v="0"/>
    <n v="0"/>
    <n v="5"/>
    <n v="3"/>
    <n v="0"/>
    <n v="3"/>
    <n v="0"/>
    <n v="6"/>
    <n v="0"/>
    <n v="1"/>
    <n v="8"/>
    <n v="4"/>
    <n v="8"/>
    <n v="5"/>
    <n v="8"/>
    <n v="2"/>
    <n v="4"/>
    <n v="0"/>
    <n v="4"/>
    <n v="0"/>
    <n v="0"/>
    <n v="14"/>
    <n v="0"/>
    <n v="18"/>
    <n v="0"/>
    <n v="1"/>
    <n v="14"/>
    <n v="0"/>
    <n v="3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6"/>
  </r>
  <r>
    <n v="2025"/>
    <x v="5"/>
    <n v="7282"/>
    <x v="165"/>
    <x v="164"/>
    <x v="2"/>
    <x v="21"/>
    <n v="0"/>
    <n v="0"/>
    <n v="0"/>
    <n v="0"/>
    <n v="0"/>
    <n v="0"/>
    <n v="2"/>
    <n v="0"/>
    <n v="0"/>
    <n v="0"/>
    <n v="2"/>
    <n v="2"/>
    <n v="2"/>
    <n v="1"/>
    <n v="2"/>
    <n v="1"/>
    <n v="1"/>
    <n v="0"/>
    <n v="1"/>
    <n v="1"/>
    <n v="1"/>
    <n v="0"/>
    <n v="1"/>
    <n v="0"/>
    <n v="2"/>
    <n v="0"/>
    <n v="1"/>
    <n v="2"/>
    <n v="0"/>
    <n v="0"/>
    <n v="0"/>
    <n v="0"/>
    <n v="0"/>
    <n v="0"/>
    <n v="0"/>
    <n v="0"/>
    <n v="0"/>
    <n v="2"/>
    <n v="1"/>
    <n v="0"/>
    <n v="0"/>
    <n v="0"/>
    <n v="4"/>
    <n v="1"/>
    <n v="2"/>
    <n v="0"/>
    <n v="0"/>
    <n v="0"/>
    <n v="1"/>
  </r>
  <r>
    <n v="2025"/>
    <x v="5"/>
    <n v="7283"/>
    <x v="166"/>
    <x v="165"/>
    <x v="2"/>
    <x v="21"/>
    <n v="0"/>
    <n v="0"/>
    <n v="0"/>
    <n v="1"/>
    <n v="1"/>
    <n v="0"/>
    <n v="1"/>
    <n v="0"/>
    <n v="2"/>
    <n v="0"/>
    <n v="0"/>
    <n v="2"/>
    <n v="4"/>
    <n v="1"/>
    <n v="1"/>
    <n v="2"/>
    <n v="0"/>
    <n v="3"/>
    <n v="0"/>
    <n v="2"/>
    <n v="1"/>
    <n v="0"/>
    <n v="3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0"/>
    <n v="0"/>
    <n v="1"/>
  </r>
  <r>
    <n v="2025"/>
    <x v="5"/>
    <n v="7284"/>
    <x v="167"/>
    <x v="166"/>
    <x v="3"/>
    <x v="26"/>
    <n v="0"/>
    <n v="0"/>
    <n v="0"/>
    <n v="2"/>
    <n v="0"/>
    <n v="0"/>
    <n v="0"/>
    <n v="0"/>
    <n v="0"/>
    <n v="0"/>
    <n v="0"/>
    <n v="1"/>
    <n v="1"/>
    <n v="2"/>
    <n v="1"/>
    <n v="1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2"/>
    <n v="1"/>
  </r>
  <r>
    <n v="2025"/>
    <x v="5"/>
    <n v="7285"/>
    <x v="168"/>
    <x v="167"/>
    <x v="2"/>
    <x v="20"/>
    <n v="0"/>
    <n v="0"/>
    <n v="0"/>
    <n v="0"/>
    <n v="0"/>
    <n v="0"/>
    <n v="1"/>
    <n v="0"/>
    <n v="0"/>
    <n v="0"/>
    <n v="2"/>
    <n v="1"/>
    <n v="2"/>
    <n v="2"/>
    <n v="0"/>
    <n v="2"/>
    <n v="0"/>
    <n v="1"/>
    <n v="1"/>
    <n v="2"/>
    <n v="1"/>
    <n v="0"/>
    <n v="0"/>
    <n v="0"/>
    <n v="4"/>
    <n v="0"/>
    <n v="0"/>
    <n v="4"/>
    <n v="0"/>
    <n v="1"/>
    <n v="0"/>
    <n v="0"/>
    <n v="0"/>
    <n v="0"/>
    <n v="0"/>
    <n v="0"/>
    <n v="0"/>
    <n v="0"/>
    <n v="0"/>
    <n v="1"/>
    <n v="0"/>
    <n v="2"/>
    <n v="0"/>
    <n v="12"/>
    <n v="15"/>
    <n v="0"/>
    <n v="0"/>
    <n v="0"/>
    <n v="3"/>
  </r>
  <r>
    <n v="2025"/>
    <x v="5"/>
    <n v="8434"/>
    <x v="169"/>
    <x v="168"/>
    <x v="0"/>
    <x v="3"/>
    <n v="0"/>
    <n v="0"/>
    <n v="0"/>
    <n v="12"/>
    <n v="7"/>
    <n v="0"/>
    <n v="8"/>
    <n v="0"/>
    <n v="12"/>
    <n v="0"/>
    <n v="5"/>
    <n v="15"/>
    <n v="9"/>
    <n v="16"/>
    <n v="5"/>
    <n v="7"/>
    <n v="3"/>
    <n v="5"/>
    <n v="1"/>
    <n v="5"/>
    <n v="3"/>
    <n v="0"/>
    <n v="15"/>
    <n v="0"/>
    <n v="33"/>
    <n v="0"/>
    <n v="0"/>
    <n v="20"/>
    <n v="0"/>
    <n v="13"/>
    <n v="0"/>
    <n v="0"/>
    <n v="0"/>
    <n v="0"/>
    <n v="0"/>
    <n v="0"/>
    <n v="0"/>
    <n v="0"/>
    <n v="4"/>
    <n v="0"/>
    <n v="0"/>
    <n v="0"/>
    <n v="0"/>
    <n v="7"/>
    <n v="9"/>
    <n v="0"/>
    <n v="0"/>
    <n v="0"/>
    <n v="5"/>
  </r>
  <r>
    <n v="2025"/>
    <x v="5"/>
    <n v="10904"/>
    <x v="170"/>
    <x v="169"/>
    <x v="2"/>
    <x v="17"/>
    <n v="1"/>
    <n v="0"/>
    <n v="0"/>
    <n v="1"/>
    <n v="1"/>
    <n v="0"/>
    <n v="1"/>
    <n v="0"/>
    <n v="1"/>
    <n v="0"/>
    <n v="2"/>
    <n v="1"/>
    <n v="1"/>
    <n v="3"/>
    <n v="0"/>
    <n v="2"/>
    <n v="1"/>
    <n v="1"/>
    <n v="0"/>
    <n v="1"/>
    <n v="0"/>
    <n v="0"/>
    <n v="1"/>
    <n v="0"/>
    <n v="3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7"/>
    <n v="0"/>
    <n v="0"/>
    <n v="0"/>
    <n v="0"/>
  </r>
  <r>
    <n v="2025"/>
    <x v="5"/>
    <n v="11767"/>
    <x v="171"/>
    <x v="170"/>
    <x v="2"/>
    <x v="21"/>
    <n v="0"/>
    <n v="0"/>
    <n v="0"/>
    <n v="1"/>
    <n v="0"/>
    <n v="0"/>
    <n v="0"/>
    <n v="0"/>
    <n v="0"/>
    <n v="0"/>
    <n v="0"/>
    <n v="0"/>
    <n v="0"/>
    <n v="2"/>
    <n v="1"/>
    <n v="3"/>
    <n v="1"/>
    <n v="0"/>
    <n v="1"/>
    <n v="1"/>
    <n v="2"/>
    <n v="0"/>
    <n v="0"/>
    <n v="0"/>
    <n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8"/>
    <n v="4"/>
    <n v="0"/>
    <n v="0"/>
    <n v="0"/>
    <n v="2"/>
  </r>
  <r>
    <n v="2025"/>
    <x v="5"/>
    <n v="11784"/>
    <x v="172"/>
    <x v="171"/>
    <x v="2"/>
    <x v="21"/>
    <n v="0"/>
    <n v="0"/>
    <n v="0"/>
    <n v="3"/>
    <n v="2"/>
    <n v="0"/>
    <n v="0"/>
    <n v="0"/>
    <n v="0"/>
    <n v="0"/>
    <n v="0"/>
    <n v="1"/>
    <n v="4"/>
    <n v="2"/>
    <n v="0"/>
    <n v="0"/>
    <n v="1"/>
    <n v="1"/>
    <n v="1"/>
    <n v="4"/>
    <n v="0"/>
    <n v="0"/>
    <n v="0"/>
    <n v="0"/>
    <n v="7"/>
    <n v="0"/>
    <n v="0"/>
    <n v="0"/>
    <n v="0"/>
    <n v="1"/>
    <n v="0"/>
    <n v="0"/>
    <n v="0"/>
    <n v="0"/>
    <n v="0"/>
    <n v="0"/>
    <n v="0"/>
    <n v="0"/>
    <n v="0"/>
    <n v="1"/>
    <n v="0"/>
    <n v="1"/>
    <n v="2"/>
    <n v="0"/>
    <n v="4"/>
    <n v="0"/>
    <n v="0"/>
    <n v="0"/>
    <n v="0"/>
  </r>
  <r>
    <n v="2025"/>
    <x v="5"/>
    <n v="12735"/>
    <x v="173"/>
    <x v="172"/>
    <x v="2"/>
    <x v="21"/>
    <n v="0"/>
    <n v="0"/>
    <n v="0"/>
    <n v="1"/>
    <n v="0"/>
    <n v="0"/>
    <n v="0"/>
    <n v="0"/>
    <n v="0"/>
    <n v="0"/>
    <n v="1"/>
    <n v="0"/>
    <n v="4"/>
    <n v="3"/>
    <n v="3"/>
    <n v="2"/>
    <n v="0"/>
    <n v="1"/>
    <n v="0"/>
    <n v="3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0"/>
    <n v="0"/>
    <n v="0"/>
    <n v="1"/>
  </r>
  <r>
    <n v="2025"/>
    <x v="5"/>
    <n v="13662"/>
    <x v="174"/>
    <x v="173"/>
    <x v="2"/>
    <x v="17"/>
    <n v="0"/>
    <n v="0"/>
    <n v="0"/>
    <n v="2"/>
    <n v="1"/>
    <n v="0"/>
    <n v="1"/>
    <n v="0"/>
    <n v="2"/>
    <n v="0"/>
    <n v="0"/>
    <n v="1"/>
    <n v="0"/>
    <n v="1"/>
    <n v="0"/>
    <n v="0"/>
    <n v="0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5"/>
  </r>
  <r>
    <n v="2025"/>
    <x v="5"/>
    <n v="14654"/>
    <x v="175"/>
    <x v="174"/>
    <x v="1"/>
    <x v="0"/>
    <n v="0"/>
    <n v="49"/>
    <n v="120"/>
    <n v="0"/>
    <n v="0"/>
    <n v="3"/>
    <n v="0"/>
    <n v="3"/>
    <n v="0"/>
    <n v="1"/>
    <n v="0"/>
    <n v="1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8"/>
    <n v="0"/>
    <n v="11"/>
    <n v="0"/>
    <n v="12"/>
    <n v="16"/>
    <n v="0"/>
    <n v="1"/>
    <n v="5"/>
    <n v="13"/>
  </r>
  <r>
    <n v="2025"/>
    <x v="5"/>
    <n v="26291"/>
    <x v="176"/>
    <x v="175"/>
    <x v="2"/>
    <x v="21"/>
    <n v="0"/>
    <n v="0"/>
    <n v="0"/>
    <n v="5"/>
    <n v="2"/>
    <n v="0"/>
    <n v="3"/>
    <n v="0"/>
    <n v="3"/>
    <n v="0"/>
    <n v="2"/>
    <n v="6"/>
    <n v="2"/>
    <n v="4"/>
    <n v="3"/>
    <n v="2"/>
    <n v="2"/>
    <n v="2"/>
    <n v="0"/>
    <n v="2"/>
    <n v="0"/>
    <n v="0"/>
    <n v="0"/>
    <n v="0"/>
    <n v="4"/>
    <n v="0"/>
    <n v="0"/>
    <n v="2"/>
    <n v="0"/>
    <n v="1"/>
    <n v="0"/>
    <n v="0"/>
    <n v="0"/>
    <n v="0"/>
    <n v="0"/>
    <n v="0"/>
    <n v="0"/>
    <n v="0"/>
    <n v="0"/>
    <n v="1"/>
    <n v="0"/>
    <n v="3"/>
    <n v="0"/>
    <n v="9"/>
    <n v="19"/>
    <n v="0"/>
    <n v="0"/>
    <n v="0"/>
    <n v="1"/>
  </r>
  <r>
    <n v="2025"/>
    <x v="5"/>
    <n v="26893"/>
    <x v="177"/>
    <x v="176"/>
    <x v="0"/>
    <x v="8"/>
    <n v="0"/>
    <n v="0"/>
    <n v="0"/>
    <n v="2"/>
    <n v="1"/>
    <n v="0"/>
    <n v="1"/>
    <n v="0"/>
    <n v="0"/>
    <n v="0"/>
    <n v="3"/>
    <n v="3"/>
    <n v="4"/>
    <n v="2"/>
    <n v="2"/>
    <n v="2"/>
    <n v="1"/>
    <n v="2"/>
    <n v="0"/>
    <n v="4"/>
    <n v="0"/>
    <n v="0"/>
    <n v="2"/>
    <n v="0"/>
    <n v="8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4"/>
    <n v="9"/>
    <n v="0"/>
    <n v="0"/>
    <n v="0"/>
    <n v="6"/>
  </r>
  <r>
    <n v="2025"/>
    <x v="5"/>
    <n v="26894"/>
    <x v="178"/>
    <x v="177"/>
    <x v="0"/>
    <x v="1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11"/>
    <n v="0"/>
    <n v="0"/>
    <n v="0"/>
    <n v="1"/>
  </r>
  <r>
    <n v="2025"/>
    <x v="5"/>
    <n v="28687"/>
    <x v="179"/>
    <x v="178"/>
    <x v="2"/>
    <x v="21"/>
    <n v="0"/>
    <n v="0"/>
    <n v="0"/>
    <n v="0"/>
    <n v="0"/>
    <n v="0"/>
    <n v="0"/>
    <n v="0"/>
    <n v="0"/>
    <n v="0"/>
    <n v="1"/>
    <n v="4"/>
    <n v="1"/>
    <n v="1"/>
    <n v="1"/>
    <n v="2"/>
    <n v="3"/>
    <n v="2"/>
    <n v="2"/>
    <n v="0"/>
    <n v="1"/>
    <n v="0"/>
    <n v="3"/>
    <n v="0"/>
    <n v="5"/>
    <n v="0"/>
    <n v="5"/>
    <n v="0"/>
    <n v="0"/>
    <n v="0"/>
    <n v="0"/>
    <n v="0"/>
    <n v="0"/>
    <n v="0"/>
    <n v="0"/>
    <n v="0"/>
    <n v="0"/>
    <n v="0"/>
    <n v="0"/>
    <n v="0"/>
    <n v="0"/>
    <n v="1"/>
    <n v="2"/>
    <n v="4"/>
    <n v="7"/>
    <n v="0"/>
    <n v="0"/>
    <n v="1"/>
    <n v="6"/>
  </r>
  <r>
    <n v="2025"/>
    <x v="5"/>
    <n v="29039"/>
    <x v="180"/>
    <x v="179"/>
    <x v="2"/>
    <x v="21"/>
    <n v="0"/>
    <n v="0"/>
    <n v="0"/>
    <n v="1"/>
    <n v="1"/>
    <n v="0"/>
    <n v="1"/>
    <n v="0"/>
    <n v="1"/>
    <n v="0"/>
    <n v="0"/>
    <n v="0"/>
    <n v="3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5"/>
    <n v="35945"/>
    <x v="181"/>
    <x v="180"/>
    <x v="2"/>
    <x v="14"/>
    <n v="0"/>
    <n v="0"/>
    <n v="0"/>
    <n v="10"/>
    <n v="9"/>
    <n v="0"/>
    <n v="7"/>
    <n v="0"/>
    <n v="7"/>
    <n v="0"/>
    <n v="4"/>
    <n v="13"/>
    <n v="9"/>
    <n v="12"/>
    <n v="8"/>
    <n v="11"/>
    <n v="6"/>
    <n v="6"/>
    <n v="4"/>
    <n v="5"/>
    <n v="2"/>
    <n v="0"/>
    <n v="6"/>
    <n v="0"/>
    <n v="38"/>
    <n v="0"/>
    <n v="0"/>
    <n v="5"/>
    <n v="0"/>
    <n v="6"/>
    <n v="0"/>
    <n v="0"/>
    <n v="0"/>
    <n v="0"/>
    <n v="0"/>
    <n v="0"/>
    <n v="0"/>
    <n v="0"/>
    <n v="0"/>
    <n v="1"/>
    <n v="1"/>
    <n v="0"/>
    <n v="16"/>
    <n v="2"/>
    <n v="0"/>
    <n v="0"/>
    <n v="0"/>
    <n v="1"/>
    <n v="8"/>
  </r>
  <r>
    <n v="2025"/>
    <x v="5"/>
    <n v="36072"/>
    <x v="182"/>
    <x v="181"/>
    <x v="0"/>
    <x v="2"/>
    <n v="0"/>
    <n v="0"/>
    <n v="0"/>
    <n v="0"/>
    <n v="0"/>
    <n v="0"/>
    <n v="0"/>
    <n v="0"/>
    <n v="0"/>
    <n v="0"/>
    <n v="0"/>
    <n v="0"/>
    <n v="1"/>
    <n v="2"/>
    <n v="0"/>
    <n v="0"/>
    <n v="3"/>
    <n v="0"/>
    <n v="1"/>
    <n v="1"/>
    <n v="0"/>
    <n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3"/>
    <n v="0"/>
    <n v="0"/>
    <n v="0"/>
    <n v="1"/>
  </r>
  <r>
    <n v="2025"/>
    <x v="5"/>
    <n v="39423"/>
    <x v="183"/>
    <x v="182"/>
    <x v="3"/>
    <x v="25"/>
    <n v="0"/>
    <n v="0"/>
    <n v="0"/>
    <n v="1"/>
    <n v="1"/>
    <n v="1"/>
    <n v="1"/>
    <n v="1"/>
    <n v="2"/>
    <n v="0"/>
    <n v="0"/>
    <n v="3"/>
    <n v="2"/>
    <n v="1"/>
    <n v="3"/>
    <n v="2"/>
    <n v="1"/>
    <n v="0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2"/>
    <n v="3"/>
    <n v="5"/>
    <n v="10"/>
    <n v="0"/>
    <n v="0"/>
    <n v="1"/>
    <n v="3"/>
  </r>
  <r>
    <n v="2025"/>
    <x v="5"/>
    <n v="40593"/>
    <x v="184"/>
    <x v="151"/>
    <x v="0"/>
    <x v="5"/>
    <n v="0"/>
    <n v="0"/>
    <n v="0"/>
    <n v="23"/>
    <n v="14"/>
    <n v="0"/>
    <n v="14"/>
    <n v="0"/>
    <n v="12"/>
    <n v="0"/>
    <n v="6"/>
    <n v="11"/>
    <n v="11"/>
    <n v="16"/>
    <n v="5"/>
    <n v="16"/>
    <n v="3"/>
    <n v="12"/>
    <n v="6"/>
    <n v="12"/>
    <n v="2"/>
    <n v="6"/>
    <n v="12"/>
    <n v="21"/>
    <n v="41"/>
    <n v="0"/>
    <n v="3"/>
    <n v="7"/>
    <n v="0"/>
    <n v="2"/>
    <n v="0"/>
    <n v="1"/>
    <n v="0"/>
    <n v="0"/>
    <n v="0"/>
    <n v="0"/>
    <n v="0"/>
    <n v="0"/>
    <n v="0"/>
    <n v="11"/>
    <n v="0"/>
    <n v="18"/>
    <n v="0"/>
    <n v="10"/>
    <n v="37"/>
    <n v="0"/>
    <n v="0"/>
    <n v="0"/>
    <n v="8"/>
  </r>
  <r>
    <n v="2025"/>
    <x v="5"/>
    <n v="40716"/>
    <x v="185"/>
    <x v="183"/>
    <x v="0"/>
    <x v="5"/>
    <n v="16"/>
    <n v="0"/>
    <n v="26"/>
    <n v="10"/>
    <n v="2"/>
    <n v="2"/>
    <n v="5"/>
    <n v="0"/>
    <n v="6"/>
    <n v="0"/>
    <n v="3"/>
    <n v="13"/>
    <n v="18"/>
    <n v="15"/>
    <n v="10"/>
    <n v="10"/>
    <n v="8"/>
    <n v="8"/>
    <n v="2"/>
    <n v="6"/>
    <n v="2"/>
    <n v="0"/>
    <n v="4"/>
    <n v="1"/>
    <n v="37"/>
    <n v="0"/>
    <n v="0"/>
    <n v="4"/>
    <n v="0"/>
    <n v="15"/>
    <n v="0"/>
    <n v="0"/>
    <n v="0"/>
    <n v="0"/>
    <n v="0"/>
    <n v="0"/>
    <n v="0"/>
    <n v="0"/>
    <n v="0"/>
    <n v="1"/>
    <n v="0"/>
    <n v="1"/>
    <n v="0"/>
    <n v="11"/>
    <n v="35"/>
    <n v="0"/>
    <n v="0"/>
    <n v="5"/>
    <n v="24"/>
  </r>
  <r>
    <n v="2025"/>
    <x v="5"/>
    <n v="40948"/>
    <x v="186"/>
    <x v="184"/>
    <x v="2"/>
    <x v="20"/>
    <n v="0"/>
    <n v="0"/>
    <n v="0"/>
    <n v="1"/>
    <n v="1"/>
    <n v="0"/>
    <n v="1"/>
    <n v="0"/>
    <n v="0"/>
    <n v="0"/>
    <n v="1"/>
    <n v="0"/>
    <n v="0"/>
    <n v="0"/>
    <n v="0"/>
    <n v="2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1"/>
    <n v="2"/>
  </r>
  <r>
    <n v="2025"/>
    <x v="6"/>
    <n v="4314"/>
    <x v="0"/>
    <x v="0"/>
    <x v="0"/>
    <x v="0"/>
    <n v="125"/>
    <n v="21"/>
    <n v="216"/>
    <n v="0"/>
    <n v="0"/>
    <n v="0"/>
    <n v="0"/>
    <n v="0"/>
    <n v="0"/>
    <n v="0"/>
    <n v="0"/>
    <n v="0"/>
    <n v="7"/>
    <n v="5"/>
    <n v="2"/>
    <n v="2"/>
    <n v="1"/>
    <n v="0"/>
    <n v="1"/>
    <n v="0"/>
    <n v="0"/>
    <n v="1"/>
    <n v="1"/>
    <n v="1"/>
    <n v="4"/>
    <n v="0"/>
    <n v="0"/>
    <n v="2"/>
    <n v="0"/>
    <n v="2"/>
    <n v="0"/>
    <n v="0"/>
    <n v="1"/>
    <n v="0"/>
    <n v="0"/>
    <n v="0"/>
    <n v="0"/>
    <n v="0"/>
    <n v="0"/>
    <n v="2"/>
    <n v="0"/>
    <n v="4"/>
    <n v="0"/>
    <n v="1"/>
    <n v="2"/>
    <n v="0"/>
    <n v="0"/>
    <n v="1"/>
    <n v="1"/>
  </r>
  <r>
    <n v="2025"/>
    <x v="6"/>
    <n v="4315"/>
    <x v="1"/>
    <x v="1"/>
    <x v="0"/>
    <x v="1"/>
    <n v="19"/>
    <n v="0"/>
    <n v="27"/>
    <n v="23"/>
    <n v="11"/>
    <n v="1"/>
    <n v="12"/>
    <n v="0"/>
    <n v="8"/>
    <n v="0"/>
    <n v="11"/>
    <n v="29"/>
    <n v="21"/>
    <n v="38"/>
    <n v="9"/>
    <n v="25"/>
    <n v="12"/>
    <n v="15"/>
    <n v="6"/>
    <n v="12"/>
    <n v="3"/>
    <n v="0"/>
    <n v="24"/>
    <n v="0"/>
    <n v="83"/>
    <n v="0"/>
    <n v="0"/>
    <n v="28"/>
    <n v="0"/>
    <n v="19"/>
    <n v="0"/>
    <n v="0"/>
    <n v="0"/>
    <n v="0"/>
    <n v="0"/>
    <n v="0"/>
    <n v="0"/>
    <n v="0"/>
    <n v="0"/>
    <n v="0"/>
    <n v="1"/>
    <n v="0"/>
    <n v="13"/>
    <n v="7"/>
    <n v="32"/>
    <n v="0"/>
    <n v="0"/>
    <n v="2"/>
    <n v="11"/>
  </r>
  <r>
    <n v="2025"/>
    <x v="6"/>
    <n v="4316"/>
    <x v="2"/>
    <x v="2"/>
    <x v="0"/>
    <x v="1"/>
    <n v="0"/>
    <n v="3"/>
    <n v="0"/>
    <n v="18"/>
    <n v="19"/>
    <n v="2"/>
    <n v="18"/>
    <n v="1"/>
    <n v="17"/>
    <n v="0"/>
    <n v="10"/>
    <n v="35"/>
    <n v="15"/>
    <n v="17"/>
    <n v="9"/>
    <n v="22"/>
    <n v="9"/>
    <n v="14"/>
    <n v="7"/>
    <n v="12"/>
    <n v="3"/>
    <n v="0"/>
    <n v="20"/>
    <n v="0"/>
    <n v="60"/>
    <n v="0"/>
    <n v="0"/>
    <n v="19"/>
    <n v="0"/>
    <n v="16"/>
    <n v="0"/>
    <n v="0"/>
    <n v="0"/>
    <n v="0"/>
    <n v="0"/>
    <n v="0"/>
    <n v="0"/>
    <n v="0"/>
    <n v="0"/>
    <n v="4"/>
    <n v="0"/>
    <n v="21"/>
    <n v="4"/>
    <n v="18"/>
    <n v="33"/>
    <n v="0"/>
    <n v="0"/>
    <n v="1"/>
    <n v="11"/>
  </r>
  <r>
    <n v="2025"/>
    <x v="6"/>
    <n v="4317"/>
    <x v="3"/>
    <x v="3"/>
    <x v="0"/>
    <x v="1"/>
    <n v="0"/>
    <n v="0"/>
    <n v="0"/>
    <n v="13"/>
    <n v="10"/>
    <n v="0"/>
    <n v="11"/>
    <n v="0"/>
    <n v="8"/>
    <n v="1"/>
    <n v="7"/>
    <n v="18"/>
    <n v="10"/>
    <n v="23"/>
    <n v="10"/>
    <n v="11"/>
    <n v="7"/>
    <n v="10"/>
    <n v="6"/>
    <n v="7"/>
    <n v="5"/>
    <n v="0"/>
    <n v="17"/>
    <n v="0"/>
    <n v="72"/>
    <n v="0"/>
    <n v="0"/>
    <n v="17"/>
    <n v="0"/>
    <n v="9"/>
    <n v="0"/>
    <n v="0"/>
    <n v="0"/>
    <n v="0"/>
    <n v="0"/>
    <n v="0"/>
    <n v="0"/>
    <n v="0"/>
    <n v="0"/>
    <n v="0"/>
    <n v="0"/>
    <n v="5"/>
    <n v="2"/>
    <n v="19"/>
    <n v="30"/>
    <n v="0"/>
    <n v="1"/>
    <n v="3"/>
    <n v="12"/>
  </r>
  <r>
    <n v="2025"/>
    <x v="6"/>
    <n v="4318"/>
    <x v="4"/>
    <x v="4"/>
    <x v="0"/>
    <x v="1"/>
    <n v="0"/>
    <n v="1"/>
    <n v="0"/>
    <n v="14"/>
    <n v="10"/>
    <n v="2"/>
    <n v="11"/>
    <n v="0"/>
    <n v="15"/>
    <n v="0"/>
    <n v="10"/>
    <n v="28"/>
    <n v="7"/>
    <n v="11"/>
    <n v="6"/>
    <n v="11"/>
    <n v="4"/>
    <n v="10"/>
    <n v="9"/>
    <n v="13"/>
    <n v="2"/>
    <n v="0"/>
    <n v="17"/>
    <n v="0"/>
    <n v="45"/>
    <n v="0"/>
    <n v="0"/>
    <n v="17"/>
    <n v="0"/>
    <n v="1"/>
    <n v="0"/>
    <n v="0"/>
    <n v="0"/>
    <n v="0"/>
    <n v="0"/>
    <n v="0"/>
    <n v="0"/>
    <n v="0"/>
    <n v="0"/>
    <n v="0"/>
    <n v="0"/>
    <n v="5"/>
    <n v="5"/>
    <n v="5"/>
    <n v="19"/>
    <n v="0"/>
    <n v="1"/>
    <n v="0"/>
    <n v="6"/>
  </r>
  <r>
    <n v="2025"/>
    <x v="6"/>
    <n v="4319"/>
    <x v="5"/>
    <x v="5"/>
    <x v="0"/>
    <x v="1"/>
    <n v="0"/>
    <n v="0"/>
    <n v="0"/>
    <n v="5"/>
    <n v="1"/>
    <n v="0"/>
    <n v="1"/>
    <n v="0"/>
    <n v="2"/>
    <n v="0"/>
    <n v="1"/>
    <n v="10"/>
    <n v="12"/>
    <n v="9"/>
    <n v="3"/>
    <n v="13"/>
    <n v="2"/>
    <n v="15"/>
    <n v="3"/>
    <n v="6"/>
    <n v="2"/>
    <n v="0"/>
    <n v="15"/>
    <n v="0"/>
    <n v="29"/>
    <n v="0"/>
    <n v="1"/>
    <n v="19"/>
    <n v="0"/>
    <n v="8"/>
    <n v="0"/>
    <n v="0"/>
    <n v="0"/>
    <n v="0"/>
    <n v="0"/>
    <n v="0"/>
    <n v="0"/>
    <n v="0"/>
    <n v="0"/>
    <n v="1"/>
    <n v="0"/>
    <n v="5"/>
    <n v="3"/>
    <n v="9"/>
    <n v="22"/>
    <n v="0"/>
    <n v="0"/>
    <n v="2"/>
    <n v="4"/>
  </r>
  <r>
    <n v="2025"/>
    <x v="6"/>
    <n v="4320"/>
    <x v="6"/>
    <x v="6"/>
    <x v="0"/>
    <x v="1"/>
    <n v="0"/>
    <n v="10"/>
    <n v="0"/>
    <n v="8"/>
    <n v="4"/>
    <n v="3"/>
    <n v="6"/>
    <n v="1"/>
    <n v="3"/>
    <n v="0"/>
    <n v="4"/>
    <n v="15"/>
    <n v="11"/>
    <n v="10"/>
    <n v="8"/>
    <n v="2"/>
    <n v="4"/>
    <n v="7"/>
    <n v="3"/>
    <n v="3"/>
    <n v="0"/>
    <n v="0"/>
    <n v="0"/>
    <n v="0"/>
    <n v="3"/>
    <n v="0"/>
    <n v="0"/>
    <n v="5"/>
    <n v="0"/>
    <n v="3"/>
    <n v="0"/>
    <n v="0"/>
    <n v="0"/>
    <n v="0"/>
    <n v="0"/>
    <n v="0"/>
    <n v="0"/>
    <n v="0"/>
    <n v="0"/>
    <n v="3"/>
    <n v="0"/>
    <n v="4"/>
    <n v="6"/>
    <n v="8"/>
    <n v="13"/>
    <n v="1"/>
    <n v="0"/>
    <n v="5"/>
    <n v="3"/>
  </r>
  <r>
    <n v="2025"/>
    <x v="6"/>
    <n v="4321"/>
    <x v="7"/>
    <x v="7"/>
    <x v="0"/>
    <x v="1"/>
    <n v="5"/>
    <n v="4"/>
    <n v="9"/>
    <n v="20"/>
    <n v="14"/>
    <n v="1"/>
    <n v="17"/>
    <n v="0"/>
    <n v="18"/>
    <n v="0"/>
    <n v="8"/>
    <n v="29"/>
    <n v="14"/>
    <n v="27"/>
    <n v="7"/>
    <n v="16"/>
    <n v="10"/>
    <n v="13"/>
    <n v="3"/>
    <n v="11"/>
    <n v="0"/>
    <n v="1"/>
    <n v="23"/>
    <n v="4"/>
    <n v="45"/>
    <n v="0"/>
    <n v="0"/>
    <n v="26"/>
    <n v="0"/>
    <n v="3"/>
    <n v="0"/>
    <n v="0"/>
    <n v="0"/>
    <n v="0"/>
    <n v="0"/>
    <n v="0"/>
    <n v="0"/>
    <n v="0"/>
    <n v="0"/>
    <n v="9"/>
    <n v="0"/>
    <n v="10"/>
    <n v="12"/>
    <n v="36"/>
    <n v="66"/>
    <n v="1"/>
    <n v="0"/>
    <n v="15"/>
    <n v="17"/>
  </r>
  <r>
    <n v="2025"/>
    <x v="6"/>
    <n v="4322"/>
    <x v="8"/>
    <x v="8"/>
    <x v="0"/>
    <x v="2"/>
    <n v="0"/>
    <n v="0"/>
    <n v="0"/>
    <n v="4"/>
    <n v="1"/>
    <n v="0"/>
    <n v="3"/>
    <n v="0"/>
    <n v="0"/>
    <n v="0"/>
    <n v="4"/>
    <n v="7"/>
    <n v="10"/>
    <n v="5"/>
    <n v="10"/>
    <n v="8"/>
    <n v="6"/>
    <n v="11"/>
    <n v="2"/>
    <n v="3"/>
    <n v="1"/>
    <n v="0"/>
    <n v="6"/>
    <n v="0"/>
    <n v="43"/>
    <n v="0"/>
    <n v="0"/>
    <n v="9"/>
    <n v="0"/>
    <n v="7"/>
    <n v="0"/>
    <n v="0"/>
    <n v="0"/>
    <n v="0"/>
    <n v="0"/>
    <n v="0"/>
    <n v="0"/>
    <n v="0"/>
    <n v="0"/>
    <n v="0"/>
    <n v="0"/>
    <n v="14"/>
    <n v="2"/>
    <n v="19"/>
    <n v="30"/>
    <n v="0"/>
    <n v="0"/>
    <n v="7"/>
    <n v="5"/>
  </r>
  <r>
    <n v="2025"/>
    <x v="6"/>
    <n v="4323"/>
    <x v="9"/>
    <x v="9"/>
    <x v="0"/>
    <x v="2"/>
    <n v="0"/>
    <n v="0"/>
    <n v="0"/>
    <n v="3"/>
    <n v="1"/>
    <n v="0"/>
    <n v="1"/>
    <n v="0"/>
    <n v="1"/>
    <n v="0"/>
    <n v="0"/>
    <n v="4"/>
    <n v="3"/>
    <n v="4"/>
    <n v="2"/>
    <n v="1"/>
    <n v="1"/>
    <n v="0"/>
    <n v="0"/>
    <n v="1"/>
    <n v="0"/>
    <n v="0"/>
    <n v="0"/>
    <n v="0"/>
    <n v="2"/>
    <n v="0"/>
    <n v="0"/>
    <n v="5"/>
    <n v="0"/>
    <n v="3"/>
    <n v="0"/>
    <n v="0"/>
    <n v="0"/>
    <n v="0"/>
    <n v="0"/>
    <n v="0"/>
    <n v="0"/>
    <n v="0"/>
    <n v="0"/>
    <n v="7"/>
    <n v="0"/>
    <n v="6"/>
    <n v="0"/>
    <n v="4"/>
    <n v="2"/>
    <n v="0"/>
    <n v="0"/>
    <n v="1"/>
    <n v="6"/>
  </r>
  <r>
    <n v="2025"/>
    <x v="6"/>
    <n v="4324"/>
    <x v="10"/>
    <x v="10"/>
    <x v="0"/>
    <x v="3"/>
    <n v="0"/>
    <n v="0"/>
    <n v="0"/>
    <n v="18"/>
    <n v="10"/>
    <n v="0"/>
    <n v="10"/>
    <n v="0"/>
    <n v="8"/>
    <n v="0"/>
    <n v="9"/>
    <n v="21"/>
    <n v="20"/>
    <n v="16"/>
    <n v="10"/>
    <n v="12"/>
    <n v="11"/>
    <n v="16"/>
    <n v="5"/>
    <n v="12"/>
    <n v="5"/>
    <n v="0"/>
    <n v="22"/>
    <n v="0"/>
    <n v="35"/>
    <n v="0"/>
    <n v="0"/>
    <n v="24"/>
    <n v="0"/>
    <n v="2"/>
    <n v="0"/>
    <n v="0"/>
    <n v="0"/>
    <n v="0"/>
    <n v="0"/>
    <n v="0"/>
    <n v="0"/>
    <n v="0"/>
    <n v="0"/>
    <n v="2"/>
    <n v="0"/>
    <n v="5"/>
    <n v="1"/>
    <n v="7"/>
    <n v="42"/>
    <n v="0"/>
    <n v="0"/>
    <n v="2"/>
    <n v="5"/>
  </r>
  <r>
    <n v="2025"/>
    <x v="6"/>
    <n v="4325"/>
    <x v="11"/>
    <x v="11"/>
    <x v="0"/>
    <x v="3"/>
    <n v="0"/>
    <n v="0"/>
    <n v="0"/>
    <n v="7"/>
    <n v="7"/>
    <n v="0"/>
    <n v="5"/>
    <n v="0"/>
    <n v="4"/>
    <n v="0"/>
    <n v="1"/>
    <n v="6"/>
    <n v="5"/>
    <n v="9"/>
    <n v="1"/>
    <n v="2"/>
    <n v="0"/>
    <n v="3"/>
    <n v="1"/>
    <n v="1"/>
    <n v="0"/>
    <n v="0"/>
    <n v="7"/>
    <n v="0"/>
    <n v="10"/>
    <n v="0"/>
    <n v="0"/>
    <n v="7"/>
    <n v="0"/>
    <n v="0"/>
    <n v="0"/>
    <n v="0"/>
    <n v="0"/>
    <n v="0"/>
    <n v="0"/>
    <n v="0"/>
    <n v="0"/>
    <n v="0"/>
    <n v="0"/>
    <n v="4"/>
    <n v="0"/>
    <n v="27"/>
    <n v="0"/>
    <n v="6"/>
    <n v="11"/>
    <n v="0"/>
    <n v="0"/>
    <n v="0"/>
    <n v="2"/>
  </r>
  <r>
    <n v="2025"/>
    <x v="6"/>
    <n v="4326"/>
    <x v="12"/>
    <x v="12"/>
    <x v="0"/>
    <x v="3"/>
    <n v="10"/>
    <n v="1"/>
    <n v="14"/>
    <n v="13"/>
    <n v="7"/>
    <n v="4"/>
    <n v="8"/>
    <n v="2"/>
    <n v="7"/>
    <n v="0"/>
    <n v="5"/>
    <n v="20"/>
    <n v="15"/>
    <n v="29"/>
    <n v="5"/>
    <n v="20"/>
    <n v="15"/>
    <n v="21"/>
    <n v="5"/>
    <n v="16"/>
    <n v="1"/>
    <n v="0"/>
    <n v="21"/>
    <n v="0"/>
    <n v="54"/>
    <n v="0"/>
    <n v="0"/>
    <n v="23"/>
    <n v="0"/>
    <n v="2"/>
    <n v="0"/>
    <n v="0"/>
    <n v="0"/>
    <n v="0"/>
    <n v="0"/>
    <n v="0"/>
    <n v="0"/>
    <n v="0"/>
    <n v="0"/>
    <n v="1"/>
    <n v="0"/>
    <n v="2"/>
    <n v="1"/>
    <n v="13"/>
    <n v="30"/>
    <n v="0"/>
    <n v="0"/>
    <n v="5"/>
    <n v="21"/>
  </r>
  <r>
    <n v="2025"/>
    <x v="6"/>
    <n v="4327"/>
    <x v="13"/>
    <x v="13"/>
    <x v="0"/>
    <x v="3"/>
    <n v="0"/>
    <n v="0"/>
    <n v="0"/>
    <n v="4"/>
    <n v="3"/>
    <n v="1"/>
    <n v="1"/>
    <n v="0"/>
    <n v="2"/>
    <n v="0"/>
    <n v="1"/>
    <n v="2"/>
    <n v="2"/>
    <n v="3"/>
    <n v="0"/>
    <n v="8"/>
    <n v="2"/>
    <n v="2"/>
    <n v="0"/>
    <n v="4"/>
    <n v="0"/>
    <n v="0"/>
    <n v="1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9"/>
    <n v="24"/>
    <n v="0"/>
    <n v="0"/>
    <n v="1"/>
    <n v="6"/>
  </r>
  <r>
    <n v="2025"/>
    <x v="6"/>
    <n v="4328"/>
    <x v="14"/>
    <x v="14"/>
    <x v="0"/>
    <x v="4"/>
    <n v="11"/>
    <n v="1"/>
    <n v="18"/>
    <n v="28"/>
    <n v="13"/>
    <n v="0"/>
    <n v="13"/>
    <n v="1"/>
    <n v="15"/>
    <n v="0"/>
    <n v="10"/>
    <n v="41"/>
    <n v="30"/>
    <n v="39"/>
    <n v="22"/>
    <n v="25"/>
    <n v="11"/>
    <n v="17"/>
    <n v="5"/>
    <n v="7"/>
    <n v="2"/>
    <n v="1"/>
    <n v="38"/>
    <n v="6"/>
    <n v="93"/>
    <n v="0"/>
    <n v="1"/>
    <n v="36"/>
    <n v="0"/>
    <n v="17"/>
    <n v="0"/>
    <n v="0"/>
    <n v="0"/>
    <n v="0"/>
    <n v="0"/>
    <n v="0"/>
    <n v="0"/>
    <n v="0"/>
    <n v="0"/>
    <n v="5"/>
    <n v="0"/>
    <n v="7"/>
    <n v="15"/>
    <n v="22"/>
    <n v="40"/>
    <n v="0"/>
    <n v="0"/>
    <n v="2"/>
    <n v="13"/>
  </r>
  <r>
    <n v="2025"/>
    <x v="6"/>
    <n v="4329"/>
    <x v="15"/>
    <x v="15"/>
    <x v="0"/>
    <x v="4"/>
    <n v="12"/>
    <n v="0"/>
    <n v="26"/>
    <n v="17"/>
    <n v="17"/>
    <n v="4"/>
    <n v="19"/>
    <n v="1"/>
    <n v="20"/>
    <n v="0"/>
    <n v="17"/>
    <n v="37"/>
    <n v="27"/>
    <n v="36"/>
    <n v="17"/>
    <n v="21"/>
    <n v="9"/>
    <n v="15"/>
    <n v="6"/>
    <n v="7"/>
    <n v="2"/>
    <n v="0"/>
    <n v="25"/>
    <n v="0"/>
    <n v="75"/>
    <n v="1"/>
    <n v="53"/>
    <n v="1"/>
    <n v="0"/>
    <n v="0"/>
    <n v="0"/>
    <n v="0"/>
    <n v="0"/>
    <n v="0"/>
    <n v="0"/>
    <n v="0"/>
    <n v="0"/>
    <n v="0"/>
    <n v="0"/>
    <n v="1"/>
    <n v="0"/>
    <n v="1"/>
    <n v="0"/>
    <n v="18"/>
    <n v="31"/>
    <n v="0"/>
    <n v="0"/>
    <n v="2"/>
    <n v="8"/>
  </r>
  <r>
    <n v="2025"/>
    <x v="6"/>
    <n v="4330"/>
    <x v="16"/>
    <x v="16"/>
    <x v="0"/>
    <x v="4"/>
    <n v="3"/>
    <n v="1"/>
    <n v="8"/>
    <n v="16"/>
    <n v="11"/>
    <n v="1"/>
    <n v="7"/>
    <n v="0"/>
    <n v="9"/>
    <n v="0"/>
    <n v="8"/>
    <n v="30"/>
    <n v="30"/>
    <n v="24"/>
    <n v="15"/>
    <n v="22"/>
    <n v="11"/>
    <n v="16"/>
    <n v="5"/>
    <n v="15"/>
    <n v="5"/>
    <n v="0"/>
    <n v="20"/>
    <n v="0"/>
    <n v="70"/>
    <n v="2"/>
    <n v="27"/>
    <n v="1"/>
    <n v="0"/>
    <n v="0"/>
    <n v="0"/>
    <n v="0"/>
    <n v="0"/>
    <n v="0"/>
    <n v="0"/>
    <n v="0"/>
    <n v="0"/>
    <n v="0"/>
    <n v="0"/>
    <n v="2"/>
    <n v="0"/>
    <n v="17"/>
    <n v="10"/>
    <n v="21"/>
    <n v="47"/>
    <n v="0"/>
    <n v="1"/>
    <n v="20"/>
    <n v="10"/>
  </r>
  <r>
    <n v="2025"/>
    <x v="6"/>
    <n v="4331"/>
    <x v="17"/>
    <x v="17"/>
    <x v="0"/>
    <x v="4"/>
    <n v="0"/>
    <n v="0"/>
    <n v="0"/>
    <n v="4"/>
    <n v="1"/>
    <n v="0"/>
    <n v="1"/>
    <n v="0"/>
    <n v="1"/>
    <n v="0"/>
    <n v="2"/>
    <n v="8"/>
    <n v="6"/>
    <n v="11"/>
    <n v="5"/>
    <n v="1"/>
    <n v="4"/>
    <n v="4"/>
    <n v="2"/>
    <n v="7"/>
    <n v="1"/>
    <n v="0"/>
    <n v="4"/>
    <n v="0"/>
    <n v="31"/>
    <n v="0"/>
    <n v="9"/>
    <n v="0"/>
    <n v="0"/>
    <n v="0"/>
    <n v="0"/>
    <n v="0"/>
    <n v="0"/>
    <n v="0"/>
    <n v="0"/>
    <n v="0"/>
    <n v="0"/>
    <n v="0"/>
    <n v="0"/>
    <n v="1"/>
    <n v="0"/>
    <n v="2"/>
    <n v="0"/>
    <n v="3"/>
    <n v="9"/>
    <n v="0"/>
    <n v="0"/>
    <n v="1"/>
    <n v="3"/>
  </r>
  <r>
    <n v="2025"/>
    <x v="6"/>
    <n v="4332"/>
    <x v="18"/>
    <x v="18"/>
    <x v="0"/>
    <x v="4"/>
    <n v="0"/>
    <n v="0"/>
    <n v="0"/>
    <n v="4"/>
    <n v="6"/>
    <n v="1"/>
    <n v="8"/>
    <n v="0"/>
    <n v="7"/>
    <n v="0"/>
    <n v="7"/>
    <n v="17"/>
    <n v="7"/>
    <n v="8"/>
    <n v="4"/>
    <n v="11"/>
    <n v="2"/>
    <n v="9"/>
    <n v="4"/>
    <n v="1"/>
    <n v="2"/>
    <n v="0"/>
    <n v="16"/>
    <n v="0"/>
    <n v="35"/>
    <n v="1"/>
    <n v="24"/>
    <n v="0"/>
    <n v="0"/>
    <n v="1"/>
    <n v="0"/>
    <n v="0"/>
    <n v="0"/>
    <n v="0"/>
    <n v="0"/>
    <n v="0"/>
    <n v="0"/>
    <n v="0"/>
    <n v="0"/>
    <n v="0"/>
    <n v="0"/>
    <n v="4"/>
    <n v="7"/>
    <n v="6"/>
    <n v="8"/>
    <n v="0"/>
    <n v="0"/>
    <n v="3"/>
    <n v="7"/>
  </r>
  <r>
    <n v="2025"/>
    <x v="6"/>
    <n v="4334"/>
    <x v="19"/>
    <x v="19"/>
    <x v="0"/>
    <x v="5"/>
    <n v="0"/>
    <n v="0"/>
    <n v="0"/>
    <n v="3"/>
    <n v="2"/>
    <n v="0"/>
    <n v="1"/>
    <n v="0"/>
    <n v="3"/>
    <n v="0"/>
    <n v="0"/>
    <n v="3"/>
    <n v="5"/>
    <n v="4"/>
    <n v="2"/>
    <n v="4"/>
    <n v="1"/>
    <n v="0"/>
    <n v="2"/>
    <n v="1"/>
    <n v="0"/>
    <n v="0"/>
    <n v="1"/>
    <n v="0"/>
    <n v="9"/>
    <n v="0"/>
    <n v="0"/>
    <n v="3"/>
    <n v="0"/>
    <n v="0"/>
    <n v="0"/>
    <n v="0"/>
    <n v="0"/>
    <n v="0"/>
    <n v="0"/>
    <n v="0"/>
    <n v="0"/>
    <n v="0"/>
    <n v="0"/>
    <n v="2"/>
    <n v="0"/>
    <n v="4"/>
    <n v="0"/>
    <n v="0"/>
    <n v="1"/>
    <n v="0"/>
    <n v="0"/>
    <n v="7"/>
    <n v="3"/>
  </r>
  <r>
    <n v="2025"/>
    <x v="6"/>
    <n v="4335"/>
    <x v="20"/>
    <x v="20"/>
    <x v="0"/>
    <x v="6"/>
    <n v="6"/>
    <n v="0"/>
    <n v="7"/>
    <n v="12"/>
    <n v="11"/>
    <n v="1"/>
    <n v="7"/>
    <n v="1"/>
    <n v="8"/>
    <n v="0"/>
    <n v="3"/>
    <n v="19"/>
    <n v="16"/>
    <n v="11"/>
    <n v="6"/>
    <n v="10"/>
    <n v="8"/>
    <n v="11"/>
    <n v="5"/>
    <n v="11"/>
    <n v="3"/>
    <n v="0"/>
    <n v="20"/>
    <n v="0"/>
    <n v="42"/>
    <n v="0"/>
    <n v="3"/>
    <n v="12"/>
    <n v="0"/>
    <n v="4"/>
    <n v="0"/>
    <n v="0"/>
    <n v="0"/>
    <n v="0"/>
    <n v="0"/>
    <n v="0"/>
    <n v="0"/>
    <n v="0"/>
    <n v="0"/>
    <n v="17"/>
    <n v="1"/>
    <n v="18"/>
    <n v="0"/>
    <n v="15"/>
    <n v="51"/>
    <n v="1"/>
    <n v="0"/>
    <n v="7"/>
    <n v="8"/>
  </r>
  <r>
    <n v="2025"/>
    <x v="6"/>
    <n v="4336"/>
    <x v="21"/>
    <x v="21"/>
    <x v="0"/>
    <x v="7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0"/>
    <n v="0"/>
    <n v="0"/>
    <n v="2"/>
  </r>
  <r>
    <n v="2025"/>
    <x v="6"/>
    <n v="4337"/>
    <x v="22"/>
    <x v="22"/>
    <x v="0"/>
    <x v="7"/>
    <n v="0"/>
    <n v="0"/>
    <n v="0"/>
    <n v="1"/>
    <n v="1"/>
    <n v="0"/>
    <n v="0"/>
    <n v="0"/>
    <n v="1"/>
    <n v="0"/>
    <n v="0"/>
    <n v="0"/>
    <n v="2"/>
    <n v="0"/>
    <n v="1"/>
    <n v="1"/>
    <n v="1"/>
    <n v="0"/>
    <n v="0"/>
    <n v="0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6"/>
    <n v="4338"/>
    <x v="23"/>
    <x v="23"/>
    <x v="0"/>
    <x v="8"/>
    <n v="0"/>
    <n v="0"/>
    <n v="0"/>
    <n v="0"/>
    <n v="0"/>
    <n v="0"/>
    <n v="0"/>
    <n v="0"/>
    <n v="0"/>
    <n v="0"/>
    <n v="0"/>
    <n v="0"/>
    <n v="0"/>
    <n v="3"/>
    <n v="1"/>
    <n v="2"/>
    <n v="0"/>
    <n v="2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7"/>
    <n v="11"/>
    <n v="0"/>
    <n v="0"/>
    <n v="2"/>
    <n v="3"/>
  </r>
  <r>
    <n v="2025"/>
    <x v="6"/>
    <n v="4339"/>
    <x v="24"/>
    <x v="24"/>
    <x v="0"/>
    <x v="9"/>
    <n v="7"/>
    <n v="6"/>
    <n v="11"/>
    <n v="16"/>
    <n v="9"/>
    <n v="0"/>
    <n v="7"/>
    <n v="0"/>
    <n v="7"/>
    <n v="0"/>
    <n v="5"/>
    <n v="11"/>
    <n v="9"/>
    <n v="12"/>
    <n v="7"/>
    <n v="10"/>
    <n v="11"/>
    <n v="13"/>
    <n v="3"/>
    <n v="6"/>
    <n v="4"/>
    <n v="0"/>
    <n v="22"/>
    <n v="0"/>
    <n v="59"/>
    <n v="0"/>
    <n v="0"/>
    <n v="22"/>
    <n v="0"/>
    <n v="9"/>
    <n v="0"/>
    <n v="0"/>
    <n v="0"/>
    <n v="0"/>
    <n v="0"/>
    <n v="0"/>
    <n v="0"/>
    <n v="0"/>
    <n v="0"/>
    <n v="1"/>
    <n v="0"/>
    <n v="10"/>
    <n v="2"/>
    <n v="10"/>
    <n v="61"/>
    <n v="0"/>
    <n v="0"/>
    <n v="6"/>
    <n v="14"/>
  </r>
  <r>
    <n v="2025"/>
    <x v="6"/>
    <n v="4340"/>
    <x v="25"/>
    <x v="25"/>
    <x v="0"/>
    <x v="9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3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4"/>
  </r>
  <r>
    <n v="2025"/>
    <x v="6"/>
    <n v="4341"/>
    <x v="26"/>
    <x v="26"/>
    <x v="0"/>
    <x v="9"/>
    <n v="0"/>
    <n v="0"/>
    <n v="0"/>
    <n v="0"/>
    <n v="0"/>
    <n v="0"/>
    <n v="0"/>
    <n v="0"/>
    <n v="0"/>
    <n v="0"/>
    <n v="0"/>
    <n v="1"/>
    <n v="1"/>
    <n v="2"/>
    <n v="1"/>
    <n v="2"/>
    <n v="0"/>
    <n v="2"/>
    <n v="1"/>
    <n v="0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6"/>
    <n v="4342"/>
    <x v="27"/>
    <x v="27"/>
    <x v="0"/>
    <x v="10"/>
    <n v="0"/>
    <n v="0"/>
    <n v="0"/>
    <n v="8"/>
    <n v="10"/>
    <n v="0"/>
    <n v="11"/>
    <n v="0"/>
    <n v="16"/>
    <n v="0"/>
    <n v="0"/>
    <n v="20"/>
    <n v="17"/>
    <n v="20"/>
    <n v="18"/>
    <n v="16"/>
    <n v="7"/>
    <n v="5"/>
    <n v="9"/>
    <n v="6"/>
    <n v="0"/>
    <n v="0"/>
    <n v="19"/>
    <n v="5"/>
    <n v="68"/>
    <n v="0"/>
    <n v="4"/>
    <n v="18"/>
    <n v="0"/>
    <n v="18"/>
    <n v="0"/>
    <n v="0"/>
    <n v="0"/>
    <n v="0"/>
    <n v="0"/>
    <n v="0"/>
    <n v="0"/>
    <n v="0"/>
    <n v="0"/>
    <n v="2"/>
    <n v="0"/>
    <n v="6"/>
    <n v="10"/>
    <n v="26"/>
    <n v="45"/>
    <n v="0"/>
    <n v="0"/>
    <n v="1"/>
    <n v="9"/>
  </r>
  <r>
    <n v="2025"/>
    <x v="6"/>
    <n v="4343"/>
    <x v="28"/>
    <x v="28"/>
    <x v="0"/>
    <x v="10"/>
    <n v="0"/>
    <n v="0"/>
    <n v="0"/>
    <n v="2"/>
    <n v="2"/>
    <n v="0"/>
    <n v="2"/>
    <n v="0"/>
    <n v="2"/>
    <n v="0"/>
    <n v="0"/>
    <n v="2"/>
    <n v="1"/>
    <n v="2"/>
    <n v="6"/>
    <n v="2"/>
    <n v="4"/>
    <n v="5"/>
    <n v="0"/>
    <n v="0"/>
    <n v="0"/>
    <n v="0"/>
    <n v="2"/>
    <n v="0"/>
    <n v="11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1"/>
    <n v="6"/>
    <n v="0"/>
    <n v="0"/>
    <n v="0"/>
    <n v="4"/>
  </r>
  <r>
    <n v="2025"/>
    <x v="6"/>
    <n v="4344"/>
    <x v="29"/>
    <x v="29"/>
    <x v="0"/>
    <x v="10"/>
    <n v="0"/>
    <n v="0"/>
    <n v="0"/>
    <n v="3"/>
    <n v="2"/>
    <n v="0"/>
    <n v="1"/>
    <n v="0"/>
    <n v="2"/>
    <n v="0"/>
    <n v="0"/>
    <n v="3"/>
    <n v="1"/>
    <n v="1"/>
    <n v="1"/>
    <n v="2"/>
    <n v="0"/>
    <n v="0"/>
    <n v="1"/>
    <n v="1"/>
    <n v="0"/>
    <n v="0"/>
    <n v="5"/>
    <n v="0"/>
    <n v="5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5"/>
    <n v="10"/>
    <n v="0"/>
    <n v="0"/>
    <n v="0"/>
    <n v="2"/>
  </r>
  <r>
    <n v="2025"/>
    <x v="6"/>
    <n v="4345"/>
    <x v="30"/>
    <x v="30"/>
    <x v="0"/>
    <x v="10"/>
    <n v="0"/>
    <n v="0"/>
    <n v="1"/>
    <n v="3"/>
    <n v="1"/>
    <n v="0"/>
    <n v="5"/>
    <n v="0"/>
    <n v="3"/>
    <n v="0"/>
    <n v="0"/>
    <n v="5"/>
    <n v="5"/>
    <n v="4"/>
    <n v="3"/>
    <n v="3"/>
    <n v="2"/>
    <n v="3"/>
    <n v="2"/>
    <n v="7"/>
    <n v="0"/>
    <n v="0"/>
    <n v="2"/>
    <n v="0"/>
    <n v="4"/>
    <n v="0"/>
    <n v="0"/>
    <n v="2"/>
    <n v="0"/>
    <n v="0"/>
    <n v="0"/>
    <n v="0"/>
    <n v="0"/>
    <n v="0"/>
    <n v="0"/>
    <n v="0"/>
    <n v="0"/>
    <n v="0"/>
    <n v="2"/>
    <n v="0"/>
    <n v="0"/>
    <n v="0"/>
    <n v="0"/>
    <n v="4"/>
    <n v="15"/>
    <n v="0"/>
    <n v="0"/>
    <n v="0"/>
    <n v="1"/>
  </r>
  <r>
    <n v="2025"/>
    <x v="6"/>
    <n v="4346"/>
    <x v="31"/>
    <x v="31"/>
    <x v="0"/>
    <x v="11"/>
    <n v="17"/>
    <n v="1"/>
    <n v="36"/>
    <n v="30"/>
    <n v="23"/>
    <n v="1"/>
    <n v="25"/>
    <n v="0"/>
    <n v="28"/>
    <n v="0"/>
    <n v="0"/>
    <n v="24"/>
    <n v="17"/>
    <n v="20"/>
    <n v="9"/>
    <n v="20"/>
    <n v="7"/>
    <n v="11"/>
    <n v="9"/>
    <n v="12"/>
    <n v="3"/>
    <n v="0"/>
    <n v="42"/>
    <n v="0"/>
    <n v="85"/>
    <n v="0"/>
    <n v="0"/>
    <n v="32"/>
    <n v="0"/>
    <n v="13"/>
    <n v="0"/>
    <n v="0"/>
    <n v="0"/>
    <n v="0"/>
    <n v="0"/>
    <n v="0"/>
    <n v="0"/>
    <n v="0"/>
    <n v="0"/>
    <n v="1"/>
    <n v="0"/>
    <n v="7"/>
    <n v="2"/>
    <n v="18"/>
    <n v="32"/>
    <n v="2"/>
    <n v="0"/>
    <n v="2"/>
    <n v="15"/>
  </r>
  <r>
    <n v="2025"/>
    <x v="6"/>
    <n v="4347"/>
    <x v="32"/>
    <x v="32"/>
    <x v="0"/>
    <x v="11"/>
    <n v="0"/>
    <n v="4"/>
    <n v="0"/>
    <n v="5"/>
    <n v="5"/>
    <n v="1"/>
    <n v="3"/>
    <n v="0"/>
    <n v="0"/>
    <n v="0"/>
    <n v="1"/>
    <n v="1"/>
    <n v="4"/>
    <n v="6"/>
    <n v="4"/>
    <n v="3"/>
    <n v="1"/>
    <n v="8"/>
    <n v="1"/>
    <n v="7"/>
    <n v="3"/>
    <n v="0"/>
    <n v="3"/>
    <n v="0"/>
    <n v="13"/>
    <n v="0"/>
    <n v="2"/>
    <n v="0"/>
    <n v="0"/>
    <n v="0"/>
    <n v="0"/>
    <n v="0"/>
    <n v="0"/>
    <n v="0"/>
    <n v="0"/>
    <n v="0"/>
    <n v="0"/>
    <n v="0"/>
    <n v="0"/>
    <n v="1"/>
    <n v="0"/>
    <n v="4"/>
    <n v="0"/>
    <n v="4"/>
    <n v="5"/>
    <n v="0"/>
    <n v="0"/>
    <n v="0"/>
    <n v="2"/>
  </r>
  <r>
    <n v="2025"/>
    <x v="6"/>
    <n v="4348"/>
    <x v="33"/>
    <x v="33"/>
    <x v="0"/>
    <x v="11"/>
    <n v="0"/>
    <n v="0"/>
    <n v="0"/>
    <n v="3"/>
    <n v="4"/>
    <n v="0"/>
    <n v="4"/>
    <n v="0"/>
    <n v="4"/>
    <n v="1"/>
    <n v="2"/>
    <n v="5"/>
    <n v="3"/>
    <n v="7"/>
    <n v="1"/>
    <n v="3"/>
    <n v="1"/>
    <n v="1"/>
    <n v="2"/>
    <n v="2"/>
    <n v="0"/>
    <n v="0"/>
    <n v="6"/>
    <n v="0"/>
    <n v="20"/>
    <n v="0"/>
    <n v="0"/>
    <n v="7"/>
    <n v="0"/>
    <n v="3"/>
    <n v="0"/>
    <n v="0"/>
    <n v="0"/>
    <n v="0"/>
    <n v="0"/>
    <n v="0"/>
    <n v="0"/>
    <n v="0"/>
    <n v="0"/>
    <n v="0"/>
    <n v="0"/>
    <n v="0"/>
    <n v="0"/>
    <n v="2"/>
    <n v="11"/>
    <n v="0"/>
    <n v="0"/>
    <n v="4"/>
    <n v="3"/>
  </r>
  <r>
    <n v="2025"/>
    <x v="6"/>
    <n v="4349"/>
    <x v="34"/>
    <x v="34"/>
    <x v="0"/>
    <x v="11"/>
    <n v="0"/>
    <n v="0"/>
    <n v="0"/>
    <n v="0"/>
    <n v="0"/>
    <n v="0"/>
    <n v="0"/>
    <n v="0"/>
    <n v="0"/>
    <n v="0"/>
    <n v="0"/>
    <n v="2"/>
    <n v="1"/>
    <n v="0"/>
    <n v="3"/>
    <n v="2"/>
    <n v="0"/>
    <n v="2"/>
    <n v="0"/>
    <n v="1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4"/>
    <n v="10"/>
    <n v="0"/>
    <n v="0"/>
    <n v="0"/>
    <n v="0"/>
  </r>
  <r>
    <n v="2025"/>
    <x v="6"/>
    <n v="4350"/>
    <x v="35"/>
    <x v="35"/>
    <x v="0"/>
    <x v="11"/>
    <n v="0"/>
    <n v="0"/>
    <n v="1"/>
    <n v="7"/>
    <n v="6"/>
    <n v="0"/>
    <n v="6"/>
    <n v="1"/>
    <n v="8"/>
    <n v="0"/>
    <n v="1"/>
    <n v="10"/>
    <n v="13"/>
    <n v="18"/>
    <n v="13"/>
    <n v="14"/>
    <n v="5"/>
    <n v="6"/>
    <n v="3"/>
    <n v="4"/>
    <n v="2"/>
    <n v="0"/>
    <n v="9"/>
    <n v="0"/>
    <n v="37"/>
    <n v="0"/>
    <n v="0"/>
    <n v="8"/>
    <n v="0"/>
    <n v="7"/>
    <n v="0"/>
    <n v="0"/>
    <n v="0"/>
    <n v="0"/>
    <n v="0"/>
    <n v="0"/>
    <n v="0"/>
    <n v="0"/>
    <n v="0"/>
    <n v="0"/>
    <n v="0"/>
    <n v="2"/>
    <n v="0"/>
    <n v="6"/>
    <n v="9"/>
    <n v="0"/>
    <n v="0"/>
    <n v="1"/>
    <n v="0"/>
  </r>
  <r>
    <n v="2025"/>
    <x v="6"/>
    <n v="4351"/>
    <x v="36"/>
    <x v="36"/>
    <x v="0"/>
    <x v="11"/>
    <n v="0"/>
    <n v="0"/>
    <n v="0"/>
    <n v="3"/>
    <n v="1"/>
    <n v="0"/>
    <n v="1"/>
    <n v="0"/>
    <n v="1"/>
    <n v="0"/>
    <n v="0"/>
    <n v="1"/>
    <n v="0"/>
    <n v="0"/>
    <n v="0"/>
    <n v="1"/>
    <n v="1"/>
    <n v="1"/>
    <n v="0"/>
    <n v="1"/>
    <n v="0"/>
    <n v="0"/>
    <n v="1"/>
    <n v="0"/>
    <n v="3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7"/>
    <n v="0"/>
    <n v="0"/>
    <n v="0"/>
    <n v="2"/>
  </r>
  <r>
    <n v="2025"/>
    <x v="6"/>
    <n v="4352"/>
    <x v="37"/>
    <x v="37"/>
    <x v="0"/>
    <x v="11"/>
    <n v="0"/>
    <n v="0"/>
    <n v="0"/>
    <n v="6"/>
    <n v="5"/>
    <n v="0"/>
    <n v="0"/>
    <n v="0"/>
    <n v="4"/>
    <n v="0"/>
    <n v="2"/>
    <n v="5"/>
    <n v="4"/>
    <n v="10"/>
    <n v="6"/>
    <n v="6"/>
    <n v="12"/>
    <n v="6"/>
    <n v="5"/>
    <n v="3"/>
    <n v="1"/>
    <n v="0"/>
    <n v="9"/>
    <n v="0"/>
    <n v="25"/>
    <n v="0"/>
    <n v="0"/>
    <n v="24"/>
    <n v="0"/>
    <n v="7"/>
    <n v="0"/>
    <n v="0"/>
    <n v="0"/>
    <n v="0"/>
    <n v="0"/>
    <n v="0"/>
    <n v="0"/>
    <n v="0"/>
    <n v="0"/>
    <n v="0"/>
    <n v="0"/>
    <n v="4"/>
    <n v="1"/>
    <n v="13"/>
    <n v="36"/>
    <n v="0"/>
    <n v="0"/>
    <n v="1"/>
    <n v="7"/>
  </r>
  <r>
    <n v="2025"/>
    <x v="6"/>
    <n v="4353"/>
    <x v="38"/>
    <x v="38"/>
    <x v="0"/>
    <x v="8"/>
    <n v="0"/>
    <n v="0"/>
    <n v="0"/>
    <n v="1"/>
    <n v="2"/>
    <n v="0"/>
    <n v="0"/>
    <n v="1"/>
    <n v="0"/>
    <n v="0"/>
    <n v="3"/>
    <n v="2"/>
    <n v="2"/>
    <n v="4"/>
    <n v="4"/>
    <n v="6"/>
    <n v="1"/>
    <n v="2"/>
    <n v="1"/>
    <n v="6"/>
    <n v="0"/>
    <n v="0"/>
    <n v="5"/>
    <n v="0"/>
    <n v="28"/>
    <n v="0"/>
    <n v="0"/>
    <n v="5"/>
    <n v="0"/>
    <n v="2"/>
    <n v="0"/>
    <n v="0"/>
    <n v="0"/>
    <n v="0"/>
    <n v="0"/>
    <n v="0"/>
    <n v="0"/>
    <n v="0"/>
    <n v="0"/>
    <n v="0"/>
    <n v="0"/>
    <n v="6"/>
    <n v="3"/>
    <n v="11"/>
    <n v="33"/>
    <n v="0"/>
    <n v="0"/>
    <n v="2"/>
    <n v="14"/>
  </r>
  <r>
    <n v="2025"/>
    <x v="6"/>
    <n v="4354"/>
    <x v="39"/>
    <x v="39"/>
    <x v="0"/>
    <x v="8"/>
    <n v="0"/>
    <n v="0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</r>
  <r>
    <n v="2025"/>
    <x v="6"/>
    <n v="4355"/>
    <x v="40"/>
    <x v="40"/>
    <x v="0"/>
    <x v="8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6"/>
    <n v="0"/>
    <n v="0"/>
    <n v="0"/>
    <n v="1"/>
  </r>
  <r>
    <n v="2025"/>
    <x v="6"/>
    <n v="4356"/>
    <x v="41"/>
    <x v="41"/>
    <x v="0"/>
    <x v="9"/>
    <n v="0"/>
    <n v="0"/>
    <n v="0"/>
    <n v="5"/>
    <n v="2"/>
    <n v="0"/>
    <n v="3"/>
    <n v="0"/>
    <n v="3"/>
    <n v="0"/>
    <n v="1"/>
    <n v="3"/>
    <n v="8"/>
    <n v="5"/>
    <n v="7"/>
    <n v="4"/>
    <n v="5"/>
    <n v="5"/>
    <n v="1"/>
    <n v="2"/>
    <n v="1"/>
    <n v="0"/>
    <n v="4"/>
    <n v="0"/>
    <n v="21"/>
    <n v="0"/>
    <n v="0"/>
    <n v="4"/>
    <n v="0"/>
    <n v="5"/>
    <n v="0"/>
    <n v="0"/>
    <n v="0"/>
    <n v="0"/>
    <n v="0"/>
    <n v="0"/>
    <n v="0"/>
    <n v="0"/>
    <n v="0"/>
    <n v="0"/>
    <n v="0"/>
    <n v="1"/>
    <n v="1"/>
    <n v="3"/>
    <n v="3"/>
    <n v="0"/>
    <n v="0"/>
    <n v="1"/>
    <n v="0"/>
  </r>
  <r>
    <n v="2025"/>
    <x v="6"/>
    <n v="4357"/>
    <x v="42"/>
    <x v="42"/>
    <x v="0"/>
    <x v="9"/>
    <n v="0"/>
    <n v="0"/>
    <n v="0"/>
    <n v="3"/>
    <n v="3"/>
    <n v="0"/>
    <n v="1"/>
    <n v="0"/>
    <n v="1"/>
    <n v="0"/>
    <n v="2"/>
    <n v="5"/>
    <n v="1"/>
    <n v="2"/>
    <n v="4"/>
    <n v="1"/>
    <n v="3"/>
    <n v="4"/>
    <n v="0"/>
    <n v="1"/>
    <n v="1"/>
    <n v="0"/>
    <n v="0"/>
    <n v="0"/>
    <n v="0"/>
    <n v="1"/>
    <n v="9"/>
    <n v="0"/>
    <n v="0"/>
    <n v="1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2"/>
  </r>
  <r>
    <n v="2025"/>
    <x v="6"/>
    <n v="4358"/>
    <x v="43"/>
    <x v="43"/>
    <x v="0"/>
    <x v="9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1"/>
    <n v="1"/>
  </r>
  <r>
    <n v="2025"/>
    <x v="6"/>
    <n v="4359"/>
    <x v="44"/>
    <x v="4"/>
    <x v="0"/>
    <x v="9"/>
    <n v="0"/>
    <n v="0"/>
    <n v="0"/>
    <n v="2"/>
    <n v="2"/>
    <n v="0"/>
    <n v="1"/>
    <n v="0"/>
    <n v="1"/>
    <n v="0"/>
    <n v="2"/>
    <n v="3"/>
    <n v="3"/>
    <n v="2"/>
    <n v="1"/>
    <n v="3"/>
    <n v="6"/>
    <n v="1"/>
    <n v="4"/>
    <n v="2"/>
    <n v="3"/>
    <n v="0"/>
    <n v="1"/>
    <n v="0"/>
    <n v="7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"/>
    <n v="6"/>
    <n v="0"/>
    <n v="0"/>
    <n v="1"/>
    <n v="4"/>
  </r>
  <r>
    <n v="2025"/>
    <x v="6"/>
    <n v="4360"/>
    <x v="45"/>
    <x v="44"/>
    <x v="0"/>
    <x v="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3"/>
    <n v="0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1"/>
    <n v="2"/>
    <n v="1"/>
    <n v="2"/>
    <n v="0"/>
    <n v="0"/>
    <n v="0"/>
    <n v="0"/>
  </r>
  <r>
    <n v="2025"/>
    <x v="6"/>
    <n v="4361"/>
    <x v="46"/>
    <x v="45"/>
    <x v="0"/>
    <x v="12"/>
    <n v="0"/>
    <n v="0"/>
    <n v="0"/>
    <n v="1"/>
    <n v="0"/>
    <n v="0"/>
    <n v="2"/>
    <n v="0"/>
    <n v="2"/>
    <n v="0"/>
    <n v="0"/>
    <n v="3"/>
    <n v="0"/>
    <n v="1"/>
    <n v="2"/>
    <n v="0"/>
    <n v="2"/>
    <n v="1"/>
    <n v="2"/>
    <n v="1"/>
    <n v="0"/>
    <n v="0"/>
    <n v="1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1"/>
    <n v="2"/>
    <n v="9"/>
    <n v="36"/>
    <n v="0"/>
    <n v="0"/>
    <n v="2"/>
    <n v="3"/>
  </r>
  <r>
    <n v="2025"/>
    <x v="6"/>
    <n v="4362"/>
    <x v="47"/>
    <x v="46"/>
    <x v="0"/>
    <x v="12"/>
    <n v="0"/>
    <n v="0"/>
    <n v="2"/>
    <n v="1"/>
    <n v="1"/>
    <n v="0"/>
    <n v="1"/>
    <n v="0"/>
    <n v="0"/>
    <n v="0"/>
    <n v="1"/>
    <n v="0"/>
    <n v="0"/>
    <n v="0"/>
    <n v="1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0"/>
    <n v="0"/>
    <n v="0"/>
    <n v="0"/>
    <n v="0"/>
    <n v="0"/>
  </r>
  <r>
    <n v="2025"/>
    <x v="6"/>
    <n v="4363"/>
    <x v="48"/>
    <x v="47"/>
    <x v="0"/>
    <x v="12"/>
    <n v="2"/>
    <n v="0"/>
    <n v="0"/>
    <n v="6"/>
    <n v="6"/>
    <n v="0"/>
    <n v="7"/>
    <n v="0"/>
    <n v="4"/>
    <n v="0"/>
    <n v="2"/>
    <n v="7"/>
    <n v="4"/>
    <n v="5"/>
    <n v="4"/>
    <n v="7"/>
    <n v="5"/>
    <n v="6"/>
    <n v="2"/>
    <n v="6"/>
    <n v="2"/>
    <n v="0"/>
    <n v="6"/>
    <n v="1"/>
    <n v="10"/>
    <n v="0"/>
    <n v="0"/>
    <n v="4"/>
    <n v="0"/>
    <n v="0"/>
    <n v="0"/>
    <n v="0"/>
    <n v="0"/>
    <n v="0"/>
    <n v="0"/>
    <n v="0"/>
    <n v="0"/>
    <n v="0"/>
    <n v="0"/>
    <n v="3"/>
    <n v="0"/>
    <n v="10"/>
    <n v="0"/>
    <n v="13"/>
    <n v="27"/>
    <n v="0"/>
    <n v="0"/>
    <n v="2"/>
    <n v="5"/>
  </r>
  <r>
    <n v="2025"/>
    <x v="6"/>
    <n v="4364"/>
    <x v="49"/>
    <x v="48"/>
    <x v="0"/>
    <x v="1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7"/>
    <n v="0"/>
    <n v="0"/>
    <n v="0"/>
    <n v="0"/>
  </r>
  <r>
    <n v="2025"/>
    <x v="6"/>
    <n v="4365"/>
    <x v="50"/>
    <x v="49"/>
    <x v="0"/>
    <x v="12"/>
    <n v="0"/>
    <n v="0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</r>
  <r>
    <n v="2025"/>
    <x v="6"/>
    <n v="4366"/>
    <x v="51"/>
    <x v="50"/>
    <x v="0"/>
    <x v="8"/>
    <n v="0"/>
    <n v="0"/>
    <n v="0"/>
    <n v="1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1"/>
    <n v="2"/>
  </r>
  <r>
    <n v="2025"/>
    <x v="6"/>
    <n v="4367"/>
    <x v="52"/>
    <x v="51"/>
    <x v="1"/>
    <x v="0"/>
    <n v="0"/>
    <n v="0"/>
    <n v="250"/>
    <n v="7"/>
    <n v="3"/>
    <n v="1"/>
    <n v="6"/>
    <n v="0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2"/>
    <n v="0"/>
    <n v="4"/>
    <n v="0"/>
    <n v="11"/>
    <n v="14"/>
    <n v="0"/>
    <n v="0"/>
    <n v="1"/>
    <n v="1"/>
  </r>
  <r>
    <n v="2025"/>
    <x v="6"/>
    <n v="4368"/>
    <x v="53"/>
    <x v="52"/>
    <x v="2"/>
    <x v="13"/>
    <n v="9"/>
    <n v="0"/>
    <n v="8"/>
    <n v="22"/>
    <n v="25"/>
    <n v="0"/>
    <n v="26"/>
    <n v="0"/>
    <n v="26"/>
    <n v="0"/>
    <n v="0"/>
    <n v="21"/>
    <n v="19"/>
    <n v="27"/>
    <n v="14"/>
    <n v="24"/>
    <n v="11"/>
    <n v="15"/>
    <n v="4"/>
    <n v="8"/>
    <n v="1"/>
    <n v="0"/>
    <n v="6"/>
    <n v="0"/>
    <n v="66"/>
    <n v="0"/>
    <n v="0"/>
    <n v="22"/>
    <n v="0"/>
    <n v="16"/>
    <n v="0"/>
    <n v="0"/>
    <n v="0"/>
    <n v="0"/>
    <n v="0"/>
    <n v="0"/>
    <n v="0"/>
    <n v="0"/>
    <n v="0"/>
    <n v="1"/>
    <n v="0"/>
    <n v="4"/>
    <n v="9"/>
    <n v="36"/>
    <n v="28"/>
    <n v="1"/>
    <n v="0"/>
    <n v="5"/>
    <n v="15"/>
  </r>
  <r>
    <n v="2025"/>
    <x v="6"/>
    <n v="4369"/>
    <x v="54"/>
    <x v="53"/>
    <x v="2"/>
    <x v="14"/>
    <n v="0"/>
    <n v="0"/>
    <n v="0"/>
    <n v="35"/>
    <n v="36"/>
    <n v="0"/>
    <n v="28"/>
    <n v="0"/>
    <n v="28"/>
    <n v="1"/>
    <n v="8"/>
    <n v="40"/>
    <n v="18"/>
    <n v="30"/>
    <n v="12"/>
    <n v="21"/>
    <n v="12"/>
    <n v="22"/>
    <n v="4"/>
    <n v="19"/>
    <n v="3"/>
    <n v="0"/>
    <n v="29"/>
    <n v="0"/>
    <n v="97"/>
    <n v="0"/>
    <n v="0"/>
    <n v="31"/>
    <n v="0"/>
    <n v="19"/>
    <n v="0"/>
    <n v="0"/>
    <n v="0"/>
    <n v="1"/>
    <n v="0"/>
    <n v="0"/>
    <n v="0"/>
    <n v="0"/>
    <n v="0"/>
    <n v="9"/>
    <n v="0"/>
    <n v="13"/>
    <n v="7"/>
    <n v="29"/>
    <n v="89"/>
    <n v="0"/>
    <n v="0"/>
    <n v="4"/>
    <n v="10"/>
  </r>
  <r>
    <n v="2025"/>
    <x v="6"/>
    <n v="4370"/>
    <x v="55"/>
    <x v="54"/>
    <x v="2"/>
    <x v="14"/>
    <n v="14"/>
    <n v="0"/>
    <n v="15"/>
    <n v="27"/>
    <n v="26"/>
    <n v="1"/>
    <n v="26"/>
    <n v="2"/>
    <n v="32"/>
    <n v="0"/>
    <n v="4"/>
    <n v="38"/>
    <n v="22"/>
    <n v="49"/>
    <n v="19"/>
    <n v="22"/>
    <n v="14"/>
    <n v="31"/>
    <n v="12"/>
    <n v="29"/>
    <n v="15"/>
    <n v="0"/>
    <n v="41"/>
    <n v="1"/>
    <n v="135"/>
    <n v="0"/>
    <n v="0"/>
    <n v="35"/>
    <n v="0"/>
    <n v="34"/>
    <n v="0"/>
    <n v="0"/>
    <n v="0"/>
    <n v="0"/>
    <n v="0"/>
    <n v="0"/>
    <n v="0"/>
    <n v="0"/>
    <n v="0"/>
    <n v="6"/>
    <n v="0"/>
    <n v="21"/>
    <n v="16"/>
    <n v="18"/>
    <n v="62"/>
    <n v="1"/>
    <n v="1"/>
    <n v="7"/>
    <n v="18"/>
  </r>
  <r>
    <n v="2025"/>
    <x v="6"/>
    <n v="4371"/>
    <x v="56"/>
    <x v="55"/>
    <x v="2"/>
    <x v="14"/>
    <n v="0"/>
    <n v="0"/>
    <n v="0"/>
    <n v="3"/>
    <n v="2"/>
    <n v="0"/>
    <n v="3"/>
    <n v="0"/>
    <n v="1"/>
    <n v="0"/>
    <n v="0"/>
    <n v="2"/>
    <n v="2"/>
    <n v="0"/>
    <n v="0"/>
    <n v="2"/>
    <n v="2"/>
    <n v="2"/>
    <n v="1"/>
    <n v="1"/>
    <n v="0"/>
    <n v="0"/>
    <n v="0"/>
    <n v="0"/>
    <n v="3"/>
    <n v="0"/>
    <n v="1"/>
    <n v="1"/>
    <n v="0"/>
    <n v="4"/>
    <n v="0"/>
    <n v="0"/>
    <n v="0"/>
    <n v="0"/>
    <n v="0"/>
    <n v="0"/>
    <n v="0"/>
    <n v="0"/>
    <n v="0"/>
    <n v="0"/>
    <n v="0"/>
    <n v="1"/>
    <n v="2"/>
    <n v="3"/>
    <n v="5"/>
    <n v="0"/>
    <n v="0"/>
    <n v="0"/>
    <n v="1"/>
  </r>
  <r>
    <n v="2025"/>
    <x v="6"/>
    <n v="4372"/>
    <x v="57"/>
    <x v="56"/>
    <x v="2"/>
    <x v="14"/>
    <n v="0"/>
    <n v="0"/>
    <n v="0"/>
    <n v="8"/>
    <n v="8"/>
    <n v="1"/>
    <n v="6"/>
    <n v="0"/>
    <n v="3"/>
    <n v="0"/>
    <n v="2"/>
    <n v="3"/>
    <n v="6"/>
    <n v="4"/>
    <n v="2"/>
    <n v="3"/>
    <n v="3"/>
    <n v="4"/>
    <n v="4"/>
    <n v="5"/>
    <n v="4"/>
    <n v="0"/>
    <n v="7"/>
    <n v="0"/>
    <n v="19"/>
    <n v="0"/>
    <n v="1"/>
    <n v="5"/>
    <n v="0"/>
    <n v="5"/>
    <n v="0"/>
    <n v="0"/>
    <n v="0"/>
    <n v="0"/>
    <n v="0"/>
    <n v="0"/>
    <n v="0"/>
    <n v="0"/>
    <n v="0"/>
    <n v="0"/>
    <n v="0"/>
    <n v="4"/>
    <n v="3"/>
    <n v="2"/>
    <n v="7"/>
    <n v="0"/>
    <n v="0"/>
    <n v="4"/>
    <n v="1"/>
  </r>
  <r>
    <n v="2025"/>
    <x v="6"/>
    <n v="4373"/>
    <x v="58"/>
    <x v="57"/>
    <x v="2"/>
    <x v="15"/>
    <n v="6"/>
    <n v="1"/>
    <n v="7"/>
    <n v="2"/>
    <n v="2"/>
    <n v="0"/>
    <n v="2"/>
    <n v="0"/>
    <n v="7"/>
    <n v="0"/>
    <n v="1"/>
    <n v="5"/>
    <n v="7"/>
    <n v="11"/>
    <n v="6"/>
    <n v="13"/>
    <n v="11"/>
    <n v="5"/>
    <n v="3"/>
    <n v="2"/>
    <n v="3"/>
    <n v="0"/>
    <n v="12"/>
    <n v="0"/>
    <n v="34"/>
    <n v="0"/>
    <n v="0"/>
    <n v="15"/>
    <n v="0"/>
    <n v="3"/>
    <n v="0"/>
    <n v="0"/>
    <n v="0"/>
    <n v="0"/>
    <n v="0"/>
    <n v="0"/>
    <n v="0"/>
    <n v="0"/>
    <n v="0"/>
    <n v="3"/>
    <n v="0"/>
    <n v="3"/>
    <n v="10"/>
    <n v="10"/>
    <n v="15"/>
    <n v="0"/>
    <n v="0"/>
    <n v="1"/>
    <n v="3"/>
  </r>
  <r>
    <n v="2025"/>
    <x v="6"/>
    <n v="4374"/>
    <x v="59"/>
    <x v="58"/>
    <x v="2"/>
    <x v="15"/>
    <n v="0"/>
    <n v="0"/>
    <n v="0"/>
    <n v="4"/>
    <n v="2"/>
    <n v="0"/>
    <n v="1"/>
    <n v="0"/>
    <n v="0"/>
    <n v="0"/>
    <n v="1"/>
    <n v="0"/>
    <n v="3"/>
    <n v="3"/>
    <n v="1"/>
    <n v="2"/>
    <n v="3"/>
    <n v="1"/>
    <n v="3"/>
    <n v="3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0"/>
    <n v="1"/>
    <n v="0"/>
    <n v="0"/>
    <n v="2"/>
    <n v="2"/>
    <n v="8"/>
    <n v="0"/>
    <n v="0"/>
    <n v="2"/>
    <n v="4"/>
  </r>
  <r>
    <n v="2025"/>
    <x v="6"/>
    <n v="4375"/>
    <x v="60"/>
    <x v="59"/>
    <x v="2"/>
    <x v="15"/>
    <n v="0"/>
    <n v="0"/>
    <n v="0"/>
    <n v="0"/>
    <n v="0"/>
    <n v="0"/>
    <n v="1"/>
    <n v="0"/>
    <n v="1"/>
    <n v="0"/>
    <n v="1"/>
    <n v="3"/>
    <n v="4"/>
    <n v="2"/>
    <n v="1"/>
    <n v="3"/>
    <n v="1"/>
    <n v="2"/>
    <n v="2"/>
    <n v="1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5"/>
    <x v="6"/>
    <n v="4376"/>
    <x v="61"/>
    <x v="60"/>
    <x v="2"/>
    <x v="13"/>
    <n v="0"/>
    <n v="0"/>
    <n v="0"/>
    <n v="2"/>
    <n v="1"/>
    <n v="0"/>
    <n v="1"/>
    <n v="0"/>
    <n v="1"/>
    <n v="0"/>
    <n v="0"/>
    <n v="2"/>
    <n v="2"/>
    <n v="1"/>
    <n v="1"/>
    <n v="2"/>
    <n v="0"/>
    <n v="0"/>
    <n v="0"/>
    <n v="2"/>
    <n v="0"/>
    <n v="0"/>
    <n v="1"/>
    <n v="0"/>
    <n v="12"/>
    <n v="0"/>
    <n v="0"/>
    <n v="4"/>
    <n v="0"/>
    <n v="5"/>
    <n v="0"/>
    <n v="0"/>
    <n v="0"/>
    <n v="0"/>
    <n v="0"/>
    <n v="0"/>
    <n v="0"/>
    <n v="0"/>
    <n v="0"/>
    <n v="1"/>
    <n v="0"/>
    <n v="4"/>
    <n v="1"/>
    <n v="0"/>
    <n v="4"/>
    <n v="0"/>
    <n v="0"/>
    <n v="1"/>
    <n v="3"/>
  </r>
  <r>
    <n v="2025"/>
    <x v="6"/>
    <n v="4377"/>
    <x v="62"/>
    <x v="61"/>
    <x v="2"/>
    <x v="16"/>
    <n v="0"/>
    <n v="0"/>
    <n v="0"/>
    <n v="15"/>
    <n v="8"/>
    <n v="0"/>
    <n v="11"/>
    <n v="0"/>
    <n v="11"/>
    <n v="0"/>
    <n v="3"/>
    <n v="14"/>
    <n v="12"/>
    <n v="14"/>
    <n v="14"/>
    <n v="22"/>
    <n v="17"/>
    <n v="10"/>
    <n v="20"/>
    <n v="14"/>
    <n v="12"/>
    <n v="0"/>
    <n v="1"/>
    <n v="0"/>
    <n v="2"/>
    <n v="0"/>
    <n v="0"/>
    <n v="15"/>
    <n v="0"/>
    <n v="6"/>
    <n v="0"/>
    <n v="0"/>
    <n v="0"/>
    <n v="0"/>
    <n v="0"/>
    <n v="0"/>
    <n v="0"/>
    <n v="0"/>
    <n v="0"/>
    <n v="2"/>
    <n v="0"/>
    <n v="1"/>
    <n v="1"/>
    <n v="13"/>
    <n v="30"/>
    <n v="0"/>
    <n v="0"/>
    <n v="0"/>
    <n v="2"/>
  </r>
  <r>
    <n v="2025"/>
    <x v="6"/>
    <n v="4378"/>
    <x v="63"/>
    <x v="62"/>
    <x v="2"/>
    <x v="16"/>
    <n v="0"/>
    <n v="0"/>
    <n v="0"/>
    <n v="5"/>
    <n v="3"/>
    <n v="0"/>
    <n v="5"/>
    <n v="0"/>
    <n v="2"/>
    <n v="0"/>
    <n v="4"/>
    <n v="4"/>
    <n v="3"/>
    <n v="1"/>
    <n v="1"/>
    <n v="2"/>
    <n v="1"/>
    <n v="0"/>
    <n v="2"/>
    <n v="1"/>
    <n v="6"/>
    <n v="0"/>
    <n v="0"/>
    <n v="0"/>
    <n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6"/>
    <n v="4379"/>
    <x v="64"/>
    <x v="63"/>
    <x v="2"/>
    <x v="16"/>
    <n v="0"/>
    <n v="0"/>
    <n v="0"/>
    <n v="4"/>
    <n v="3"/>
    <n v="0"/>
    <n v="3"/>
    <n v="0"/>
    <n v="3"/>
    <n v="0"/>
    <n v="1"/>
    <n v="2"/>
    <n v="3"/>
    <n v="3"/>
    <n v="1"/>
    <n v="2"/>
    <n v="2"/>
    <n v="4"/>
    <n v="2"/>
    <n v="4"/>
    <n v="1"/>
    <n v="0"/>
    <n v="4"/>
    <n v="0"/>
    <n v="6"/>
    <n v="0"/>
    <n v="0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6"/>
    <n v="4380"/>
    <x v="65"/>
    <x v="64"/>
    <x v="2"/>
    <x v="16"/>
    <n v="0"/>
    <n v="0"/>
    <n v="0"/>
    <n v="2"/>
    <n v="1"/>
    <n v="0"/>
    <n v="0"/>
    <n v="0"/>
    <n v="1"/>
    <n v="0"/>
    <n v="2"/>
    <n v="3"/>
    <n v="5"/>
    <n v="2"/>
    <n v="0"/>
    <n v="1"/>
    <n v="2"/>
    <n v="5"/>
    <n v="1"/>
    <n v="2"/>
    <n v="2"/>
    <n v="0"/>
    <n v="2"/>
    <n v="0"/>
    <n v="14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4"/>
    <n v="5"/>
    <n v="0"/>
    <n v="0"/>
    <n v="0"/>
    <n v="4"/>
  </r>
  <r>
    <n v="2025"/>
    <x v="6"/>
    <n v="4381"/>
    <x v="66"/>
    <x v="65"/>
    <x v="2"/>
    <x v="15"/>
    <n v="0"/>
    <n v="1"/>
    <n v="0"/>
    <n v="7"/>
    <n v="6"/>
    <n v="0"/>
    <n v="6"/>
    <n v="0"/>
    <n v="5"/>
    <n v="0"/>
    <n v="5"/>
    <n v="9"/>
    <n v="5"/>
    <n v="9"/>
    <n v="5"/>
    <n v="8"/>
    <n v="3"/>
    <n v="8"/>
    <n v="6"/>
    <n v="10"/>
    <n v="3"/>
    <n v="0"/>
    <n v="2"/>
    <n v="1"/>
    <n v="8"/>
    <n v="0"/>
    <n v="0"/>
    <n v="9"/>
    <n v="0"/>
    <n v="7"/>
    <n v="0"/>
    <n v="0"/>
    <n v="0"/>
    <n v="0"/>
    <n v="0"/>
    <n v="0"/>
    <n v="0"/>
    <n v="0"/>
    <n v="0"/>
    <n v="1"/>
    <n v="0"/>
    <n v="4"/>
    <n v="2"/>
    <n v="13"/>
    <n v="33"/>
    <n v="0"/>
    <n v="0"/>
    <n v="11"/>
    <n v="8"/>
  </r>
  <r>
    <n v="2025"/>
    <x v="6"/>
    <n v="4382"/>
    <x v="67"/>
    <x v="66"/>
    <x v="2"/>
    <x v="15"/>
    <n v="0"/>
    <n v="0"/>
    <n v="0"/>
    <n v="3"/>
    <n v="1"/>
    <n v="0"/>
    <n v="1"/>
    <n v="0"/>
    <n v="0"/>
    <n v="0"/>
    <n v="1"/>
    <n v="0"/>
    <n v="4"/>
    <n v="1"/>
    <n v="3"/>
    <n v="1"/>
    <n v="3"/>
    <n v="1"/>
    <n v="0"/>
    <n v="0"/>
    <n v="1"/>
    <n v="0"/>
    <n v="1"/>
    <n v="0"/>
    <n v="7"/>
    <n v="0"/>
    <n v="0"/>
    <n v="1"/>
    <n v="0"/>
    <n v="3"/>
    <n v="0"/>
    <n v="0"/>
    <n v="0"/>
    <n v="0"/>
    <n v="0"/>
    <n v="0"/>
    <n v="0"/>
    <n v="0"/>
    <n v="0"/>
    <n v="0"/>
    <n v="0"/>
    <n v="2"/>
    <n v="0"/>
    <n v="1"/>
    <n v="7"/>
    <n v="0"/>
    <n v="0"/>
    <n v="2"/>
    <n v="3"/>
  </r>
  <r>
    <n v="2025"/>
    <x v="6"/>
    <n v="4383"/>
    <x v="68"/>
    <x v="67"/>
    <x v="2"/>
    <x v="17"/>
    <n v="5"/>
    <n v="0"/>
    <n v="12"/>
    <n v="7"/>
    <n v="4"/>
    <n v="0"/>
    <n v="3"/>
    <n v="0"/>
    <n v="2"/>
    <n v="0"/>
    <n v="4"/>
    <n v="8"/>
    <n v="12"/>
    <n v="10"/>
    <n v="5"/>
    <n v="7"/>
    <n v="3"/>
    <n v="5"/>
    <n v="7"/>
    <n v="6"/>
    <n v="4"/>
    <n v="0"/>
    <n v="8"/>
    <n v="0"/>
    <n v="22"/>
    <n v="0"/>
    <n v="0"/>
    <n v="7"/>
    <n v="0"/>
    <n v="2"/>
    <n v="0"/>
    <n v="0"/>
    <n v="0"/>
    <n v="0"/>
    <n v="0"/>
    <n v="0"/>
    <n v="0"/>
    <n v="0"/>
    <n v="0"/>
    <n v="1"/>
    <n v="0"/>
    <n v="4"/>
    <n v="0"/>
    <n v="15"/>
    <n v="34"/>
    <n v="0"/>
    <n v="0"/>
    <n v="3"/>
    <n v="6"/>
  </r>
  <r>
    <n v="2025"/>
    <x v="6"/>
    <n v="4384"/>
    <x v="69"/>
    <x v="68"/>
    <x v="2"/>
    <x v="17"/>
    <n v="1"/>
    <n v="0"/>
    <n v="0"/>
    <n v="2"/>
    <n v="2"/>
    <n v="0"/>
    <n v="1"/>
    <n v="0"/>
    <n v="1"/>
    <n v="0"/>
    <n v="1"/>
    <n v="2"/>
    <n v="5"/>
    <n v="1"/>
    <n v="1"/>
    <n v="0"/>
    <n v="3"/>
    <n v="1"/>
    <n v="0"/>
    <n v="2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  <n v="2"/>
    <n v="0"/>
    <n v="0"/>
    <n v="4"/>
    <n v="4"/>
    <n v="10"/>
    <n v="0"/>
    <n v="0"/>
    <n v="0"/>
    <n v="3"/>
  </r>
  <r>
    <n v="2025"/>
    <x v="6"/>
    <n v="4385"/>
    <x v="70"/>
    <x v="69"/>
    <x v="2"/>
    <x v="17"/>
    <n v="0"/>
    <n v="0"/>
    <n v="0"/>
    <n v="1"/>
    <n v="1"/>
    <n v="0"/>
    <n v="1"/>
    <n v="0"/>
    <n v="0"/>
    <n v="0"/>
    <n v="0"/>
    <n v="1"/>
    <n v="1"/>
    <n v="0"/>
    <n v="2"/>
    <n v="0"/>
    <n v="2"/>
    <n v="0"/>
    <n v="0"/>
    <n v="0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8"/>
    <n v="0"/>
    <n v="0"/>
    <n v="1"/>
    <n v="1"/>
  </r>
  <r>
    <n v="2025"/>
    <x v="6"/>
    <n v="4386"/>
    <x v="71"/>
    <x v="70"/>
    <x v="2"/>
    <x v="18"/>
    <n v="0"/>
    <n v="0"/>
    <n v="0"/>
    <n v="13"/>
    <n v="12"/>
    <n v="0"/>
    <n v="17"/>
    <n v="0"/>
    <n v="17"/>
    <n v="0"/>
    <n v="1"/>
    <n v="20"/>
    <n v="15"/>
    <n v="12"/>
    <n v="13"/>
    <n v="14"/>
    <n v="10"/>
    <n v="18"/>
    <n v="15"/>
    <n v="13"/>
    <n v="12"/>
    <n v="0"/>
    <n v="16"/>
    <n v="0"/>
    <n v="48"/>
    <n v="0"/>
    <n v="1"/>
    <n v="11"/>
    <n v="0"/>
    <n v="5"/>
    <n v="0"/>
    <n v="0"/>
    <n v="0"/>
    <n v="0"/>
    <n v="0"/>
    <n v="0"/>
    <n v="0"/>
    <n v="0"/>
    <n v="0"/>
    <n v="0"/>
    <n v="0"/>
    <n v="3"/>
    <n v="3"/>
    <n v="18"/>
    <n v="15"/>
    <n v="0"/>
    <n v="0"/>
    <n v="1"/>
    <n v="19"/>
  </r>
  <r>
    <n v="2025"/>
    <x v="6"/>
    <n v="4387"/>
    <x v="72"/>
    <x v="71"/>
    <x v="2"/>
    <x v="18"/>
    <n v="0"/>
    <n v="0"/>
    <n v="0"/>
    <n v="2"/>
    <n v="1"/>
    <n v="0"/>
    <n v="2"/>
    <n v="0"/>
    <n v="0"/>
    <n v="0"/>
    <n v="2"/>
    <n v="1"/>
    <n v="1"/>
    <n v="0"/>
    <n v="0"/>
    <n v="3"/>
    <n v="2"/>
    <n v="1"/>
    <n v="2"/>
    <n v="0"/>
    <n v="1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9"/>
    <n v="0"/>
    <n v="0"/>
    <n v="0"/>
    <n v="0"/>
  </r>
  <r>
    <n v="2025"/>
    <x v="6"/>
    <n v="4388"/>
    <x v="73"/>
    <x v="72"/>
    <x v="2"/>
    <x v="18"/>
    <n v="0"/>
    <n v="0"/>
    <n v="1"/>
    <n v="3"/>
    <n v="2"/>
    <n v="0"/>
    <n v="2"/>
    <n v="0"/>
    <n v="2"/>
    <n v="0"/>
    <n v="0"/>
    <n v="1"/>
    <n v="2"/>
    <n v="4"/>
    <n v="0"/>
    <n v="3"/>
    <n v="1"/>
    <n v="2"/>
    <n v="3"/>
    <n v="1"/>
    <n v="0"/>
    <n v="0"/>
    <n v="6"/>
    <n v="0"/>
    <n v="8"/>
    <n v="0"/>
    <n v="0"/>
    <n v="6"/>
    <n v="0"/>
    <n v="2"/>
    <n v="0"/>
    <n v="0"/>
    <n v="0"/>
    <n v="0"/>
    <n v="0"/>
    <n v="0"/>
    <n v="0"/>
    <n v="0"/>
    <n v="0"/>
    <n v="0"/>
    <n v="0"/>
    <n v="0"/>
    <n v="0"/>
    <n v="5"/>
    <n v="9"/>
    <n v="0"/>
    <n v="0"/>
    <n v="0"/>
    <n v="1"/>
  </r>
  <r>
    <n v="2025"/>
    <x v="6"/>
    <n v="4389"/>
    <x v="74"/>
    <x v="73"/>
    <x v="2"/>
    <x v="18"/>
    <n v="0"/>
    <n v="0"/>
    <n v="1"/>
    <n v="3"/>
    <n v="2"/>
    <n v="0"/>
    <n v="4"/>
    <n v="0"/>
    <n v="5"/>
    <n v="0"/>
    <n v="0"/>
    <n v="4"/>
    <n v="5"/>
    <n v="4"/>
    <n v="3"/>
    <n v="7"/>
    <n v="5"/>
    <n v="5"/>
    <n v="3"/>
    <n v="5"/>
    <n v="8"/>
    <n v="0"/>
    <n v="4"/>
    <n v="0"/>
    <n v="19"/>
    <n v="0"/>
    <n v="0"/>
    <n v="4"/>
    <n v="0"/>
    <n v="5"/>
    <n v="0"/>
    <n v="0"/>
    <n v="0"/>
    <n v="0"/>
    <n v="0"/>
    <n v="0"/>
    <n v="0"/>
    <n v="0"/>
    <n v="0"/>
    <n v="0"/>
    <n v="0"/>
    <n v="1"/>
    <n v="1"/>
    <n v="9"/>
    <n v="12"/>
    <n v="0"/>
    <n v="0"/>
    <n v="0"/>
    <n v="4"/>
  </r>
  <r>
    <n v="2025"/>
    <x v="6"/>
    <n v="4390"/>
    <x v="75"/>
    <x v="74"/>
    <x v="2"/>
    <x v="18"/>
    <n v="0"/>
    <n v="0"/>
    <n v="3"/>
    <n v="4"/>
    <n v="3"/>
    <n v="0"/>
    <n v="3"/>
    <n v="0"/>
    <n v="2"/>
    <n v="0"/>
    <n v="0"/>
    <n v="1"/>
    <n v="0"/>
    <n v="2"/>
    <n v="0"/>
    <n v="0"/>
    <n v="3"/>
    <n v="2"/>
    <n v="0"/>
    <n v="1"/>
    <n v="1"/>
    <n v="0"/>
    <n v="1"/>
    <n v="0"/>
    <n v="7"/>
    <n v="0"/>
    <n v="0"/>
    <n v="2"/>
    <n v="0"/>
    <n v="1"/>
    <n v="0"/>
    <n v="0"/>
    <n v="0"/>
    <n v="0"/>
    <n v="0"/>
    <n v="0"/>
    <n v="0"/>
    <n v="0"/>
    <n v="0"/>
    <n v="0"/>
    <n v="0"/>
    <n v="2"/>
    <n v="0"/>
    <n v="10"/>
    <n v="21"/>
    <n v="0"/>
    <n v="0"/>
    <n v="2"/>
    <n v="1"/>
  </r>
  <r>
    <n v="2025"/>
    <x v="6"/>
    <n v="4391"/>
    <x v="76"/>
    <x v="75"/>
    <x v="2"/>
    <x v="18"/>
    <n v="0"/>
    <n v="0"/>
    <n v="0"/>
    <n v="0"/>
    <n v="0"/>
    <n v="0"/>
    <n v="1"/>
    <n v="0"/>
    <n v="1"/>
    <n v="0"/>
    <n v="0"/>
    <n v="1"/>
    <n v="1"/>
    <n v="3"/>
    <n v="3"/>
    <n v="1"/>
    <n v="0"/>
    <n v="1"/>
    <n v="4"/>
    <n v="1"/>
    <n v="2"/>
    <n v="0"/>
    <n v="2"/>
    <n v="0"/>
    <n v="3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6"/>
    <n v="4392"/>
    <x v="77"/>
    <x v="76"/>
    <x v="2"/>
    <x v="19"/>
    <n v="5"/>
    <n v="0"/>
    <n v="21"/>
    <n v="31"/>
    <n v="28"/>
    <n v="1"/>
    <n v="37"/>
    <n v="1"/>
    <n v="35"/>
    <n v="0"/>
    <n v="3"/>
    <n v="39"/>
    <n v="32"/>
    <n v="18"/>
    <n v="27"/>
    <n v="23"/>
    <n v="17"/>
    <n v="18"/>
    <n v="4"/>
    <n v="8"/>
    <n v="0"/>
    <n v="0"/>
    <n v="18"/>
    <n v="0"/>
    <n v="51"/>
    <n v="0"/>
    <n v="0"/>
    <n v="28"/>
    <n v="0"/>
    <n v="19"/>
    <n v="0"/>
    <n v="1"/>
    <n v="0"/>
    <n v="0"/>
    <n v="0"/>
    <n v="0"/>
    <n v="0"/>
    <n v="0"/>
    <n v="0"/>
    <n v="4"/>
    <n v="0"/>
    <n v="8"/>
    <n v="9"/>
    <n v="42"/>
    <n v="82"/>
    <n v="1"/>
    <n v="1"/>
    <n v="3"/>
    <n v="8"/>
  </r>
  <r>
    <n v="2025"/>
    <x v="6"/>
    <n v="4393"/>
    <x v="78"/>
    <x v="77"/>
    <x v="2"/>
    <x v="19"/>
    <n v="0"/>
    <n v="0"/>
    <n v="0"/>
    <n v="1"/>
    <n v="0"/>
    <n v="0"/>
    <n v="0"/>
    <n v="0"/>
    <n v="0"/>
    <n v="0"/>
    <n v="0"/>
    <n v="1"/>
    <n v="2"/>
    <n v="1"/>
    <n v="1"/>
    <n v="3"/>
    <n v="3"/>
    <n v="0"/>
    <n v="2"/>
    <n v="2"/>
    <n v="1"/>
    <n v="0"/>
    <n v="0"/>
    <n v="0"/>
    <n v="4"/>
    <n v="0"/>
    <n v="0"/>
    <n v="3"/>
    <n v="0"/>
    <n v="3"/>
    <n v="0"/>
    <n v="0"/>
    <n v="0"/>
    <n v="0"/>
    <n v="0"/>
    <n v="0"/>
    <n v="0"/>
    <n v="0"/>
    <n v="0"/>
    <n v="0"/>
    <n v="0"/>
    <n v="1"/>
    <n v="0"/>
    <n v="5"/>
    <n v="24"/>
    <n v="0"/>
    <n v="0"/>
    <n v="0"/>
    <n v="3"/>
  </r>
  <r>
    <n v="2025"/>
    <x v="6"/>
    <n v="4394"/>
    <x v="79"/>
    <x v="78"/>
    <x v="2"/>
    <x v="20"/>
    <n v="1"/>
    <n v="0"/>
    <n v="0"/>
    <n v="7"/>
    <n v="4"/>
    <n v="0"/>
    <n v="2"/>
    <n v="0"/>
    <n v="2"/>
    <n v="0"/>
    <n v="4"/>
    <n v="6"/>
    <n v="7"/>
    <n v="5"/>
    <n v="2"/>
    <n v="5"/>
    <n v="6"/>
    <n v="9"/>
    <n v="3"/>
    <n v="6"/>
    <n v="3"/>
    <n v="0"/>
    <n v="5"/>
    <n v="0"/>
    <n v="3"/>
    <n v="0"/>
    <n v="0"/>
    <n v="9"/>
    <n v="0"/>
    <n v="0"/>
    <n v="0"/>
    <n v="0"/>
    <n v="0"/>
    <n v="0"/>
    <n v="0"/>
    <n v="0"/>
    <n v="0"/>
    <n v="0"/>
    <n v="0"/>
    <n v="2"/>
    <n v="0"/>
    <n v="7"/>
    <n v="0"/>
    <n v="7"/>
    <n v="9"/>
    <n v="0"/>
    <n v="0"/>
    <n v="10"/>
    <n v="13"/>
  </r>
  <r>
    <n v="2025"/>
    <x v="6"/>
    <n v="4395"/>
    <x v="80"/>
    <x v="79"/>
    <x v="2"/>
    <x v="20"/>
    <n v="0"/>
    <n v="0"/>
    <n v="0"/>
    <n v="0"/>
    <n v="0"/>
    <n v="0"/>
    <n v="0"/>
    <n v="0"/>
    <n v="0"/>
    <n v="0"/>
    <n v="0"/>
    <n v="0"/>
    <n v="0"/>
    <n v="1"/>
    <n v="3"/>
    <n v="2"/>
    <n v="1"/>
    <n v="0"/>
    <n v="2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7"/>
    <n v="0"/>
    <n v="0"/>
    <n v="0"/>
    <n v="4"/>
  </r>
  <r>
    <n v="2025"/>
    <x v="6"/>
    <n v="4396"/>
    <x v="81"/>
    <x v="80"/>
    <x v="2"/>
    <x v="20"/>
    <n v="2"/>
    <n v="0"/>
    <n v="0"/>
    <n v="3"/>
    <n v="2"/>
    <n v="0"/>
    <n v="1"/>
    <n v="0"/>
    <n v="2"/>
    <n v="0"/>
    <n v="0"/>
    <n v="4"/>
    <n v="6"/>
    <n v="3"/>
    <n v="3"/>
    <n v="1"/>
    <n v="1"/>
    <n v="3"/>
    <n v="3"/>
    <n v="6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1"/>
    <n v="1"/>
    <n v="1"/>
    <n v="13"/>
    <n v="0"/>
    <n v="0"/>
    <n v="2"/>
    <n v="2"/>
  </r>
  <r>
    <n v="2025"/>
    <x v="6"/>
    <n v="4397"/>
    <x v="82"/>
    <x v="81"/>
    <x v="2"/>
    <x v="20"/>
    <n v="0"/>
    <n v="0"/>
    <n v="0"/>
    <n v="1"/>
    <n v="1"/>
    <n v="0"/>
    <n v="2"/>
    <n v="0"/>
    <n v="2"/>
    <n v="0"/>
    <n v="0"/>
    <n v="1"/>
    <n v="4"/>
    <n v="1"/>
    <n v="2"/>
    <n v="2"/>
    <n v="2"/>
    <n v="1"/>
    <n v="2"/>
    <n v="2"/>
    <n v="1"/>
    <n v="0"/>
    <n v="2"/>
    <n v="0"/>
    <n v="9"/>
    <n v="0"/>
    <n v="0"/>
    <n v="2"/>
    <n v="0"/>
    <n v="3"/>
    <n v="0"/>
    <n v="0"/>
    <n v="0"/>
    <n v="0"/>
    <n v="0"/>
    <n v="0"/>
    <n v="0"/>
    <n v="0"/>
    <n v="0"/>
    <n v="0"/>
    <n v="0"/>
    <n v="4"/>
    <n v="1"/>
    <n v="4"/>
    <n v="10"/>
    <n v="0"/>
    <n v="0"/>
    <n v="0"/>
    <n v="1"/>
  </r>
  <r>
    <n v="2025"/>
    <x v="6"/>
    <n v="4398"/>
    <x v="83"/>
    <x v="82"/>
    <x v="2"/>
    <x v="20"/>
    <n v="0"/>
    <n v="0"/>
    <n v="0"/>
    <n v="0"/>
    <n v="0"/>
    <n v="0"/>
    <n v="0"/>
    <n v="0"/>
    <n v="0"/>
    <n v="0"/>
    <n v="0"/>
    <n v="0"/>
    <n v="4"/>
    <n v="2"/>
    <n v="0"/>
    <n v="0"/>
    <n v="0"/>
    <n v="2"/>
    <n v="0"/>
    <n v="1"/>
    <n v="0"/>
    <n v="0"/>
    <n v="0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2"/>
    <n v="0"/>
    <n v="3"/>
    <n v="5"/>
    <n v="0"/>
    <n v="0"/>
    <n v="0"/>
    <n v="0"/>
  </r>
  <r>
    <n v="2025"/>
    <x v="6"/>
    <n v="4399"/>
    <x v="84"/>
    <x v="83"/>
    <x v="2"/>
    <x v="20"/>
    <n v="2"/>
    <n v="1"/>
    <n v="0"/>
    <n v="3"/>
    <n v="1"/>
    <n v="0"/>
    <n v="1"/>
    <n v="0"/>
    <n v="1"/>
    <n v="0"/>
    <n v="1"/>
    <n v="4"/>
    <n v="1"/>
    <n v="2"/>
    <n v="0"/>
    <n v="0"/>
    <n v="0"/>
    <n v="0"/>
    <n v="1"/>
    <n v="0"/>
    <n v="1"/>
    <n v="0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1"/>
    <n v="2"/>
    <n v="3"/>
    <n v="7"/>
    <n v="0"/>
    <n v="0"/>
    <n v="1"/>
    <n v="1"/>
  </r>
  <r>
    <n v="2025"/>
    <x v="6"/>
    <n v="4400"/>
    <x v="85"/>
    <x v="84"/>
    <x v="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0"/>
    <n v="0"/>
    <n v="0"/>
    <n v="2"/>
  </r>
  <r>
    <n v="2025"/>
    <x v="6"/>
    <n v="4401"/>
    <x v="86"/>
    <x v="85"/>
    <x v="2"/>
    <x v="19"/>
    <n v="0"/>
    <n v="0"/>
    <n v="0"/>
    <n v="3"/>
    <n v="3"/>
    <n v="0"/>
    <n v="2"/>
    <n v="0"/>
    <n v="3"/>
    <n v="0"/>
    <n v="1"/>
    <n v="4"/>
    <n v="2"/>
    <n v="6"/>
    <n v="6"/>
    <n v="1"/>
    <n v="1"/>
    <n v="3"/>
    <n v="0"/>
    <n v="0"/>
    <n v="1"/>
    <n v="0"/>
    <n v="1"/>
    <n v="0"/>
    <n v="1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3"/>
    <n v="9"/>
    <n v="0"/>
    <n v="0"/>
    <n v="0"/>
    <n v="1"/>
  </r>
  <r>
    <n v="2025"/>
    <x v="6"/>
    <n v="4402"/>
    <x v="87"/>
    <x v="86"/>
    <x v="2"/>
    <x v="19"/>
    <n v="0"/>
    <n v="0"/>
    <n v="0"/>
    <n v="2"/>
    <n v="1"/>
    <n v="0"/>
    <n v="1"/>
    <n v="0"/>
    <n v="1"/>
    <n v="0"/>
    <n v="1"/>
    <n v="2"/>
    <n v="3"/>
    <n v="0"/>
    <n v="1"/>
    <n v="5"/>
    <n v="1"/>
    <n v="3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5"/>
  </r>
  <r>
    <n v="2025"/>
    <x v="6"/>
    <n v="4403"/>
    <x v="88"/>
    <x v="87"/>
    <x v="2"/>
    <x v="19"/>
    <n v="0"/>
    <n v="0"/>
    <n v="0"/>
    <n v="1"/>
    <n v="0"/>
    <n v="0"/>
    <n v="0"/>
    <n v="0"/>
    <n v="0"/>
    <n v="0"/>
    <n v="1"/>
    <n v="0"/>
    <n v="1"/>
    <n v="1"/>
    <n v="3"/>
    <n v="0"/>
    <n v="3"/>
    <n v="1"/>
    <n v="0"/>
    <n v="1"/>
    <n v="1"/>
    <n v="0"/>
    <n v="0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2"/>
    <n v="0"/>
    <n v="4"/>
    <n v="0"/>
    <n v="0"/>
    <n v="4"/>
    <n v="0"/>
  </r>
  <r>
    <n v="2025"/>
    <x v="6"/>
    <n v="4404"/>
    <x v="89"/>
    <x v="88"/>
    <x v="2"/>
    <x v="21"/>
    <n v="27"/>
    <n v="2"/>
    <n v="41"/>
    <n v="30"/>
    <n v="29"/>
    <n v="0"/>
    <n v="30"/>
    <n v="0"/>
    <n v="21"/>
    <n v="0"/>
    <n v="4"/>
    <n v="23"/>
    <n v="35"/>
    <n v="25"/>
    <n v="14"/>
    <n v="14"/>
    <n v="12"/>
    <n v="11"/>
    <n v="10"/>
    <n v="13"/>
    <n v="2"/>
    <n v="0"/>
    <n v="10"/>
    <n v="0"/>
    <n v="104"/>
    <n v="0"/>
    <n v="0"/>
    <n v="38"/>
    <n v="0"/>
    <n v="21"/>
    <n v="0"/>
    <n v="0"/>
    <n v="0"/>
    <n v="0"/>
    <n v="0"/>
    <n v="0"/>
    <n v="0"/>
    <n v="0"/>
    <n v="0"/>
    <n v="2"/>
    <n v="0"/>
    <n v="10"/>
    <n v="18"/>
    <n v="21"/>
    <n v="49"/>
    <n v="0"/>
    <n v="1"/>
    <n v="5"/>
    <n v="19"/>
  </r>
  <r>
    <n v="2025"/>
    <x v="6"/>
    <n v="4405"/>
    <x v="90"/>
    <x v="89"/>
    <x v="2"/>
    <x v="21"/>
    <n v="0"/>
    <n v="0"/>
    <n v="0"/>
    <n v="1"/>
    <n v="0"/>
    <n v="0"/>
    <n v="0"/>
    <n v="0"/>
    <n v="0"/>
    <n v="0"/>
    <n v="0"/>
    <n v="0"/>
    <n v="2"/>
    <n v="4"/>
    <n v="4"/>
    <n v="1"/>
    <n v="2"/>
    <n v="1"/>
    <n v="1"/>
    <n v="0"/>
    <n v="0"/>
    <n v="0"/>
    <n v="2"/>
    <n v="0"/>
    <n v="8"/>
    <n v="0"/>
    <n v="0"/>
    <n v="1"/>
    <n v="0"/>
    <n v="3"/>
    <n v="0"/>
    <n v="0"/>
    <n v="0"/>
    <n v="0"/>
    <n v="0"/>
    <n v="0"/>
    <n v="0"/>
    <n v="0"/>
    <n v="0"/>
    <n v="0"/>
    <n v="0"/>
    <n v="1"/>
    <n v="1"/>
    <n v="4"/>
    <n v="6"/>
    <n v="0"/>
    <n v="0"/>
    <n v="0"/>
    <n v="1"/>
  </r>
  <r>
    <n v="2025"/>
    <x v="6"/>
    <n v="4406"/>
    <x v="91"/>
    <x v="90"/>
    <x v="2"/>
    <x v="21"/>
    <n v="0"/>
    <n v="0"/>
    <n v="0"/>
    <n v="7"/>
    <n v="4"/>
    <n v="0"/>
    <n v="3"/>
    <n v="0"/>
    <n v="2"/>
    <n v="0"/>
    <n v="1"/>
    <n v="3"/>
    <n v="4"/>
    <n v="2"/>
    <n v="6"/>
    <n v="0"/>
    <n v="4"/>
    <n v="1"/>
    <n v="3"/>
    <n v="3"/>
    <n v="1"/>
    <n v="0"/>
    <n v="1"/>
    <n v="0"/>
    <n v="20"/>
    <n v="0"/>
    <n v="0"/>
    <n v="5"/>
    <n v="0"/>
    <n v="5"/>
    <n v="0"/>
    <n v="0"/>
    <n v="0"/>
    <n v="0"/>
    <n v="0"/>
    <n v="0"/>
    <n v="0"/>
    <n v="1"/>
    <n v="0"/>
    <n v="1"/>
    <n v="0"/>
    <n v="6"/>
    <n v="0"/>
    <n v="12"/>
    <n v="21"/>
    <n v="0"/>
    <n v="0"/>
    <n v="3"/>
    <n v="2"/>
  </r>
  <r>
    <n v="2025"/>
    <x v="6"/>
    <n v="4407"/>
    <x v="92"/>
    <x v="91"/>
    <x v="2"/>
    <x v="21"/>
    <n v="0"/>
    <n v="0"/>
    <n v="0"/>
    <n v="1"/>
    <n v="1"/>
    <n v="0"/>
    <n v="1"/>
    <n v="0"/>
    <n v="1"/>
    <n v="0"/>
    <n v="0"/>
    <n v="1"/>
    <n v="1"/>
    <n v="3"/>
    <n v="0"/>
    <n v="0"/>
    <n v="2"/>
    <n v="1"/>
    <n v="0"/>
    <n v="3"/>
    <n v="0"/>
    <n v="0"/>
    <n v="3"/>
    <n v="0"/>
    <n v="6"/>
    <n v="0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n v="2025"/>
    <x v="6"/>
    <n v="4408"/>
    <x v="93"/>
    <x v="92"/>
    <x v="2"/>
    <x v="21"/>
    <n v="0"/>
    <n v="0"/>
    <n v="0"/>
    <n v="1"/>
    <n v="1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</r>
  <r>
    <n v="2025"/>
    <x v="6"/>
    <n v="4409"/>
    <x v="94"/>
    <x v="93"/>
    <x v="2"/>
    <x v="21"/>
    <n v="0"/>
    <n v="0"/>
    <n v="0"/>
    <n v="1"/>
    <n v="0"/>
    <n v="0"/>
    <n v="0"/>
    <n v="0"/>
    <n v="0"/>
    <n v="0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5"/>
    <x v="6"/>
    <n v="4410"/>
    <x v="95"/>
    <x v="94"/>
    <x v="2"/>
    <x v="2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3"/>
    <n v="0"/>
    <n v="0"/>
    <n v="0"/>
    <n v="0"/>
    <n v="2"/>
    <n v="0"/>
    <n v="0"/>
    <n v="0"/>
    <n v="0"/>
    <n v="0"/>
    <n v="0"/>
    <n v="0"/>
    <n v="1"/>
    <n v="1"/>
    <n v="0"/>
    <n v="0"/>
    <n v="0"/>
    <n v="1"/>
    <n v="1"/>
    <n v="0"/>
    <n v="0"/>
    <n v="0"/>
    <n v="0"/>
    <n v="1"/>
  </r>
  <r>
    <n v="2025"/>
    <x v="6"/>
    <n v="4411"/>
    <x v="96"/>
    <x v="95"/>
    <x v="2"/>
    <x v="21"/>
    <n v="0"/>
    <n v="0"/>
    <n v="0"/>
    <n v="1"/>
    <n v="1"/>
    <n v="0"/>
    <n v="0"/>
    <n v="0"/>
    <n v="0"/>
    <n v="0"/>
    <n v="0"/>
    <n v="0"/>
    <n v="0"/>
    <n v="3"/>
    <n v="1"/>
    <n v="2"/>
    <n v="1"/>
    <n v="4"/>
    <n v="1"/>
    <n v="2"/>
    <n v="2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7"/>
    <n v="0"/>
    <n v="0"/>
    <n v="0"/>
    <n v="0"/>
  </r>
  <r>
    <n v="2025"/>
    <x v="6"/>
    <n v="4412"/>
    <x v="97"/>
    <x v="96"/>
    <x v="2"/>
    <x v="21"/>
    <n v="0"/>
    <n v="0"/>
    <n v="0"/>
    <n v="0"/>
    <n v="0"/>
    <n v="0"/>
    <n v="1"/>
    <n v="0"/>
    <n v="2"/>
    <n v="0"/>
    <n v="4"/>
    <n v="4"/>
    <n v="2"/>
    <n v="4"/>
    <n v="4"/>
    <n v="3"/>
    <n v="1"/>
    <n v="2"/>
    <n v="2"/>
    <n v="2"/>
    <n v="0"/>
    <n v="0"/>
    <n v="2"/>
    <n v="0"/>
    <n v="6"/>
    <n v="0"/>
    <n v="0"/>
    <n v="4"/>
    <n v="0"/>
    <n v="0"/>
    <n v="0"/>
    <n v="0"/>
    <n v="0"/>
    <n v="0"/>
    <n v="0"/>
    <n v="0"/>
    <n v="0"/>
    <n v="0"/>
    <n v="0"/>
    <n v="0"/>
    <n v="0"/>
    <n v="2"/>
    <n v="0"/>
    <n v="5"/>
    <n v="12"/>
    <n v="0"/>
    <n v="0"/>
    <n v="1"/>
    <n v="0"/>
  </r>
  <r>
    <n v="2025"/>
    <x v="6"/>
    <n v="4413"/>
    <x v="98"/>
    <x v="97"/>
    <x v="2"/>
    <x v="21"/>
    <n v="0"/>
    <n v="0"/>
    <n v="0"/>
    <n v="1"/>
    <n v="1"/>
    <n v="0"/>
    <n v="1"/>
    <n v="0"/>
    <n v="1"/>
    <n v="0"/>
    <n v="0"/>
    <n v="1"/>
    <n v="2"/>
    <n v="2"/>
    <n v="2"/>
    <n v="1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  <n v="1"/>
    <n v="0"/>
  </r>
  <r>
    <n v="2025"/>
    <x v="6"/>
    <n v="4414"/>
    <x v="99"/>
    <x v="98"/>
    <x v="2"/>
    <x v="17"/>
    <n v="0"/>
    <n v="0"/>
    <n v="0"/>
    <n v="4"/>
    <n v="3"/>
    <n v="0"/>
    <n v="3"/>
    <n v="0"/>
    <n v="2"/>
    <n v="0"/>
    <n v="1"/>
    <n v="2"/>
    <n v="2"/>
    <n v="0"/>
    <n v="4"/>
    <n v="2"/>
    <n v="1"/>
    <n v="1"/>
    <n v="1"/>
    <n v="2"/>
    <n v="1"/>
    <n v="0"/>
    <n v="0"/>
    <n v="0"/>
    <n v="2"/>
    <n v="0"/>
    <n v="0"/>
    <n v="2"/>
    <n v="0"/>
    <n v="2"/>
    <n v="0"/>
    <n v="0"/>
    <n v="0"/>
    <n v="0"/>
    <n v="0"/>
    <n v="0"/>
    <n v="0"/>
    <n v="0"/>
    <n v="0"/>
    <n v="2"/>
    <n v="0"/>
    <n v="1"/>
    <n v="0"/>
    <n v="4"/>
    <n v="12"/>
    <n v="0"/>
    <n v="0"/>
    <n v="1"/>
    <n v="3"/>
  </r>
  <r>
    <n v="2025"/>
    <x v="6"/>
    <n v="4415"/>
    <x v="100"/>
    <x v="99"/>
    <x v="2"/>
    <x v="17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0"/>
    <n v="0"/>
    <n v="0"/>
    <n v="1"/>
  </r>
  <r>
    <n v="2025"/>
    <x v="6"/>
    <n v="4416"/>
    <x v="101"/>
    <x v="100"/>
    <x v="2"/>
    <x v="17"/>
    <n v="0"/>
    <n v="0"/>
    <n v="0"/>
    <n v="0"/>
    <n v="0"/>
    <n v="0"/>
    <n v="0"/>
    <n v="0"/>
    <n v="0"/>
    <n v="0"/>
    <n v="1"/>
    <n v="1"/>
    <n v="3"/>
    <n v="0"/>
    <n v="0"/>
    <n v="1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5"/>
    <n v="0"/>
    <n v="1"/>
    <n v="8"/>
    <n v="0"/>
    <n v="0"/>
    <n v="0"/>
    <n v="2"/>
  </r>
  <r>
    <n v="2025"/>
    <x v="6"/>
    <n v="4417"/>
    <x v="102"/>
    <x v="101"/>
    <x v="2"/>
    <x v="22"/>
    <n v="23"/>
    <n v="0"/>
    <n v="23"/>
    <n v="25"/>
    <n v="14"/>
    <n v="0"/>
    <n v="13"/>
    <n v="0"/>
    <n v="15"/>
    <n v="0"/>
    <n v="3"/>
    <n v="24"/>
    <n v="19"/>
    <n v="18"/>
    <n v="15"/>
    <n v="13"/>
    <n v="9"/>
    <n v="17"/>
    <n v="7"/>
    <n v="16"/>
    <n v="4"/>
    <n v="0"/>
    <n v="13"/>
    <n v="0"/>
    <n v="50"/>
    <n v="0"/>
    <n v="5"/>
    <n v="10"/>
    <n v="0"/>
    <n v="12"/>
    <n v="0"/>
    <n v="0"/>
    <n v="0"/>
    <n v="0"/>
    <n v="0"/>
    <n v="0"/>
    <n v="0"/>
    <n v="0"/>
    <n v="0"/>
    <n v="6"/>
    <n v="0"/>
    <n v="12"/>
    <n v="9"/>
    <n v="42"/>
    <n v="103"/>
    <n v="0"/>
    <n v="0"/>
    <n v="10"/>
    <n v="9"/>
  </r>
  <r>
    <n v="2025"/>
    <x v="6"/>
    <n v="4418"/>
    <x v="103"/>
    <x v="102"/>
    <x v="2"/>
    <x v="22"/>
    <n v="0"/>
    <n v="0"/>
    <n v="0"/>
    <n v="3"/>
    <n v="4"/>
    <n v="0"/>
    <n v="5"/>
    <n v="0"/>
    <n v="4"/>
    <n v="0"/>
    <n v="2"/>
    <n v="7"/>
    <n v="11"/>
    <n v="5"/>
    <n v="5"/>
    <n v="8"/>
    <n v="7"/>
    <n v="5"/>
    <n v="3"/>
    <n v="4"/>
    <n v="1"/>
    <n v="0"/>
    <n v="2"/>
    <n v="0"/>
    <n v="9"/>
    <n v="0"/>
    <n v="0"/>
    <n v="2"/>
    <n v="0"/>
    <n v="3"/>
    <n v="0"/>
    <n v="0"/>
    <n v="0"/>
    <n v="0"/>
    <n v="0"/>
    <n v="0"/>
    <n v="0"/>
    <n v="0"/>
    <n v="0"/>
    <n v="1"/>
    <n v="0"/>
    <n v="5"/>
    <n v="3"/>
    <n v="11"/>
    <n v="17"/>
    <n v="0"/>
    <n v="0"/>
    <n v="6"/>
    <n v="2"/>
  </r>
  <r>
    <n v="2025"/>
    <x v="6"/>
    <n v="4419"/>
    <x v="104"/>
    <x v="103"/>
    <x v="2"/>
    <x v="22"/>
    <n v="0"/>
    <n v="0"/>
    <n v="0"/>
    <n v="7"/>
    <n v="4"/>
    <n v="0"/>
    <n v="3"/>
    <n v="0"/>
    <n v="3"/>
    <n v="0"/>
    <n v="3"/>
    <n v="7"/>
    <n v="4"/>
    <n v="0"/>
    <n v="4"/>
    <n v="4"/>
    <n v="7"/>
    <n v="7"/>
    <n v="2"/>
    <n v="5"/>
    <n v="2"/>
    <n v="0"/>
    <n v="0"/>
    <n v="0"/>
    <n v="2"/>
    <n v="0"/>
    <n v="0"/>
    <n v="6"/>
    <n v="0"/>
    <n v="1"/>
    <n v="0"/>
    <n v="0"/>
    <n v="0"/>
    <n v="0"/>
    <n v="0"/>
    <n v="0"/>
    <n v="0"/>
    <n v="0"/>
    <n v="0"/>
    <n v="1"/>
    <n v="0"/>
    <n v="4"/>
    <n v="3"/>
    <n v="2"/>
    <n v="34"/>
    <n v="0"/>
    <n v="0"/>
    <n v="1"/>
    <n v="1"/>
  </r>
  <r>
    <n v="2025"/>
    <x v="6"/>
    <n v="4420"/>
    <x v="105"/>
    <x v="104"/>
    <x v="2"/>
    <x v="22"/>
    <n v="0"/>
    <n v="0"/>
    <n v="0"/>
    <n v="6"/>
    <n v="5"/>
    <n v="0"/>
    <n v="4"/>
    <n v="0"/>
    <n v="5"/>
    <n v="0"/>
    <n v="2"/>
    <n v="7"/>
    <n v="4"/>
    <n v="5"/>
    <n v="6"/>
    <n v="11"/>
    <n v="7"/>
    <n v="11"/>
    <n v="6"/>
    <n v="13"/>
    <n v="5"/>
    <n v="0"/>
    <n v="0"/>
    <n v="0"/>
    <n v="3"/>
    <n v="0"/>
    <n v="0"/>
    <n v="4"/>
    <n v="0"/>
    <n v="1"/>
    <n v="0"/>
    <n v="0"/>
    <n v="0"/>
    <n v="0"/>
    <n v="0"/>
    <n v="0"/>
    <n v="0"/>
    <n v="6"/>
    <n v="15"/>
    <n v="0"/>
    <n v="0"/>
    <n v="0"/>
    <n v="2"/>
    <n v="10"/>
    <n v="13"/>
    <n v="0"/>
    <n v="0"/>
    <n v="0"/>
    <n v="2"/>
  </r>
  <r>
    <n v="2025"/>
    <x v="6"/>
    <n v="4421"/>
    <x v="106"/>
    <x v="105"/>
    <x v="2"/>
    <x v="22"/>
    <n v="0"/>
    <n v="0"/>
    <n v="0"/>
    <n v="3"/>
    <n v="3"/>
    <n v="0"/>
    <n v="3"/>
    <n v="0"/>
    <n v="4"/>
    <n v="0"/>
    <n v="1"/>
    <n v="1"/>
    <n v="6"/>
    <n v="3"/>
    <n v="2"/>
    <n v="6"/>
    <n v="5"/>
    <n v="8"/>
    <n v="3"/>
    <n v="6"/>
    <n v="1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3"/>
    <n v="0"/>
    <n v="7"/>
    <n v="17"/>
    <n v="0"/>
    <n v="0"/>
    <n v="0"/>
    <n v="6"/>
  </r>
  <r>
    <n v="2025"/>
    <x v="6"/>
    <n v="4422"/>
    <x v="107"/>
    <x v="106"/>
    <x v="2"/>
    <x v="22"/>
    <n v="0"/>
    <n v="0"/>
    <n v="0"/>
    <n v="5"/>
    <n v="1"/>
    <n v="0"/>
    <n v="1"/>
    <n v="0"/>
    <n v="0"/>
    <n v="0"/>
    <n v="1"/>
    <n v="2"/>
    <n v="3"/>
    <n v="2"/>
    <n v="4"/>
    <n v="5"/>
    <n v="4"/>
    <n v="3"/>
    <n v="3"/>
    <n v="5"/>
    <n v="2"/>
    <n v="0"/>
    <n v="0"/>
    <n v="0"/>
    <n v="7"/>
    <n v="0"/>
    <n v="0"/>
    <n v="1"/>
    <n v="0"/>
    <n v="4"/>
    <n v="0"/>
    <n v="0"/>
    <n v="0"/>
    <n v="0"/>
    <n v="0"/>
    <n v="0"/>
    <n v="0"/>
    <n v="0"/>
    <n v="0"/>
    <n v="1"/>
    <n v="0"/>
    <n v="1"/>
    <n v="0"/>
    <n v="12"/>
    <n v="28"/>
    <n v="0"/>
    <n v="0"/>
    <n v="0"/>
    <n v="3"/>
  </r>
  <r>
    <n v="2025"/>
    <x v="6"/>
    <n v="4423"/>
    <x v="108"/>
    <x v="107"/>
    <x v="2"/>
    <x v="22"/>
    <n v="0"/>
    <n v="0"/>
    <n v="0"/>
    <n v="4"/>
    <n v="6"/>
    <n v="0"/>
    <n v="5"/>
    <n v="0"/>
    <n v="7"/>
    <n v="0"/>
    <n v="3"/>
    <n v="10"/>
    <n v="0"/>
    <n v="9"/>
    <n v="6"/>
    <n v="6"/>
    <n v="10"/>
    <n v="5"/>
    <n v="5"/>
    <n v="6"/>
    <n v="2"/>
    <n v="0"/>
    <n v="8"/>
    <n v="0"/>
    <n v="6"/>
    <n v="0"/>
    <n v="0"/>
    <n v="8"/>
    <n v="0"/>
    <n v="1"/>
    <n v="0"/>
    <n v="0"/>
    <n v="0"/>
    <n v="0"/>
    <n v="0"/>
    <n v="0"/>
    <n v="0"/>
    <n v="0"/>
    <n v="0"/>
    <n v="0"/>
    <n v="0"/>
    <n v="6"/>
    <n v="7"/>
    <n v="18"/>
    <n v="49"/>
    <n v="0"/>
    <n v="0"/>
    <n v="6"/>
    <n v="4"/>
  </r>
  <r>
    <n v="2025"/>
    <x v="6"/>
    <n v="4424"/>
    <x v="109"/>
    <x v="108"/>
    <x v="2"/>
    <x v="22"/>
    <n v="0"/>
    <n v="0"/>
    <n v="0"/>
    <n v="0"/>
    <n v="0"/>
    <n v="0"/>
    <n v="0"/>
    <n v="0"/>
    <n v="0"/>
    <n v="0"/>
    <n v="2"/>
    <n v="4"/>
    <n v="0"/>
    <n v="4"/>
    <n v="1"/>
    <n v="1"/>
    <n v="2"/>
    <n v="1"/>
    <n v="2"/>
    <n v="2"/>
    <n v="1"/>
    <n v="0"/>
    <n v="2"/>
    <n v="0"/>
    <n v="9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0"/>
    <n v="0"/>
    <n v="2"/>
    <n v="1"/>
  </r>
  <r>
    <n v="2025"/>
    <x v="6"/>
    <n v="4425"/>
    <x v="110"/>
    <x v="109"/>
    <x v="2"/>
    <x v="22"/>
    <n v="0"/>
    <n v="0"/>
    <n v="0"/>
    <n v="6"/>
    <n v="5"/>
    <n v="1"/>
    <n v="3"/>
    <n v="0"/>
    <n v="3"/>
    <n v="0"/>
    <n v="1"/>
    <n v="5"/>
    <n v="6"/>
    <n v="4"/>
    <n v="4"/>
    <n v="2"/>
    <n v="5"/>
    <n v="7"/>
    <n v="2"/>
    <n v="8"/>
    <n v="4"/>
    <n v="0"/>
    <n v="0"/>
    <n v="0"/>
    <n v="9"/>
    <n v="0"/>
    <n v="1"/>
    <n v="1"/>
    <n v="0"/>
    <n v="4"/>
    <n v="0"/>
    <n v="0"/>
    <n v="0"/>
    <n v="0"/>
    <n v="0"/>
    <n v="0"/>
    <n v="0"/>
    <n v="0"/>
    <n v="0"/>
    <n v="5"/>
    <n v="1"/>
    <n v="6"/>
    <n v="9"/>
    <n v="14"/>
    <n v="41"/>
    <n v="0"/>
    <n v="0"/>
    <n v="2"/>
    <n v="0"/>
  </r>
  <r>
    <n v="2025"/>
    <x v="6"/>
    <n v="4426"/>
    <x v="111"/>
    <x v="110"/>
    <x v="2"/>
    <x v="22"/>
    <n v="0"/>
    <n v="0"/>
    <n v="0"/>
    <n v="14"/>
    <n v="9"/>
    <n v="0"/>
    <n v="9"/>
    <n v="0"/>
    <n v="8"/>
    <n v="0"/>
    <n v="5"/>
    <n v="16"/>
    <n v="10"/>
    <n v="13"/>
    <n v="12"/>
    <n v="14"/>
    <n v="9"/>
    <n v="9"/>
    <n v="13"/>
    <n v="5"/>
    <n v="7"/>
    <n v="5"/>
    <n v="9"/>
    <n v="8"/>
    <n v="31"/>
    <n v="0"/>
    <n v="1"/>
    <n v="11"/>
    <n v="0"/>
    <n v="7"/>
    <n v="0"/>
    <n v="0"/>
    <n v="0"/>
    <n v="0"/>
    <n v="0"/>
    <n v="0"/>
    <n v="0"/>
    <n v="0"/>
    <n v="0"/>
    <n v="10"/>
    <n v="0"/>
    <n v="17"/>
    <n v="5"/>
    <n v="33"/>
    <n v="89"/>
    <n v="0"/>
    <n v="0"/>
    <n v="3"/>
    <n v="12"/>
  </r>
  <r>
    <n v="2025"/>
    <x v="6"/>
    <n v="4427"/>
    <x v="112"/>
    <x v="111"/>
    <x v="2"/>
    <x v="22"/>
    <n v="0"/>
    <n v="0"/>
    <n v="0"/>
    <n v="2"/>
    <n v="0"/>
    <n v="1"/>
    <n v="0"/>
    <n v="0"/>
    <n v="1"/>
    <n v="0"/>
    <n v="3"/>
    <n v="7"/>
    <n v="1"/>
    <n v="5"/>
    <n v="6"/>
    <n v="5"/>
    <n v="3"/>
    <n v="2"/>
    <n v="2"/>
    <n v="3"/>
    <n v="1"/>
    <n v="0"/>
    <n v="4"/>
    <n v="0"/>
    <n v="1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2"/>
    <n v="11"/>
    <n v="0"/>
    <n v="0"/>
    <n v="1"/>
    <n v="3"/>
  </r>
  <r>
    <n v="2025"/>
    <x v="6"/>
    <n v="4428"/>
    <x v="113"/>
    <x v="112"/>
    <x v="2"/>
    <x v="22"/>
    <n v="0"/>
    <n v="0"/>
    <n v="0"/>
    <n v="0"/>
    <n v="0"/>
    <n v="0"/>
    <n v="1"/>
    <n v="0"/>
    <n v="2"/>
    <n v="0"/>
    <n v="0"/>
    <n v="3"/>
    <n v="4"/>
    <n v="3"/>
    <n v="3"/>
    <n v="0"/>
    <n v="1"/>
    <n v="7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2"/>
    <n v="0"/>
    <n v="1"/>
    <n v="7"/>
    <n v="0"/>
    <n v="0"/>
    <n v="0"/>
    <n v="0"/>
  </r>
  <r>
    <n v="2025"/>
    <x v="6"/>
    <n v="4429"/>
    <x v="114"/>
    <x v="113"/>
    <x v="2"/>
    <x v="22"/>
    <n v="0"/>
    <n v="0"/>
    <n v="0"/>
    <n v="0"/>
    <n v="0"/>
    <n v="0"/>
    <n v="0"/>
    <n v="0"/>
    <n v="3"/>
    <n v="0"/>
    <n v="0"/>
    <n v="1"/>
    <n v="3"/>
    <n v="3"/>
    <n v="3"/>
    <n v="3"/>
    <n v="2"/>
    <n v="3"/>
    <n v="3"/>
    <n v="1"/>
    <n v="2"/>
    <n v="0"/>
    <n v="2"/>
    <n v="0"/>
    <n v="14"/>
    <n v="0"/>
    <n v="0"/>
    <n v="1"/>
    <n v="0"/>
    <n v="4"/>
    <n v="0"/>
    <n v="0"/>
    <n v="0"/>
    <n v="0"/>
    <n v="0"/>
    <n v="0"/>
    <n v="0"/>
    <n v="0"/>
    <n v="0"/>
    <n v="0"/>
    <n v="0"/>
    <n v="18"/>
    <n v="0"/>
    <n v="5"/>
    <n v="13"/>
    <n v="0"/>
    <n v="0"/>
    <n v="1"/>
    <n v="3"/>
  </r>
  <r>
    <n v="2025"/>
    <x v="6"/>
    <n v="4430"/>
    <x v="115"/>
    <x v="114"/>
    <x v="2"/>
    <x v="22"/>
    <n v="0"/>
    <n v="0"/>
    <n v="0"/>
    <n v="1"/>
    <n v="2"/>
    <n v="0"/>
    <n v="0"/>
    <n v="0"/>
    <n v="1"/>
    <n v="0"/>
    <n v="2"/>
    <n v="3"/>
    <n v="1"/>
    <n v="2"/>
    <n v="1"/>
    <n v="1"/>
    <n v="1"/>
    <n v="3"/>
    <n v="1"/>
    <n v="3"/>
    <n v="0"/>
    <n v="0"/>
    <n v="2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6"/>
    <n v="14"/>
    <n v="0"/>
    <n v="0"/>
    <n v="0"/>
    <n v="4"/>
  </r>
  <r>
    <n v="2025"/>
    <x v="6"/>
    <n v="4431"/>
    <x v="116"/>
    <x v="115"/>
    <x v="2"/>
    <x v="22"/>
    <n v="0"/>
    <n v="0"/>
    <n v="0"/>
    <n v="3"/>
    <n v="4"/>
    <n v="0"/>
    <n v="5"/>
    <n v="0"/>
    <n v="5"/>
    <n v="0"/>
    <n v="2"/>
    <n v="5"/>
    <n v="6"/>
    <n v="4"/>
    <n v="4"/>
    <n v="3"/>
    <n v="4"/>
    <n v="4"/>
    <n v="9"/>
    <n v="2"/>
    <n v="2"/>
    <n v="0"/>
    <n v="0"/>
    <n v="0"/>
    <n v="8"/>
    <n v="0"/>
    <n v="0"/>
    <n v="2"/>
    <n v="0"/>
    <n v="2"/>
    <n v="0"/>
    <n v="0"/>
    <n v="0"/>
    <n v="0"/>
    <n v="0"/>
    <n v="0"/>
    <n v="0"/>
    <n v="0"/>
    <n v="0"/>
    <n v="1"/>
    <n v="0"/>
    <n v="1"/>
    <n v="2"/>
    <n v="20"/>
    <n v="29"/>
    <n v="0"/>
    <n v="0"/>
    <n v="2"/>
    <n v="3"/>
  </r>
  <r>
    <n v="2025"/>
    <x v="6"/>
    <n v="4432"/>
    <x v="117"/>
    <x v="116"/>
    <x v="2"/>
    <x v="22"/>
    <n v="0"/>
    <n v="0"/>
    <n v="0"/>
    <n v="2"/>
    <n v="1"/>
    <n v="0"/>
    <n v="0"/>
    <n v="0"/>
    <n v="0"/>
    <n v="0"/>
    <n v="1"/>
    <n v="0"/>
    <n v="0"/>
    <n v="0"/>
    <n v="4"/>
    <n v="0"/>
    <n v="2"/>
    <n v="3"/>
    <n v="3"/>
    <n v="1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2"/>
  </r>
  <r>
    <n v="2025"/>
    <x v="6"/>
    <n v="4433"/>
    <x v="118"/>
    <x v="117"/>
    <x v="2"/>
    <x v="22"/>
    <n v="0"/>
    <n v="0"/>
    <n v="0"/>
    <n v="2"/>
    <n v="2"/>
    <n v="0"/>
    <n v="1"/>
    <n v="0"/>
    <n v="1"/>
    <n v="0"/>
    <n v="0"/>
    <n v="1"/>
    <n v="0"/>
    <n v="3"/>
    <n v="2"/>
    <n v="0"/>
    <n v="0"/>
    <n v="3"/>
    <n v="4"/>
    <n v="3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2"/>
  </r>
  <r>
    <n v="2025"/>
    <x v="6"/>
    <n v="4434"/>
    <x v="119"/>
    <x v="118"/>
    <x v="2"/>
    <x v="22"/>
    <n v="0"/>
    <n v="0"/>
    <n v="0"/>
    <n v="6"/>
    <n v="3"/>
    <n v="0"/>
    <n v="4"/>
    <n v="0"/>
    <n v="3"/>
    <n v="0"/>
    <n v="8"/>
    <n v="6"/>
    <n v="5"/>
    <n v="6"/>
    <n v="10"/>
    <n v="5"/>
    <n v="7"/>
    <n v="4"/>
    <n v="0"/>
    <n v="4"/>
    <n v="0"/>
    <n v="0"/>
    <n v="1"/>
    <n v="0"/>
    <n v="7"/>
    <n v="0"/>
    <n v="0"/>
    <n v="3"/>
    <n v="0"/>
    <n v="4"/>
    <n v="0"/>
    <n v="0"/>
    <n v="0"/>
    <n v="0"/>
    <n v="0"/>
    <n v="0"/>
    <n v="0"/>
    <n v="0"/>
    <n v="0"/>
    <n v="1"/>
    <n v="0"/>
    <n v="12"/>
    <n v="1"/>
    <n v="8"/>
    <n v="33"/>
    <n v="0"/>
    <n v="0"/>
    <n v="2"/>
    <n v="6"/>
  </r>
  <r>
    <n v="2025"/>
    <x v="6"/>
    <n v="4435"/>
    <x v="120"/>
    <x v="119"/>
    <x v="2"/>
    <x v="22"/>
    <n v="0"/>
    <n v="0"/>
    <n v="0"/>
    <n v="2"/>
    <n v="0"/>
    <n v="0"/>
    <n v="0"/>
    <n v="0"/>
    <n v="1"/>
    <n v="0"/>
    <n v="0"/>
    <n v="3"/>
    <n v="3"/>
    <n v="0"/>
    <n v="8"/>
    <n v="4"/>
    <n v="5"/>
    <n v="9"/>
    <n v="4"/>
    <n v="4"/>
    <n v="5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5"/>
    <n v="21"/>
    <n v="0"/>
    <n v="0"/>
    <n v="0"/>
    <n v="0"/>
  </r>
  <r>
    <n v="2025"/>
    <x v="6"/>
    <n v="4436"/>
    <x v="121"/>
    <x v="120"/>
    <x v="0"/>
    <x v="23"/>
    <n v="0"/>
    <n v="0"/>
    <n v="0"/>
    <n v="3"/>
    <n v="0"/>
    <n v="0"/>
    <n v="0"/>
    <n v="0"/>
    <n v="0"/>
    <n v="0"/>
    <n v="1"/>
    <n v="3"/>
    <n v="6"/>
    <n v="4"/>
    <n v="3"/>
    <n v="4"/>
    <n v="5"/>
    <n v="5"/>
    <n v="0"/>
    <n v="8"/>
    <n v="2"/>
    <n v="0"/>
    <n v="5"/>
    <n v="0"/>
    <n v="8"/>
    <n v="0"/>
    <n v="0"/>
    <n v="5"/>
    <n v="0"/>
    <n v="0"/>
    <n v="0"/>
    <n v="0"/>
    <n v="0"/>
    <n v="0"/>
    <n v="0"/>
    <n v="0"/>
    <n v="0"/>
    <n v="0"/>
    <n v="0"/>
    <n v="0"/>
    <n v="0"/>
    <n v="0"/>
    <n v="1"/>
    <n v="4"/>
    <n v="23"/>
    <n v="0"/>
    <n v="0"/>
    <n v="0"/>
    <n v="4"/>
  </r>
  <r>
    <n v="2025"/>
    <x v="6"/>
    <n v="4438"/>
    <x v="123"/>
    <x v="122"/>
    <x v="3"/>
    <x v="24"/>
    <n v="0"/>
    <n v="0"/>
    <n v="0"/>
    <n v="11"/>
    <n v="9"/>
    <n v="0"/>
    <n v="8"/>
    <n v="0"/>
    <n v="11"/>
    <n v="0"/>
    <n v="0"/>
    <n v="10"/>
    <n v="15"/>
    <n v="17"/>
    <n v="10"/>
    <n v="12"/>
    <n v="14"/>
    <n v="7"/>
    <n v="7"/>
    <n v="13"/>
    <n v="3"/>
    <n v="0"/>
    <n v="6"/>
    <n v="6"/>
    <n v="30"/>
    <n v="0"/>
    <n v="0"/>
    <n v="1"/>
    <n v="0"/>
    <n v="4"/>
    <n v="0"/>
    <n v="0"/>
    <n v="0"/>
    <n v="0"/>
    <n v="0"/>
    <n v="0"/>
    <n v="0"/>
    <n v="0"/>
    <n v="0"/>
    <n v="2"/>
    <n v="0"/>
    <n v="12"/>
    <n v="0"/>
    <n v="7"/>
    <n v="21"/>
    <n v="0"/>
    <n v="0"/>
    <n v="0"/>
    <n v="1"/>
  </r>
  <r>
    <n v="2025"/>
    <x v="6"/>
    <n v="4439"/>
    <x v="124"/>
    <x v="123"/>
    <x v="3"/>
    <x v="25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4"/>
    <n v="1"/>
    <n v="2"/>
    <n v="4"/>
    <n v="0"/>
    <n v="0"/>
    <n v="0"/>
    <n v="0"/>
  </r>
  <r>
    <n v="2025"/>
    <x v="6"/>
    <n v="4440"/>
    <x v="125"/>
    <x v="124"/>
    <x v="3"/>
    <x v="24"/>
    <n v="0"/>
    <n v="0"/>
    <n v="0"/>
    <n v="3"/>
    <n v="2"/>
    <n v="0"/>
    <n v="3"/>
    <n v="0"/>
    <n v="2"/>
    <n v="0"/>
    <n v="0"/>
    <n v="3"/>
    <n v="4"/>
    <n v="3"/>
    <n v="7"/>
    <n v="7"/>
    <n v="2"/>
    <n v="6"/>
    <n v="2"/>
    <n v="6"/>
    <n v="3"/>
    <n v="0"/>
    <n v="8"/>
    <n v="0"/>
    <n v="22"/>
    <n v="1"/>
    <n v="12"/>
    <n v="0"/>
    <n v="0"/>
    <n v="0"/>
    <n v="0"/>
    <n v="0"/>
    <n v="0"/>
    <n v="0"/>
    <n v="0"/>
    <n v="0"/>
    <n v="0"/>
    <n v="0"/>
    <n v="0"/>
    <n v="2"/>
    <n v="0"/>
    <n v="4"/>
    <n v="4"/>
    <n v="8"/>
    <n v="20"/>
    <n v="0"/>
    <n v="0"/>
    <n v="1"/>
    <n v="2"/>
  </r>
  <r>
    <n v="2025"/>
    <x v="6"/>
    <n v="4441"/>
    <x v="126"/>
    <x v="125"/>
    <x v="3"/>
    <x v="26"/>
    <n v="0"/>
    <n v="0"/>
    <n v="0"/>
    <n v="4"/>
    <n v="3"/>
    <n v="1"/>
    <n v="1"/>
    <n v="0"/>
    <n v="1"/>
    <n v="1"/>
    <n v="1"/>
    <n v="2"/>
    <n v="1"/>
    <n v="5"/>
    <n v="0"/>
    <n v="3"/>
    <n v="4"/>
    <n v="4"/>
    <n v="1"/>
    <n v="4"/>
    <n v="1"/>
    <n v="0"/>
    <n v="1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2"/>
    <n v="3"/>
    <n v="2"/>
    <n v="19"/>
    <n v="0"/>
    <n v="0"/>
    <n v="1"/>
    <n v="3"/>
  </r>
  <r>
    <n v="2025"/>
    <x v="6"/>
    <n v="4442"/>
    <x v="127"/>
    <x v="126"/>
    <x v="3"/>
    <x v="26"/>
    <n v="0"/>
    <n v="0"/>
    <n v="0"/>
    <n v="1"/>
    <n v="0"/>
    <n v="0"/>
    <n v="0"/>
    <n v="0"/>
    <n v="0"/>
    <n v="0"/>
    <n v="0"/>
    <n v="1"/>
    <n v="2"/>
    <n v="0"/>
    <n v="2"/>
    <n v="5"/>
    <n v="3"/>
    <n v="3"/>
    <n v="0"/>
    <n v="1"/>
    <n v="0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1"/>
  </r>
  <r>
    <n v="2025"/>
    <x v="6"/>
    <n v="4443"/>
    <x v="128"/>
    <x v="127"/>
    <x v="3"/>
    <x v="26"/>
    <n v="0"/>
    <n v="0"/>
    <n v="0"/>
    <n v="2"/>
    <n v="2"/>
    <n v="0"/>
    <n v="2"/>
    <n v="0"/>
    <n v="2"/>
    <n v="0"/>
    <n v="1"/>
    <n v="1"/>
    <n v="1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6"/>
    <n v="4444"/>
    <x v="129"/>
    <x v="128"/>
    <x v="3"/>
    <x v="26"/>
    <n v="0"/>
    <n v="0"/>
    <n v="0"/>
    <n v="2"/>
    <n v="0"/>
    <n v="0"/>
    <n v="1"/>
    <n v="0"/>
    <n v="1"/>
    <n v="0"/>
    <n v="0"/>
    <n v="2"/>
    <n v="1"/>
    <n v="7"/>
    <n v="1"/>
    <n v="4"/>
    <n v="1"/>
    <n v="2"/>
    <n v="3"/>
    <n v="5"/>
    <n v="3"/>
    <n v="0"/>
    <n v="10"/>
    <n v="0"/>
    <n v="13"/>
    <n v="0"/>
    <n v="0"/>
    <n v="1"/>
    <n v="0"/>
    <n v="1"/>
    <n v="0"/>
    <n v="0"/>
    <n v="0"/>
    <n v="0"/>
    <n v="0"/>
    <n v="0"/>
    <n v="0"/>
    <n v="0"/>
    <n v="0"/>
    <n v="0"/>
    <n v="0"/>
    <n v="5"/>
    <n v="0"/>
    <n v="6"/>
    <n v="21"/>
    <n v="0"/>
    <n v="0"/>
    <n v="0"/>
    <n v="4"/>
  </r>
  <r>
    <n v="2025"/>
    <x v="6"/>
    <n v="4445"/>
    <x v="130"/>
    <x v="129"/>
    <x v="3"/>
    <x v="26"/>
    <n v="0"/>
    <n v="0"/>
    <n v="0"/>
    <n v="0"/>
    <n v="0"/>
    <n v="0"/>
    <n v="0"/>
    <n v="0"/>
    <n v="0"/>
    <n v="0"/>
    <n v="1"/>
    <n v="1"/>
    <n v="0"/>
    <n v="0"/>
    <n v="1"/>
    <n v="0"/>
    <n v="0"/>
    <n v="5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3"/>
    <n v="0"/>
    <n v="5"/>
    <n v="5"/>
    <n v="0"/>
    <n v="0"/>
    <n v="1"/>
    <n v="1"/>
  </r>
  <r>
    <n v="2025"/>
    <x v="6"/>
    <n v="4446"/>
    <x v="131"/>
    <x v="130"/>
    <x v="3"/>
    <x v="26"/>
    <n v="0"/>
    <n v="0"/>
    <n v="0"/>
    <n v="0"/>
    <n v="0"/>
    <n v="0"/>
    <n v="0"/>
    <n v="0"/>
    <n v="1"/>
    <n v="0"/>
    <n v="0"/>
    <n v="1"/>
    <n v="0"/>
    <n v="0"/>
    <n v="2"/>
    <n v="0"/>
    <n v="1"/>
    <n v="3"/>
    <n v="4"/>
    <n v="2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0"/>
    <n v="0"/>
    <n v="0"/>
    <n v="0"/>
    <n v="2"/>
  </r>
  <r>
    <n v="2025"/>
    <x v="6"/>
    <n v="4447"/>
    <x v="132"/>
    <x v="131"/>
    <x v="3"/>
    <x v="26"/>
    <n v="0"/>
    <n v="0"/>
    <n v="0"/>
    <n v="1"/>
    <n v="0"/>
    <n v="0"/>
    <n v="0"/>
    <n v="0"/>
    <n v="0"/>
    <n v="0"/>
    <n v="0"/>
    <n v="0"/>
    <n v="1"/>
    <n v="1"/>
    <n v="2"/>
    <n v="0"/>
    <n v="1"/>
    <n v="0"/>
    <n v="0"/>
    <n v="1"/>
    <n v="0"/>
    <n v="0"/>
    <n v="1"/>
    <n v="0"/>
    <n v="3"/>
    <n v="0"/>
    <n v="0"/>
    <n v="2"/>
    <n v="0"/>
    <n v="2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1"/>
  </r>
  <r>
    <n v="2025"/>
    <x v="6"/>
    <n v="4448"/>
    <x v="133"/>
    <x v="132"/>
    <x v="3"/>
    <x v="26"/>
    <n v="2"/>
    <n v="0"/>
    <n v="8"/>
    <n v="11"/>
    <n v="10"/>
    <n v="0"/>
    <n v="10"/>
    <n v="1"/>
    <n v="3"/>
    <n v="0"/>
    <n v="0"/>
    <n v="6"/>
    <n v="11"/>
    <n v="2"/>
    <n v="6"/>
    <n v="9"/>
    <n v="2"/>
    <n v="8"/>
    <n v="3"/>
    <n v="12"/>
    <n v="2"/>
    <n v="0"/>
    <n v="10"/>
    <n v="0"/>
    <n v="29"/>
    <n v="0"/>
    <n v="0"/>
    <n v="9"/>
    <n v="0"/>
    <n v="4"/>
    <n v="0"/>
    <n v="0"/>
    <n v="0"/>
    <n v="0"/>
    <n v="0"/>
    <n v="0"/>
    <n v="0"/>
    <n v="0"/>
    <n v="0"/>
    <n v="1"/>
    <n v="0"/>
    <n v="16"/>
    <n v="0"/>
    <n v="8"/>
    <n v="22"/>
    <n v="1"/>
    <n v="1"/>
    <n v="8"/>
    <n v="9"/>
  </r>
  <r>
    <n v="2025"/>
    <x v="6"/>
    <n v="4449"/>
    <x v="134"/>
    <x v="133"/>
    <x v="3"/>
    <x v="24"/>
    <n v="22"/>
    <n v="1"/>
    <n v="33"/>
    <n v="29"/>
    <n v="23"/>
    <n v="1"/>
    <n v="22"/>
    <n v="0"/>
    <n v="23"/>
    <n v="1"/>
    <n v="2"/>
    <n v="26"/>
    <n v="25"/>
    <n v="22"/>
    <n v="24"/>
    <n v="31"/>
    <n v="23"/>
    <n v="18"/>
    <n v="26"/>
    <n v="25"/>
    <n v="13"/>
    <n v="2"/>
    <n v="18"/>
    <n v="19"/>
    <n v="28"/>
    <n v="0"/>
    <n v="9"/>
    <n v="9"/>
    <n v="0"/>
    <n v="6"/>
    <n v="0"/>
    <n v="0"/>
    <n v="3"/>
    <n v="0"/>
    <n v="0"/>
    <n v="0"/>
    <n v="0"/>
    <n v="2"/>
    <n v="1"/>
    <n v="1"/>
    <n v="0"/>
    <n v="3"/>
    <n v="0"/>
    <n v="36"/>
    <n v="67"/>
    <n v="0"/>
    <n v="0"/>
    <n v="2"/>
    <n v="15"/>
  </r>
  <r>
    <n v="2025"/>
    <x v="6"/>
    <n v="4450"/>
    <x v="135"/>
    <x v="134"/>
    <x v="3"/>
    <x v="24"/>
    <n v="0"/>
    <n v="0"/>
    <n v="0"/>
    <n v="0"/>
    <n v="0"/>
    <n v="0"/>
    <n v="0"/>
    <n v="0"/>
    <n v="0"/>
    <n v="0"/>
    <n v="0"/>
    <n v="0"/>
    <n v="0"/>
    <n v="0"/>
    <n v="0"/>
    <n v="3"/>
    <n v="1"/>
    <n v="3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2"/>
  </r>
  <r>
    <n v="2025"/>
    <x v="6"/>
    <n v="4451"/>
    <x v="136"/>
    <x v="135"/>
    <x v="3"/>
    <x v="25"/>
    <n v="0"/>
    <n v="0"/>
    <n v="0"/>
    <n v="0"/>
    <n v="0"/>
    <n v="0"/>
    <n v="0"/>
    <n v="0"/>
    <n v="0"/>
    <n v="0"/>
    <n v="0"/>
    <n v="1"/>
    <n v="1"/>
    <n v="0"/>
    <n v="0"/>
    <n v="1"/>
    <n v="1"/>
    <n v="2"/>
    <n v="0"/>
    <n v="2"/>
    <n v="0"/>
    <n v="0"/>
    <n v="3"/>
    <n v="0"/>
    <n v="3"/>
    <n v="0"/>
    <n v="0"/>
    <n v="2"/>
    <n v="0"/>
    <n v="4"/>
    <n v="0"/>
    <n v="0"/>
    <n v="0"/>
    <n v="0"/>
    <n v="0"/>
    <n v="0"/>
    <n v="0"/>
    <n v="0"/>
    <n v="0"/>
    <n v="2"/>
    <n v="0"/>
    <n v="4"/>
    <n v="1"/>
    <n v="5"/>
    <n v="5"/>
    <n v="0"/>
    <n v="0"/>
    <n v="0"/>
    <n v="5"/>
  </r>
  <r>
    <n v="2025"/>
    <x v="6"/>
    <n v="4452"/>
    <x v="137"/>
    <x v="136"/>
    <x v="3"/>
    <x v="25"/>
    <n v="7"/>
    <n v="0"/>
    <n v="0"/>
    <n v="4"/>
    <n v="5"/>
    <n v="0"/>
    <n v="5"/>
    <n v="0"/>
    <n v="7"/>
    <n v="0"/>
    <n v="0"/>
    <n v="10"/>
    <n v="10"/>
    <n v="11"/>
    <n v="3"/>
    <n v="6"/>
    <n v="7"/>
    <n v="8"/>
    <n v="6"/>
    <n v="6"/>
    <n v="1"/>
    <n v="0"/>
    <n v="8"/>
    <n v="0"/>
    <n v="40"/>
    <n v="0"/>
    <n v="0"/>
    <n v="4"/>
    <n v="0"/>
    <n v="11"/>
    <n v="0"/>
    <n v="0"/>
    <n v="0"/>
    <n v="0"/>
    <n v="0"/>
    <n v="0"/>
    <n v="0"/>
    <n v="0"/>
    <n v="0"/>
    <n v="5"/>
    <n v="0"/>
    <n v="57"/>
    <n v="1"/>
    <n v="4"/>
    <n v="16"/>
    <n v="0"/>
    <n v="0"/>
    <n v="1"/>
    <n v="7"/>
  </r>
  <r>
    <n v="2025"/>
    <x v="6"/>
    <n v="4453"/>
    <x v="138"/>
    <x v="137"/>
    <x v="3"/>
    <x v="25"/>
    <n v="0"/>
    <n v="0"/>
    <n v="0"/>
    <n v="1"/>
    <n v="0"/>
    <n v="0"/>
    <n v="0"/>
    <n v="0"/>
    <n v="0"/>
    <n v="0"/>
    <n v="0"/>
    <n v="0"/>
    <n v="0"/>
    <n v="0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1"/>
  </r>
  <r>
    <n v="2025"/>
    <x v="6"/>
    <n v="4454"/>
    <x v="139"/>
    <x v="138"/>
    <x v="3"/>
    <x v="25"/>
    <n v="0"/>
    <n v="0"/>
    <n v="0"/>
    <n v="2"/>
    <n v="1"/>
    <n v="0"/>
    <n v="0"/>
    <n v="0"/>
    <n v="0"/>
    <n v="0"/>
    <n v="2"/>
    <n v="2"/>
    <n v="1"/>
    <n v="3"/>
    <n v="1"/>
    <n v="3"/>
    <n v="2"/>
    <n v="7"/>
    <n v="1"/>
    <n v="1"/>
    <n v="0"/>
    <n v="0"/>
    <n v="1"/>
    <n v="0"/>
    <n v="3"/>
    <n v="0"/>
    <n v="0"/>
    <n v="2"/>
    <n v="0"/>
    <n v="7"/>
    <n v="0"/>
    <n v="0"/>
    <n v="0"/>
    <n v="0"/>
    <n v="0"/>
    <n v="0"/>
    <n v="0"/>
    <n v="0"/>
    <n v="0"/>
    <n v="0"/>
    <n v="0"/>
    <n v="9"/>
    <n v="0"/>
    <n v="2"/>
    <n v="19"/>
    <n v="0"/>
    <n v="0"/>
    <n v="0"/>
    <n v="1"/>
  </r>
  <r>
    <n v="2025"/>
    <x v="6"/>
    <n v="4455"/>
    <x v="140"/>
    <x v="139"/>
    <x v="3"/>
    <x v="2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1"/>
  </r>
  <r>
    <n v="2025"/>
    <x v="6"/>
    <n v="4456"/>
    <x v="141"/>
    <x v="140"/>
    <x v="3"/>
    <x v="25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0"/>
  </r>
  <r>
    <n v="2025"/>
    <x v="6"/>
    <n v="4457"/>
    <x v="142"/>
    <x v="141"/>
    <x v="3"/>
    <x v="25"/>
    <n v="0"/>
    <n v="0"/>
    <n v="0"/>
    <n v="1"/>
    <n v="0"/>
    <n v="0"/>
    <n v="0"/>
    <n v="0"/>
    <n v="0"/>
    <n v="0"/>
    <n v="1"/>
    <n v="1"/>
    <n v="1"/>
    <n v="0"/>
    <n v="0"/>
    <n v="0"/>
    <n v="1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1"/>
    <n v="4"/>
    <n v="0"/>
    <n v="0"/>
    <n v="0"/>
    <n v="0"/>
  </r>
  <r>
    <n v="2025"/>
    <x v="6"/>
    <n v="4458"/>
    <x v="143"/>
    <x v="142"/>
    <x v="3"/>
    <x v="25"/>
    <n v="0"/>
    <n v="0"/>
    <n v="0"/>
    <n v="0"/>
    <n v="0"/>
    <n v="0"/>
    <n v="1"/>
    <n v="0"/>
    <n v="1"/>
    <n v="0"/>
    <n v="2"/>
    <n v="4"/>
    <n v="0"/>
    <n v="1"/>
    <n v="2"/>
    <n v="2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6"/>
    <n v="0"/>
    <n v="0"/>
    <n v="0"/>
    <n v="2"/>
  </r>
  <r>
    <n v="2025"/>
    <x v="6"/>
    <n v="4459"/>
    <x v="144"/>
    <x v="143"/>
    <x v="3"/>
    <x v="25"/>
    <n v="0"/>
    <n v="0"/>
    <n v="0"/>
    <n v="0"/>
    <n v="0"/>
    <n v="0"/>
    <n v="0"/>
    <n v="0"/>
    <n v="0"/>
    <n v="0"/>
    <n v="0"/>
    <n v="3"/>
    <n v="1"/>
    <n v="2"/>
    <n v="0"/>
    <n v="0"/>
    <n v="0"/>
    <n v="1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0"/>
    <n v="2"/>
    <n v="0"/>
    <n v="0"/>
    <n v="0"/>
    <n v="2"/>
  </r>
  <r>
    <n v="2025"/>
    <x v="6"/>
    <n v="4460"/>
    <x v="145"/>
    <x v="144"/>
    <x v="3"/>
    <x v="25"/>
    <n v="0"/>
    <n v="0"/>
    <n v="0"/>
    <n v="0"/>
    <n v="0"/>
    <n v="0"/>
    <n v="1"/>
    <n v="0"/>
    <n v="0"/>
    <n v="0"/>
    <n v="0"/>
    <n v="0"/>
    <n v="0"/>
    <n v="0"/>
    <n v="0"/>
    <n v="1"/>
    <n v="2"/>
    <n v="0"/>
    <n v="0"/>
    <n v="2"/>
    <n v="1"/>
    <n v="0"/>
    <n v="0"/>
    <n v="0"/>
    <n v="2"/>
    <n v="0"/>
    <n v="0"/>
    <n v="3"/>
    <n v="0"/>
    <n v="0"/>
    <n v="0"/>
    <n v="0"/>
    <n v="0"/>
    <n v="0"/>
    <n v="0"/>
    <n v="0"/>
    <n v="0"/>
    <n v="0"/>
    <n v="0"/>
    <n v="2"/>
    <n v="0"/>
    <n v="6"/>
    <n v="1"/>
    <n v="1"/>
    <n v="3"/>
    <n v="0"/>
    <n v="0"/>
    <n v="0"/>
    <n v="1"/>
  </r>
  <r>
    <n v="2025"/>
    <x v="6"/>
    <n v="4461"/>
    <x v="146"/>
    <x v="145"/>
    <x v="3"/>
    <x v="25"/>
    <n v="0"/>
    <n v="0"/>
    <n v="0"/>
    <n v="1"/>
    <n v="1"/>
    <n v="0"/>
    <n v="1"/>
    <n v="0"/>
    <n v="0"/>
    <n v="0"/>
    <n v="0"/>
    <n v="0"/>
    <n v="2"/>
    <n v="2"/>
    <n v="0"/>
    <n v="2"/>
    <n v="1"/>
    <n v="1"/>
    <n v="0"/>
    <n v="2"/>
    <n v="0"/>
    <n v="0"/>
    <n v="0"/>
    <n v="0"/>
    <n v="1"/>
    <n v="0"/>
    <n v="0"/>
    <n v="1"/>
    <n v="0"/>
    <n v="3"/>
    <n v="0"/>
    <n v="0"/>
    <n v="0"/>
    <n v="0"/>
    <n v="0"/>
    <n v="0"/>
    <n v="0"/>
    <n v="0"/>
    <n v="0"/>
    <n v="1"/>
    <n v="0"/>
    <n v="5"/>
    <n v="0"/>
    <n v="1"/>
    <n v="0"/>
    <n v="0"/>
    <n v="0"/>
    <n v="0"/>
    <n v="2"/>
  </r>
  <r>
    <n v="2025"/>
    <x v="6"/>
    <n v="4462"/>
    <x v="147"/>
    <x v="146"/>
    <x v="3"/>
    <x v="25"/>
    <n v="0"/>
    <n v="0"/>
    <n v="0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0"/>
    <n v="0"/>
    <n v="0"/>
    <n v="1"/>
    <n v="0"/>
    <n v="2"/>
    <n v="0"/>
    <n v="2"/>
    <n v="6"/>
    <n v="0"/>
    <n v="0"/>
    <n v="0"/>
    <n v="1"/>
  </r>
  <r>
    <n v="2025"/>
    <x v="6"/>
    <n v="6669"/>
    <x v="148"/>
    <x v="147"/>
    <x v="2"/>
    <x v="17"/>
    <n v="0"/>
    <n v="0"/>
    <n v="0"/>
    <n v="3"/>
    <n v="1"/>
    <n v="0"/>
    <n v="0"/>
    <n v="0"/>
    <n v="0"/>
    <n v="0"/>
    <n v="1"/>
    <n v="2"/>
    <n v="3"/>
    <n v="0"/>
    <n v="0"/>
    <n v="1"/>
    <n v="0"/>
    <n v="1"/>
    <n v="1"/>
    <n v="4"/>
    <n v="2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1"/>
    <n v="0"/>
    <n v="3"/>
    <n v="0"/>
    <n v="0"/>
    <n v="1"/>
    <n v="0"/>
    <n v="0"/>
    <n v="1"/>
    <n v="0"/>
  </r>
  <r>
    <n v="2025"/>
    <x v="6"/>
    <n v="6670"/>
    <x v="149"/>
    <x v="148"/>
    <x v="2"/>
    <x v="17"/>
    <n v="0"/>
    <n v="0"/>
    <n v="0"/>
    <n v="1"/>
    <n v="1"/>
    <n v="0"/>
    <n v="1"/>
    <n v="0"/>
    <n v="1"/>
    <n v="0"/>
    <n v="0"/>
    <n v="0"/>
    <n v="0"/>
    <n v="3"/>
    <n v="2"/>
    <n v="2"/>
    <n v="2"/>
    <n v="1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3"/>
    <n v="7"/>
    <n v="0"/>
    <n v="0"/>
    <n v="1"/>
    <n v="3"/>
  </r>
  <r>
    <n v="2025"/>
    <x v="6"/>
    <n v="6671"/>
    <x v="150"/>
    <x v="149"/>
    <x v="2"/>
    <x v="21"/>
    <n v="0"/>
    <n v="0"/>
    <n v="0"/>
    <n v="7"/>
    <n v="6"/>
    <n v="0"/>
    <n v="7"/>
    <n v="0"/>
    <n v="5"/>
    <n v="0"/>
    <n v="1"/>
    <n v="6"/>
    <n v="6"/>
    <n v="8"/>
    <n v="7"/>
    <n v="3"/>
    <n v="2"/>
    <n v="3"/>
    <n v="1"/>
    <n v="5"/>
    <n v="0"/>
    <n v="0"/>
    <n v="5"/>
    <n v="0"/>
    <n v="22"/>
    <n v="0"/>
    <n v="0"/>
    <n v="5"/>
    <n v="0"/>
    <n v="4"/>
    <n v="0"/>
    <n v="0"/>
    <n v="0"/>
    <n v="0"/>
    <n v="0"/>
    <n v="0"/>
    <n v="0"/>
    <n v="0"/>
    <n v="0"/>
    <n v="1"/>
    <n v="0"/>
    <n v="5"/>
    <n v="0"/>
    <n v="9"/>
    <n v="14"/>
    <n v="0"/>
    <n v="0"/>
    <n v="0"/>
    <n v="3"/>
  </r>
  <r>
    <n v="2025"/>
    <x v="6"/>
    <n v="6709"/>
    <x v="151"/>
    <x v="150"/>
    <x v="0"/>
    <x v="8"/>
    <n v="1"/>
    <n v="2"/>
    <n v="6"/>
    <n v="8"/>
    <n v="6"/>
    <n v="1"/>
    <n v="8"/>
    <n v="0"/>
    <n v="6"/>
    <n v="0"/>
    <n v="2"/>
    <n v="11"/>
    <n v="10"/>
    <n v="6"/>
    <n v="7"/>
    <n v="11"/>
    <n v="4"/>
    <n v="1"/>
    <n v="3"/>
    <n v="3"/>
    <n v="1"/>
    <n v="0"/>
    <n v="7"/>
    <n v="0"/>
    <n v="15"/>
    <n v="0"/>
    <n v="1"/>
    <n v="8"/>
    <n v="0"/>
    <n v="3"/>
    <n v="0"/>
    <n v="0"/>
    <n v="0"/>
    <n v="0"/>
    <n v="0"/>
    <n v="0"/>
    <n v="0"/>
    <n v="0"/>
    <n v="0"/>
    <n v="0"/>
    <n v="0"/>
    <n v="4"/>
    <n v="0"/>
    <n v="4"/>
    <n v="9"/>
    <n v="0"/>
    <n v="0"/>
    <n v="0"/>
    <n v="4"/>
  </r>
  <r>
    <n v="2025"/>
    <x v="6"/>
    <n v="6930"/>
    <x v="153"/>
    <x v="152"/>
    <x v="2"/>
    <x v="19"/>
    <n v="0"/>
    <n v="0"/>
    <n v="0"/>
    <n v="1"/>
    <n v="1"/>
    <n v="0"/>
    <n v="0"/>
    <n v="0"/>
    <n v="0"/>
    <n v="0"/>
    <n v="2"/>
    <n v="1"/>
    <n v="2"/>
    <n v="1"/>
    <n v="1"/>
    <n v="2"/>
    <n v="3"/>
    <n v="1"/>
    <n v="2"/>
    <n v="0"/>
    <n v="2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4"/>
    <n v="0"/>
    <n v="0"/>
    <n v="0"/>
    <n v="5"/>
  </r>
  <r>
    <n v="2025"/>
    <x v="6"/>
    <n v="6931"/>
    <x v="154"/>
    <x v="153"/>
    <x v="0"/>
    <x v="23"/>
    <n v="0"/>
    <n v="0"/>
    <n v="0"/>
    <n v="1"/>
    <n v="1"/>
    <n v="0"/>
    <n v="1"/>
    <n v="0"/>
    <n v="0"/>
    <n v="0"/>
    <n v="2"/>
    <n v="3"/>
    <n v="7"/>
    <n v="2"/>
    <n v="0"/>
    <n v="2"/>
    <n v="0"/>
    <n v="1"/>
    <n v="0"/>
    <n v="1"/>
    <n v="0"/>
    <n v="0"/>
    <n v="3"/>
    <n v="0"/>
    <n v="9"/>
    <n v="0"/>
    <n v="0"/>
    <n v="2"/>
    <n v="0"/>
    <n v="2"/>
    <n v="0"/>
    <n v="0"/>
    <n v="0"/>
    <n v="0"/>
    <n v="0"/>
    <n v="0"/>
    <n v="0"/>
    <n v="0"/>
    <n v="0"/>
    <n v="1"/>
    <n v="0"/>
    <n v="6"/>
    <n v="2"/>
    <n v="10"/>
    <n v="11"/>
    <n v="0"/>
    <n v="0"/>
    <n v="3"/>
    <n v="3"/>
  </r>
  <r>
    <n v="2025"/>
    <x v="6"/>
    <n v="6974"/>
    <x v="155"/>
    <x v="154"/>
    <x v="0"/>
    <x v="5"/>
    <n v="0"/>
    <n v="0"/>
    <n v="0"/>
    <n v="2"/>
    <n v="2"/>
    <n v="0"/>
    <n v="2"/>
    <n v="0"/>
    <n v="3"/>
    <n v="0"/>
    <n v="2"/>
    <n v="3"/>
    <n v="2"/>
    <n v="6"/>
    <n v="1"/>
    <n v="3"/>
    <n v="0"/>
    <n v="1"/>
    <n v="1"/>
    <n v="3"/>
    <n v="0"/>
    <n v="0"/>
    <n v="6"/>
    <n v="0"/>
    <n v="7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3"/>
    <n v="5"/>
    <n v="0"/>
    <n v="0"/>
    <n v="0"/>
    <n v="2"/>
  </r>
  <r>
    <n v="2025"/>
    <x v="6"/>
    <n v="6997"/>
    <x v="156"/>
    <x v="155"/>
    <x v="2"/>
    <x v="20"/>
    <n v="0"/>
    <n v="0"/>
    <n v="0"/>
    <n v="2"/>
    <n v="2"/>
    <n v="0"/>
    <n v="2"/>
    <n v="0"/>
    <n v="2"/>
    <n v="0"/>
    <n v="0"/>
    <n v="0"/>
    <n v="1"/>
    <n v="0"/>
    <n v="1"/>
    <n v="3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4"/>
    <n v="7"/>
    <n v="0"/>
    <n v="0"/>
    <n v="1"/>
    <n v="0"/>
  </r>
  <r>
    <n v="2025"/>
    <x v="6"/>
    <n v="6998"/>
    <x v="157"/>
    <x v="156"/>
    <x v="2"/>
    <x v="2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0"/>
    <n v="0"/>
    <n v="0"/>
    <n v="4"/>
    <n v="0"/>
    <n v="2"/>
    <n v="10"/>
    <n v="0"/>
    <n v="0"/>
    <n v="0"/>
    <n v="1"/>
  </r>
  <r>
    <n v="2025"/>
    <x v="6"/>
    <n v="6999"/>
    <x v="158"/>
    <x v="157"/>
    <x v="3"/>
    <x v="26"/>
    <n v="0"/>
    <n v="0"/>
    <n v="0"/>
    <n v="2"/>
    <n v="1"/>
    <n v="0"/>
    <n v="1"/>
    <n v="0"/>
    <n v="1"/>
    <n v="0"/>
    <n v="0"/>
    <n v="1"/>
    <n v="3"/>
    <n v="2"/>
    <n v="2"/>
    <n v="2"/>
    <n v="4"/>
    <n v="3"/>
    <n v="1"/>
    <n v="2"/>
    <n v="0"/>
    <n v="0"/>
    <n v="0"/>
    <n v="0"/>
    <n v="0"/>
    <n v="0"/>
    <n v="0"/>
    <n v="4"/>
    <n v="0"/>
    <n v="2"/>
    <n v="0"/>
    <n v="0"/>
    <n v="0"/>
    <n v="0"/>
    <n v="0"/>
    <n v="0"/>
    <n v="0"/>
    <n v="0"/>
    <n v="0"/>
    <n v="1"/>
    <n v="0"/>
    <n v="1"/>
    <n v="0"/>
    <n v="2"/>
    <n v="4"/>
    <n v="0"/>
    <n v="0"/>
    <n v="0"/>
    <n v="0"/>
  </r>
  <r>
    <n v="2025"/>
    <x v="6"/>
    <n v="7000"/>
    <x v="159"/>
    <x v="158"/>
    <x v="0"/>
    <x v="2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1"/>
  </r>
  <r>
    <n v="2025"/>
    <x v="6"/>
    <n v="7083"/>
    <x v="160"/>
    <x v="159"/>
    <x v="0"/>
    <x v="7"/>
    <n v="0"/>
    <n v="0"/>
    <n v="0"/>
    <n v="15"/>
    <n v="13"/>
    <n v="0"/>
    <n v="12"/>
    <n v="0"/>
    <n v="12"/>
    <n v="0"/>
    <n v="2"/>
    <n v="14"/>
    <n v="13"/>
    <n v="21"/>
    <n v="8"/>
    <n v="16"/>
    <n v="2"/>
    <n v="11"/>
    <n v="5"/>
    <n v="13"/>
    <n v="1"/>
    <n v="0"/>
    <n v="17"/>
    <n v="0"/>
    <n v="28"/>
    <n v="0"/>
    <n v="1"/>
    <n v="18"/>
    <n v="0"/>
    <n v="3"/>
    <n v="0"/>
    <n v="0"/>
    <n v="0"/>
    <n v="0"/>
    <n v="0"/>
    <n v="0"/>
    <n v="0"/>
    <n v="0"/>
    <n v="0"/>
    <n v="1"/>
    <n v="0"/>
    <n v="3"/>
    <n v="0"/>
    <n v="14"/>
    <n v="14"/>
    <n v="0"/>
    <n v="1"/>
    <n v="5"/>
    <n v="15"/>
  </r>
  <r>
    <n v="2025"/>
    <x v="6"/>
    <n v="7156"/>
    <x v="161"/>
    <x v="160"/>
    <x v="0"/>
    <x v="4"/>
    <n v="0"/>
    <n v="0"/>
    <n v="0"/>
    <n v="12"/>
    <n v="3"/>
    <n v="1"/>
    <n v="1"/>
    <n v="0"/>
    <n v="0"/>
    <n v="0"/>
    <n v="3"/>
    <n v="15"/>
    <n v="19"/>
    <n v="23"/>
    <n v="5"/>
    <n v="13"/>
    <n v="6"/>
    <n v="7"/>
    <n v="5"/>
    <n v="10"/>
    <n v="4"/>
    <n v="0"/>
    <n v="21"/>
    <n v="0"/>
    <n v="64"/>
    <n v="0"/>
    <n v="2"/>
    <n v="19"/>
    <n v="0"/>
    <n v="2"/>
    <n v="0"/>
    <n v="0"/>
    <n v="0"/>
    <n v="0"/>
    <n v="0"/>
    <n v="0"/>
    <n v="0"/>
    <n v="0"/>
    <n v="0"/>
    <n v="5"/>
    <n v="0"/>
    <n v="11"/>
    <n v="3"/>
    <n v="8"/>
    <n v="20"/>
    <n v="0"/>
    <n v="0"/>
    <n v="15"/>
    <n v="10"/>
  </r>
  <r>
    <n v="2025"/>
    <x v="6"/>
    <n v="7195"/>
    <x v="162"/>
    <x v="161"/>
    <x v="2"/>
    <x v="22"/>
    <n v="0"/>
    <n v="0"/>
    <n v="0"/>
    <n v="0"/>
    <n v="0"/>
    <n v="0"/>
    <n v="0"/>
    <n v="0"/>
    <n v="0"/>
    <n v="0"/>
    <n v="0"/>
    <n v="0"/>
    <n v="2"/>
    <n v="1"/>
    <n v="2"/>
    <n v="1"/>
    <n v="2"/>
    <n v="4"/>
    <n v="1"/>
    <n v="1"/>
    <n v="2"/>
    <n v="0"/>
    <n v="1"/>
    <n v="0"/>
    <n v="4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1"/>
    <n v="14"/>
    <n v="0"/>
    <n v="0"/>
    <n v="0"/>
    <n v="4"/>
  </r>
  <r>
    <n v="2025"/>
    <x v="6"/>
    <n v="7196"/>
    <x v="163"/>
    <x v="162"/>
    <x v="2"/>
    <x v="22"/>
    <n v="0"/>
    <n v="0"/>
    <n v="0"/>
    <n v="1"/>
    <n v="0"/>
    <n v="0"/>
    <n v="1"/>
    <n v="0"/>
    <n v="1"/>
    <n v="0"/>
    <n v="1"/>
    <n v="2"/>
    <n v="0"/>
    <n v="0"/>
    <n v="0"/>
    <n v="1"/>
    <n v="1"/>
    <n v="2"/>
    <n v="1"/>
    <n v="0"/>
    <n v="0"/>
    <n v="0"/>
    <n v="0"/>
    <n v="0"/>
    <n v="0"/>
    <n v="0"/>
    <n v="0"/>
    <n v="3"/>
    <n v="0"/>
    <n v="4"/>
    <n v="0"/>
    <n v="0"/>
    <n v="0"/>
    <n v="0"/>
    <n v="0"/>
    <n v="0"/>
    <n v="0"/>
    <n v="0"/>
    <n v="0"/>
    <n v="1"/>
    <n v="0"/>
    <n v="3"/>
    <n v="5"/>
    <n v="0"/>
    <n v="5"/>
    <n v="0"/>
    <n v="0"/>
    <n v="0"/>
    <n v="1"/>
  </r>
  <r>
    <n v="2025"/>
    <x v="6"/>
    <n v="7273"/>
    <x v="164"/>
    <x v="163"/>
    <x v="0"/>
    <x v="6"/>
    <n v="0"/>
    <n v="0"/>
    <n v="0"/>
    <n v="3"/>
    <n v="1"/>
    <n v="0"/>
    <n v="2"/>
    <n v="0"/>
    <n v="2"/>
    <n v="0"/>
    <n v="2"/>
    <n v="5"/>
    <n v="8"/>
    <n v="3"/>
    <n v="3"/>
    <n v="6"/>
    <n v="0"/>
    <n v="6"/>
    <n v="1"/>
    <n v="5"/>
    <n v="0"/>
    <n v="0"/>
    <n v="8"/>
    <n v="0"/>
    <n v="20"/>
    <n v="0"/>
    <n v="0"/>
    <n v="8"/>
    <n v="0"/>
    <n v="6"/>
    <n v="0"/>
    <n v="0"/>
    <n v="0"/>
    <n v="0"/>
    <n v="0"/>
    <n v="0"/>
    <n v="0"/>
    <n v="0"/>
    <n v="0"/>
    <n v="0"/>
    <n v="0"/>
    <n v="0"/>
    <n v="0"/>
    <n v="3"/>
    <n v="9"/>
    <n v="0"/>
    <n v="0"/>
    <n v="0"/>
    <n v="2"/>
  </r>
  <r>
    <n v="2025"/>
    <x v="6"/>
    <n v="7282"/>
    <x v="165"/>
    <x v="164"/>
    <x v="2"/>
    <x v="21"/>
    <n v="0"/>
    <n v="0"/>
    <n v="0"/>
    <n v="0"/>
    <n v="0"/>
    <n v="0"/>
    <n v="0"/>
    <n v="0"/>
    <n v="0"/>
    <n v="0"/>
    <n v="0"/>
    <n v="0"/>
    <n v="1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4"/>
    <n v="0"/>
    <n v="0"/>
    <n v="1"/>
    <n v="2"/>
  </r>
  <r>
    <n v="2025"/>
    <x v="6"/>
    <n v="7283"/>
    <x v="166"/>
    <x v="165"/>
    <x v="2"/>
    <x v="21"/>
    <n v="0"/>
    <n v="0"/>
    <n v="0"/>
    <n v="3"/>
    <n v="1"/>
    <n v="0"/>
    <n v="1"/>
    <n v="0"/>
    <n v="1"/>
    <n v="0"/>
    <n v="2"/>
    <n v="1"/>
    <n v="3"/>
    <n v="4"/>
    <n v="2"/>
    <n v="7"/>
    <n v="2"/>
    <n v="0"/>
    <n v="0"/>
    <n v="1"/>
    <n v="0"/>
    <n v="0"/>
    <n v="0"/>
    <n v="0"/>
    <n v="1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0"/>
    <n v="0"/>
    <n v="0"/>
    <n v="2"/>
  </r>
  <r>
    <n v="2025"/>
    <x v="6"/>
    <n v="7284"/>
    <x v="167"/>
    <x v="166"/>
    <x v="3"/>
    <x v="26"/>
    <n v="0"/>
    <n v="0"/>
    <n v="0"/>
    <n v="2"/>
    <n v="2"/>
    <n v="0"/>
    <n v="2"/>
    <n v="0"/>
    <n v="3"/>
    <n v="0"/>
    <n v="0"/>
    <n v="1"/>
    <n v="4"/>
    <n v="2"/>
    <n v="5"/>
    <n v="2"/>
    <n v="1"/>
    <n v="1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4"/>
    <n v="0"/>
    <n v="0"/>
    <n v="1"/>
    <n v="0"/>
    <n v="1"/>
    <n v="0"/>
    <n v="0"/>
    <n v="0"/>
    <n v="0"/>
    <n v="2"/>
  </r>
  <r>
    <n v="2025"/>
    <x v="6"/>
    <n v="7285"/>
    <x v="168"/>
    <x v="167"/>
    <x v="2"/>
    <x v="20"/>
    <n v="0"/>
    <n v="0"/>
    <n v="0"/>
    <n v="0"/>
    <n v="0"/>
    <n v="0"/>
    <n v="0"/>
    <n v="0"/>
    <n v="0"/>
    <n v="0"/>
    <n v="0"/>
    <n v="1"/>
    <n v="3"/>
    <n v="2"/>
    <n v="1"/>
    <n v="5"/>
    <n v="1"/>
    <n v="5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6"/>
    <n v="5"/>
    <n v="0"/>
    <n v="0"/>
    <n v="3"/>
    <n v="0"/>
  </r>
  <r>
    <n v="2025"/>
    <x v="6"/>
    <n v="8434"/>
    <x v="169"/>
    <x v="168"/>
    <x v="0"/>
    <x v="3"/>
    <n v="0"/>
    <n v="1"/>
    <n v="0"/>
    <n v="4"/>
    <n v="4"/>
    <n v="0"/>
    <n v="4"/>
    <n v="0"/>
    <n v="5"/>
    <n v="0"/>
    <n v="3"/>
    <n v="12"/>
    <n v="8"/>
    <n v="9"/>
    <n v="7"/>
    <n v="6"/>
    <n v="4"/>
    <n v="7"/>
    <n v="2"/>
    <n v="5"/>
    <n v="2"/>
    <n v="0"/>
    <n v="6"/>
    <n v="0"/>
    <n v="21"/>
    <n v="0"/>
    <n v="0"/>
    <n v="8"/>
    <n v="0"/>
    <n v="8"/>
    <n v="0"/>
    <n v="0"/>
    <n v="0"/>
    <n v="0"/>
    <n v="0"/>
    <n v="0"/>
    <n v="0"/>
    <n v="1"/>
    <n v="2"/>
    <n v="0"/>
    <n v="0"/>
    <n v="1"/>
    <n v="0"/>
    <n v="3"/>
    <n v="14"/>
    <n v="0"/>
    <n v="0"/>
    <n v="1"/>
    <n v="1"/>
  </r>
  <r>
    <n v="2025"/>
    <x v="6"/>
    <n v="10904"/>
    <x v="170"/>
    <x v="169"/>
    <x v="2"/>
    <x v="17"/>
    <n v="0"/>
    <n v="0"/>
    <n v="0"/>
    <n v="0"/>
    <n v="0"/>
    <n v="0"/>
    <n v="0"/>
    <n v="0"/>
    <n v="0"/>
    <n v="0"/>
    <n v="0"/>
    <n v="0"/>
    <n v="1"/>
    <n v="1"/>
    <n v="1"/>
    <n v="2"/>
    <n v="1"/>
    <n v="0"/>
    <n v="0"/>
    <n v="1"/>
    <n v="0"/>
    <n v="0"/>
    <n v="2"/>
    <n v="0"/>
    <n v="2"/>
    <n v="0"/>
    <n v="2"/>
    <n v="1"/>
    <n v="0"/>
    <n v="1"/>
    <n v="0"/>
    <n v="0"/>
    <n v="0"/>
    <n v="0"/>
    <n v="0"/>
    <n v="0"/>
    <n v="0"/>
    <n v="0"/>
    <n v="0"/>
    <n v="0"/>
    <n v="0"/>
    <n v="1"/>
    <n v="0"/>
    <n v="3"/>
    <n v="9"/>
    <n v="0"/>
    <n v="0"/>
    <n v="0"/>
    <n v="0"/>
  </r>
  <r>
    <n v="2025"/>
    <x v="6"/>
    <n v="11767"/>
    <x v="171"/>
    <x v="170"/>
    <x v="2"/>
    <x v="21"/>
    <n v="0"/>
    <n v="0"/>
    <n v="0"/>
    <n v="0"/>
    <n v="0"/>
    <n v="0"/>
    <n v="0"/>
    <n v="0"/>
    <n v="0"/>
    <n v="0"/>
    <n v="1"/>
    <n v="1"/>
    <n v="0"/>
    <n v="0"/>
    <n v="2"/>
    <n v="0"/>
    <n v="2"/>
    <n v="2"/>
    <n v="1"/>
    <n v="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0"/>
  </r>
  <r>
    <n v="2025"/>
    <x v="6"/>
    <n v="11784"/>
    <x v="172"/>
    <x v="171"/>
    <x v="2"/>
    <x v="21"/>
    <n v="0"/>
    <n v="0"/>
    <n v="0"/>
    <n v="7"/>
    <n v="5"/>
    <n v="0"/>
    <n v="6"/>
    <n v="0"/>
    <n v="4"/>
    <n v="0"/>
    <n v="2"/>
    <n v="4"/>
    <n v="2"/>
    <n v="2"/>
    <n v="2"/>
    <n v="2"/>
    <n v="2"/>
    <n v="1"/>
    <n v="0"/>
    <n v="1"/>
    <n v="0"/>
    <n v="0"/>
    <n v="0"/>
    <n v="0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6"/>
    <n v="0"/>
    <n v="0"/>
    <n v="0"/>
    <n v="0"/>
  </r>
  <r>
    <n v="2025"/>
    <x v="6"/>
    <n v="12735"/>
    <x v="173"/>
    <x v="172"/>
    <x v="2"/>
    <x v="21"/>
    <n v="0"/>
    <n v="0"/>
    <n v="0"/>
    <n v="0"/>
    <n v="0"/>
    <n v="0"/>
    <n v="0"/>
    <n v="0"/>
    <n v="0"/>
    <n v="0"/>
    <n v="0"/>
    <n v="1"/>
    <n v="4"/>
    <n v="3"/>
    <n v="3"/>
    <n v="1"/>
    <n v="3"/>
    <n v="1"/>
    <n v="1"/>
    <n v="0"/>
    <n v="0"/>
    <n v="0"/>
    <n v="3"/>
    <n v="0"/>
    <n v="1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2"/>
    <n v="10"/>
    <n v="0"/>
    <n v="0"/>
    <n v="1"/>
    <n v="3"/>
  </r>
  <r>
    <n v="2025"/>
    <x v="6"/>
    <n v="13662"/>
    <x v="174"/>
    <x v="173"/>
    <x v="2"/>
    <x v="17"/>
    <n v="1"/>
    <n v="0"/>
    <n v="0"/>
    <n v="2"/>
    <n v="2"/>
    <n v="0"/>
    <n v="3"/>
    <n v="0"/>
    <n v="1"/>
    <n v="0"/>
    <n v="1"/>
    <n v="2"/>
    <n v="1"/>
    <n v="0"/>
    <n v="0"/>
    <n v="0"/>
    <n v="2"/>
    <n v="0"/>
    <n v="3"/>
    <n v="1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3"/>
  </r>
  <r>
    <n v="2025"/>
    <x v="6"/>
    <n v="14654"/>
    <x v="175"/>
    <x v="174"/>
    <x v="1"/>
    <x v="0"/>
    <n v="0"/>
    <n v="64"/>
    <n v="122"/>
    <n v="1"/>
    <n v="0"/>
    <n v="2"/>
    <n v="0"/>
    <n v="0"/>
    <n v="0"/>
    <n v="0"/>
    <n v="0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17"/>
    <n v="0"/>
    <n v="16"/>
    <n v="0"/>
    <n v="13"/>
    <n v="17"/>
    <n v="0"/>
    <n v="0"/>
    <n v="5"/>
    <n v="12"/>
  </r>
  <r>
    <n v="2025"/>
    <x v="6"/>
    <n v="26291"/>
    <x v="176"/>
    <x v="175"/>
    <x v="2"/>
    <x v="21"/>
    <n v="0"/>
    <n v="0"/>
    <n v="0"/>
    <n v="2"/>
    <n v="2"/>
    <n v="2"/>
    <n v="0"/>
    <n v="0"/>
    <n v="0"/>
    <n v="0"/>
    <n v="1"/>
    <n v="2"/>
    <n v="5"/>
    <n v="2"/>
    <n v="2"/>
    <n v="3"/>
    <n v="2"/>
    <n v="1"/>
    <n v="3"/>
    <n v="3"/>
    <n v="1"/>
    <n v="0"/>
    <n v="0"/>
    <n v="0"/>
    <n v="4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9"/>
    <n v="21"/>
    <n v="0"/>
    <n v="0"/>
    <n v="0"/>
    <n v="1"/>
  </r>
  <r>
    <n v="2025"/>
    <x v="6"/>
    <n v="26893"/>
    <x v="177"/>
    <x v="176"/>
    <x v="0"/>
    <x v="8"/>
    <n v="0"/>
    <n v="0"/>
    <n v="0"/>
    <n v="4"/>
    <n v="4"/>
    <n v="0"/>
    <n v="4"/>
    <n v="0"/>
    <n v="1"/>
    <n v="0"/>
    <n v="2"/>
    <n v="3"/>
    <n v="4"/>
    <n v="5"/>
    <n v="2"/>
    <n v="2"/>
    <n v="1"/>
    <n v="1"/>
    <n v="0"/>
    <n v="0"/>
    <n v="0"/>
    <n v="0"/>
    <n v="2"/>
    <n v="0"/>
    <n v="9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3"/>
  </r>
  <r>
    <n v="2025"/>
    <x v="6"/>
    <n v="26894"/>
    <x v="178"/>
    <x v="177"/>
    <x v="0"/>
    <x v="12"/>
    <n v="0"/>
    <n v="0"/>
    <n v="0"/>
    <n v="1"/>
    <n v="0"/>
    <n v="0"/>
    <n v="0"/>
    <n v="0"/>
    <n v="0"/>
    <n v="0"/>
    <n v="0"/>
    <n v="0"/>
    <n v="0"/>
    <n v="2"/>
    <n v="0"/>
    <n v="1"/>
    <n v="0"/>
    <n v="1"/>
    <n v="0"/>
    <n v="0"/>
    <n v="0"/>
    <n v="0"/>
    <n v="1"/>
    <n v="0"/>
    <n v="2"/>
    <n v="0"/>
    <n v="1"/>
    <n v="1"/>
    <n v="0"/>
    <n v="0"/>
    <n v="0"/>
    <n v="0"/>
    <n v="0"/>
    <n v="0"/>
    <n v="0"/>
    <n v="0"/>
    <n v="0"/>
    <n v="0"/>
    <n v="0"/>
    <n v="1"/>
    <n v="0"/>
    <n v="1"/>
    <n v="0"/>
    <n v="1"/>
    <n v="6"/>
    <n v="0"/>
    <n v="0"/>
    <n v="0"/>
    <n v="2"/>
  </r>
  <r>
    <n v="2025"/>
    <x v="6"/>
    <n v="28687"/>
    <x v="179"/>
    <x v="178"/>
    <x v="2"/>
    <x v="21"/>
    <n v="0"/>
    <n v="0"/>
    <n v="0"/>
    <n v="2"/>
    <n v="1"/>
    <n v="0"/>
    <n v="1"/>
    <n v="0"/>
    <n v="0"/>
    <n v="0"/>
    <n v="0"/>
    <n v="0"/>
    <n v="2"/>
    <n v="1"/>
    <n v="1"/>
    <n v="2"/>
    <n v="1"/>
    <n v="3"/>
    <n v="3"/>
    <n v="2"/>
    <n v="3"/>
    <n v="0"/>
    <n v="5"/>
    <n v="0"/>
    <n v="5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0"/>
    <n v="1"/>
    <n v="0"/>
  </r>
  <r>
    <n v="2025"/>
    <x v="6"/>
    <n v="29039"/>
    <x v="180"/>
    <x v="179"/>
    <x v="2"/>
    <x v="21"/>
    <n v="0"/>
    <n v="0"/>
    <n v="0"/>
    <n v="0"/>
    <n v="0"/>
    <n v="0"/>
    <n v="0"/>
    <n v="0"/>
    <n v="0"/>
    <n v="0"/>
    <n v="0"/>
    <n v="1"/>
    <n v="2"/>
    <n v="3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</r>
  <r>
    <n v="2025"/>
    <x v="6"/>
    <n v="35945"/>
    <x v="181"/>
    <x v="180"/>
    <x v="2"/>
    <x v="14"/>
    <n v="0"/>
    <n v="0"/>
    <n v="0"/>
    <n v="5"/>
    <n v="1"/>
    <n v="0"/>
    <n v="2"/>
    <n v="0"/>
    <n v="4"/>
    <n v="0"/>
    <n v="3"/>
    <n v="7"/>
    <n v="10"/>
    <n v="9"/>
    <n v="4"/>
    <n v="8"/>
    <n v="6"/>
    <n v="7"/>
    <n v="4"/>
    <n v="7"/>
    <n v="2"/>
    <n v="0"/>
    <n v="9"/>
    <n v="0"/>
    <n v="31"/>
    <n v="0"/>
    <n v="0"/>
    <n v="8"/>
    <n v="0"/>
    <n v="2"/>
    <n v="0"/>
    <n v="1"/>
    <n v="0"/>
    <n v="0"/>
    <n v="0"/>
    <n v="0"/>
    <n v="0"/>
    <n v="0"/>
    <n v="0"/>
    <n v="0"/>
    <n v="0"/>
    <n v="5"/>
    <n v="10"/>
    <n v="1"/>
    <n v="1"/>
    <n v="0"/>
    <n v="0"/>
    <n v="5"/>
    <n v="3"/>
  </r>
  <r>
    <n v="2025"/>
    <x v="6"/>
    <n v="36072"/>
    <x v="182"/>
    <x v="181"/>
    <x v="0"/>
    <x v="2"/>
    <n v="0"/>
    <n v="0"/>
    <n v="0"/>
    <n v="0"/>
    <n v="0"/>
    <n v="0"/>
    <n v="0"/>
    <n v="0"/>
    <n v="0"/>
    <n v="0"/>
    <n v="0"/>
    <n v="0"/>
    <n v="2"/>
    <n v="1"/>
    <n v="2"/>
    <n v="0"/>
    <n v="1"/>
    <n v="1"/>
    <n v="0"/>
    <n v="1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</r>
  <r>
    <n v="2025"/>
    <x v="6"/>
    <n v="36914"/>
    <x v="187"/>
    <x v="185"/>
    <x v="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6"/>
    <n v="39423"/>
    <x v="183"/>
    <x v="182"/>
    <x v="3"/>
    <x v="25"/>
    <n v="0"/>
    <n v="0"/>
    <n v="0"/>
    <n v="0"/>
    <n v="0"/>
    <n v="0"/>
    <n v="0"/>
    <n v="0"/>
    <n v="1"/>
    <n v="0"/>
    <n v="0"/>
    <n v="2"/>
    <n v="1"/>
    <n v="2"/>
    <n v="0"/>
    <n v="1"/>
    <n v="1"/>
    <n v="1"/>
    <n v="0"/>
    <n v="1"/>
    <n v="0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2"/>
    <n v="12"/>
    <n v="0"/>
    <n v="0"/>
    <n v="0"/>
    <n v="3"/>
  </r>
  <r>
    <n v="2025"/>
    <x v="6"/>
    <n v="40593"/>
    <x v="184"/>
    <x v="151"/>
    <x v="0"/>
    <x v="5"/>
    <n v="0"/>
    <n v="0"/>
    <n v="0"/>
    <n v="27"/>
    <n v="9"/>
    <n v="0"/>
    <n v="6"/>
    <n v="0"/>
    <n v="5"/>
    <n v="0"/>
    <n v="12"/>
    <n v="21"/>
    <n v="13"/>
    <n v="14"/>
    <n v="12"/>
    <n v="13"/>
    <n v="6"/>
    <n v="5"/>
    <n v="2"/>
    <n v="11"/>
    <n v="0"/>
    <n v="9"/>
    <n v="11"/>
    <n v="23"/>
    <n v="26"/>
    <n v="0"/>
    <n v="6"/>
    <n v="8"/>
    <n v="0"/>
    <n v="7"/>
    <n v="0"/>
    <n v="0"/>
    <n v="0"/>
    <n v="0"/>
    <n v="0"/>
    <n v="0"/>
    <n v="0"/>
    <n v="0"/>
    <n v="0"/>
    <n v="7"/>
    <n v="0"/>
    <n v="15"/>
    <n v="0"/>
    <n v="13"/>
    <n v="42"/>
    <n v="0"/>
    <n v="0"/>
    <n v="1"/>
    <n v="1"/>
  </r>
  <r>
    <n v="2025"/>
    <x v="6"/>
    <n v="40716"/>
    <x v="185"/>
    <x v="183"/>
    <x v="0"/>
    <x v="5"/>
    <n v="19"/>
    <n v="0"/>
    <n v="28"/>
    <n v="9"/>
    <n v="6"/>
    <n v="0"/>
    <n v="3"/>
    <n v="0"/>
    <n v="2"/>
    <n v="0"/>
    <n v="10"/>
    <n v="15"/>
    <n v="9"/>
    <n v="19"/>
    <n v="5"/>
    <n v="11"/>
    <n v="12"/>
    <n v="9"/>
    <n v="3"/>
    <n v="9"/>
    <n v="1"/>
    <n v="0"/>
    <n v="12"/>
    <n v="2"/>
    <n v="54"/>
    <n v="0"/>
    <n v="0"/>
    <n v="13"/>
    <n v="0"/>
    <n v="15"/>
    <n v="0"/>
    <n v="0"/>
    <n v="0"/>
    <n v="0"/>
    <n v="0"/>
    <n v="0"/>
    <n v="0"/>
    <n v="0"/>
    <n v="0"/>
    <n v="0"/>
    <n v="0"/>
    <n v="2"/>
    <n v="8"/>
    <n v="5"/>
    <n v="23"/>
    <n v="1"/>
    <n v="0"/>
    <n v="4"/>
    <n v="26"/>
  </r>
  <r>
    <n v="2025"/>
    <x v="6"/>
    <n v="40948"/>
    <x v="186"/>
    <x v="184"/>
    <x v="2"/>
    <x v="2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8"/>
    <n v="0"/>
    <n v="0"/>
    <n v="0"/>
    <n v="2"/>
  </r>
  <r>
    <n v="2025"/>
    <x v="7"/>
    <n v="4314"/>
    <x v="0"/>
    <x v="0"/>
    <x v="0"/>
    <x v="0"/>
    <n v="74"/>
    <n v="21"/>
    <n v="188"/>
    <n v="2"/>
    <n v="0"/>
    <n v="1"/>
    <n v="0"/>
    <n v="0"/>
    <n v="0"/>
    <n v="0"/>
    <n v="0"/>
    <n v="7"/>
    <n v="5"/>
    <n v="7"/>
    <n v="1"/>
    <n v="3"/>
    <n v="2"/>
    <n v="0"/>
    <n v="0"/>
    <n v="0"/>
    <n v="0"/>
    <n v="0"/>
    <n v="1"/>
    <n v="1"/>
    <n v="1"/>
    <n v="0"/>
    <n v="1"/>
    <n v="1"/>
    <n v="0"/>
    <n v="0"/>
    <n v="0"/>
    <n v="1"/>
    <n v="2"/>
    <n v="0"/>
    <n v="0"/>
    <n v="0"/>
    <n v="0"/>
    <n v="0"/>
    <n v="0"/>
    <n v="2"/>
    <n v="0"/>
    <n v="6"/>
    <n v="0"/>
    <n v="3"/>
    <n v="5"/>
    <n v="0"/>
    <n v="0"/>
    <n v="0"/>
    <n v="1"/>
  </r>
  <r>
    <n v="2025"/>
    <x v="7"/>
    <n v="4315"/>
    <x v="1"/>
    <x v="1"/>
    <x v="0"/>
    <x v="1"/>
    <n v="8"/>
    <n v="0"/>
    <n v="15"/>
    <n v="11"/>
    <n v="3"/>
    <n v="3"/>
    <n v="2"/>
    <n v="3"/>
    <n v="3"/>
    <n v="0"/>
    <n v="10"/>
    <n v="30"/>
    <n v="19"/>
    <n v="25"/>
    <n v="17"/>
    <n v="22"/>
    <n v="21"/>
    <n v="17"/>
    <n v="12"/>
    <n v="18"/>
    <n v="8"/>
    <n v="1"/>
    <n v="16"/>
    <n v="0"/>
    <n v="51"/>
    <n v="0"/>
    <n v="0"/>
    <n v="24"/>
    <n v="0"/>
    <n v="23"/>
    <n v="0"/>
    <n v="0"/>
    <n v="0"/>
    <n v="0"/>
    <n v="0"/>
    <n v="0"/>
    <n v="0"/>
    <n v="0"/>
    <n v="0"/>
    <n v="4"/>
    <n v="0"/>
    <n v="5"/>
    <n v="13"/>
    <n v="8"/>
    <n v="14"/>
    <n v="0"/>
    <n v="0"/>
    <n v="1"/>
    <n v="9"/>
  </r>
  <r>
    <n v="2025"/>
    <x v="7"/>
    <n v="4316"/>
    <x v="2"/>
    <x v="2"/>
    <x v="0"/>
    <x v="1"/>
    <n v="0"/>
    <n v="2"/>
    <n v="0"/>
    <n v="9"/>
    <n v="4"/>
    <n v="1"/>
    <n v="5"/>
    <n v="2"/>
    <n v="4"/>
    <n v="1"/>
    <n v="5"/>
    <n v="27"/>
    <n v="10"/>
    <n v="19"/>
    <n v="13"/>
    <n v="14"/>
    <n v="5"/>
    <n v="22"/>
    <n v="1"/>
    <n v="10"/>
    <n v="2"/>
    <n v="0"/>
    <n v="21"/>
    <n v="0"/>
    <n v="57"/>
    <n v="2"/>
    <n v="2"/>
    <n v="18"/>
    <n v="0"/>
    <n v="11"/>
    <n v="0"/>
    <n v="0"/>
    <n v="0"/>
    <n v="0"/>
    <n v="0"/>
    <n v="0"/>
    <n v="0"/>
    <n v="0"/>
    <n v="0"/>
    <n v="4"/>
    <n v="0"/>
    <n v="15"/>
    <n v="4"/>
    <n v="19"/>
    <n v="29"/>
    <n v="0"/>
    <n v="0"/>
    <n v="4"/>
    <n v="5"/>
  </r>
  <r>
    <n v="2025"/>
    <x v="7"/>
    <n v="4317"/>
    <x v="3"/>
    <x v="3"/>
    <x v="0"/>
    <x v="1"/>
    <n v="0"/>
    <n v="4"/>
    <n v="0"/>
    <n v="7"/>
    <n v="4"/>
    <n v="3"/>
    <n v="3"/>
    <n v="1"/>
    <n v="7"/>
    <n v="0"/>
    <n v="1"/>
    <n v="21"/>
    <n v="12"/>
    <n v="14"/>
    <n v="8"/>
    <n v="7"/>
    <n v="5"/>
    <n v="18"/>
    <n v="2"/>
    <n v="20"/>
    <n v="1"/>
    <n v="0"/>
    <n v="22"/>
    <n v="0"/>
    <n v="55"/>
    <n v="0"/>
    <n v="0"/>
    <n v="22"/>
    <n v="0"/>
    <n v="7"/>
    <n v="0"/>
    <n v="0"/>
    <n v="0"/>
    <n v="0"/>
    <n v="0"/>
    <n v="0"/>
    <n v="0"/>
    <n v="0"/>
    <n v="0"/>
    <n v="0"/>
    <n v="0"/>
    <n v="0"/>
    <n v="5"/>
    <n v="28"/>
    <n v="24"/>
    <n v="0"/>
    <n v="0"/>
    <n v="9"/>
    <n v="6"/>
  </r>
  <r>
    <n v="2025"/>
    <x v="7"/>
    <n v="4318"/>
    <x v="4"/>
    <x v="4"/>
    <x v="0"/>
    <x v="1"/>
    <n v="0"/>
    <n v="4"/>
    <n v="2"/>
    <n v="14"/>
    <n v="8"/>
    <n v="5"/>
    <n v="7"/>
    <n v="1"/>
    <n v="4"/>
    <n v="0"/>
    <n v="4"/>
    <n v="18"/>
    <n v="8"/>
    <n v="15"/>
    <n v="6"/>
    <n v="17"/>
    <n v="6"/>
    <n v="13"/>
    <n v="4"/>
    <n v="3"/>
    <n v="3"/>
    <n v="0"/>
    <n v="19"/>
    <n v="0"/>
    <n v="51"/>
    <n v="1"/>
    <n v="1"/>
    <n v="10"/>
    <n v="0"/>
    <n v="3"/>
    <n v="0"/>
    <n v="0"/>
    <n v="0"/>
    <n v="0"/>
    <n v="0"/>
    <n v="0"/>
    <n v="0"/>
    <n v="0"/>
    <n v="0"/>
    <n v="5"/>
    <n v="0"/>
    <n v="8"/>
    <n v="2"/>
    <n v="5"/>
    <n v="9"/>
    <n v="0"/>
    <n v="0"/>
    <n v="1"/>
    <n v="1"/>
  </r>
  <r>
    <n v="2025"/>
    <x v="7"/>
    <n v="4319"/>
    <x v="5"/>
    <x v="5"/>
    <x v="0"/>
    <x v="1"/>
    <n v="0"/>
    <n v="0"/>
    <n v="0"/>
    <n v="7"/>
    <n v="5"/>
    <n v="1"/>
    <n v="2"/>
    <n v="0"/>
    <n v="1"/>
    <n v="0"/>
    <n v="2"/>
    <n v="8"/>
    <n v="11"/>
    <n v="15"/>
    <n v="2"/>
    <n v="15"/>
    <n v="3"/>
    <n v="3"/>
    <n v="3"/>
    <n v="2"/>
    <n v="1"/>
    <n v="0"/>
    <n v="9"/>
    <n v="0"/>
    <n v="41"/>
    <n v="0"/>
    <n v="0"/>
    <n v="10"/>
    <n v="0"/>
    <n v="6"/>
    <n v="0"/>
    <n v="0"/>
    <n v="0"/>
    <n v="0"/>
    <n v="0"/>
    <n v="0"/>
    <n v="0"/>
    <n v="0"/>
    <n v="0"/>
    <n v="1"/>
    <n v="0"/>
    <n v="4"/>
    <n v="3"/>
    <n v="4"/>
    <n v="16"/>
    <n v="0"/>
    <n v="0"/>
    <n v="3"/>
    <n v="6"/>
  </r>
  <r>
    <n v="2025"/>
    <x v="7"/>
    <n v="4320"/>
    <x v="6"/>
    <x v="6"/>
    <x v="0"/>
    <x v="1"/>
    <n v="0"/>
    <n v="8"/>
    <n v="0"/>
    <n v="10"/>
    <n v="4"/>
    <n v="3"/>
    <n v="5"/>
    <n v="1"/>
    <n v="4"/>
    <n v="0"/>
    <n v="3"/>
    <n v="16"/>
    <n v="15"/>
    <n v="16"/>
    <n v="4"/>
    <n v="10"/>
    <n v="4"/>
    <n v="7"/>
    <n v="0"/>
    <n v="8"/>
    <n v="0"/>
    <n v="0"/>
    <n v="0"/>
    <n v="0"/>
    <n v="3"/>
    <n v="0"/>
    <n v="0"/>
    <n v="6"/>
    <n v="0"/>
    <n v="9"/>
    <n v="0"/>
    <n v="0"/>
    <n v="0"/>
    <n v="0"/>
    <n v="0"/>
    <n v="0"/>
    <n v="0"/>
    <n v="0"/>
    <n v="0"/>
    <n v="3"/>
    <n v="1"/>
    <n v="10"/>
    <n v="5"/>
    <n v="6"/>
    <n v="7"/>
    <n v="0"/>
    <n v="0"/>
    <n v="1"/>
    <n v="7"/>
  </r>
  <r>
    <n v="2025"/>
    <x v="7"/>
    <n v="4321"/>
    <x v="7"/>
    <x v="7"/>
    <x v="0"/>
    <x v="1"/>
    <n v="7"/>
    <n v="0"/>
    <n v="10"/>
    <n v="16"/>
    <n v="11"/>
    <n v="2"/>
    <n v="7"/>
    <n v="0"/>
    <n v="5"/>
    <n v="0"/>
    <n v="7"/>
    <n v="20"/>
    <n v="22"/>
    <n v="21"/>
    <n v="6"/>
    <n v="12"/>
    <n v="7"/>
    <n v="13"/>
    <n v="7"/>
    <n v="11"/>
    <n v="1"/>
    <n v="0"/>
    <n v="22"/>
    <n v="2"/>
    <n v="38"/>
    <n v="0"/>
    <n v="2"/>
    <n v="28"/>
    <n v="0"/>
    <n v="14"/>
    <n v="0"/>
    <n v="0"/>
    <n v="0"/>
    <n v="0"/>
    <n v="0"/>
    <n v="0"/>
    <n v="0"/>
    <n v="0"/>
    <n v="0"/>
    <n v="6"/>
    <n v="0"/>
    <n v="5"/>
    <n v="19"/>
    <n v="32"/>
    <n v="38"/>
    <n v="0"/>
    <n v="1"/>
    <n v="27"/>
    <n v="17"/>
  </r>
  <r>
    <n v="2025"/>
    <x v="7"/>
    <n v="4322"/>
    <x v="8"/>
    <x v="8"/>
    <x v="0"/>
    <x v="2"/>
    <n v="1"/>
    <n v="1"/>
    <n v="0"/>
    <n v="7"/>
    <n v="2"/>
    <n v="1"/>
    <n v="3"/>
    <n v="2"/>
    <n v="1"/>
    <n v="0"/>
    <n v="9"/>
    <n v="17"/>
    <n v="5"/>
    <n v="14"/>
    <n v="8"/>
    <n v="8"/>
    <n v="6"/>
    <n v="5"/>
    <n v="2"/>
    <n v="4"/>
    <n v="0"/>
    <n v="0"/>
    <n v="10"/>
    <n v="0"/>
    <n v="37"/>
    <n v="0"/>
    <n v="0"/>
    <n v="10"/>
    <n v="0"/>
    <n v="0"/>
    <n v="0"/>
    <n v="0"/>
    <n v="0"/>
    <n v="0"/>
    <n v="0"/>
    <n v="0"/>
    <n v="0"/>
    <n v="0"/>
    <n v="0"/>
    <n v="0"/>
    <n v="0"/>
    <n v="3"/>
    <n v="0"/>
    <n v="5"/>
    <n v="23"/>
    <n v="0"/>
    <n v="1"/>
    <n v="2"/>
    <n v="2"/>
  </r>
  <r>
    <n v="2025"/>
    <x v="7"/>
    <n v="4323"/>
    <x v="9"/>
    <x v="9"/>
    <x v="0"/>
    <x v="2"/>
    <n v="0"/>
    <n v="0"/>
    <n v="0"/>
    <n v="0"/>
    <n v="1"/>
    <n v="0"/>
    <n v="0"/>
    <n v="1"/>
    <n v="0"/>
    <n v="0"/>
    <n v="1"/>
    <n v="3"/>
    <n v="2"/>
    <n v="3"/>
    <n v="0"/>
    <n v="3"/>
    <n v="0"/>
    <n v="1"/>
    <n v="1"/>
    <n v="0"/>
    <n v="1"/>
    <n v="0"/>
    <n v="1"/>
    <n v="0"/>
    <n v="2"/>
    <n v="0"/>
    <n v="0"/>
    <n v="3"/>
    <n v="0"/>
    <n v="0"/>
    <n v="0"/>
    <n v="0"/>
    <n v="0"/>
    <n v="0"/>
    <n v="0"/>
    <n v="0"/>
    <n v="0"/>
    <n v="0"/>
    <n v="0"/>
    <n v="1"/>
    <n v="0"/>
    <n v="2"/>
    <n v="0"/>
    <n v="9"/>
    <n v="3"/>
    <n v="0"/>
    <n v="0"/>
    <n v="1"/>
    <n v="3"/>
  </r>
  <r>
    <n v="2025"/>
    <x v="7"/>
    <n v="4324"/>
    <x v="10"/>
    <x v="10"/>
    <x v="0"/>
    <x v="3"/>
    <n v="0"/>
    <n v="3"/>
    <n v="1"/>
    <n v="11"/>
    <n v="8"/>
    <n v="3"/>
    <n v="9"/>
    <n v="0"/>
    <n v="6"/>
    <n v="0"/>
    <n v="9"/>
    <n v="15"/>
    <n v="15"/>
    <n v="19"/>
    <n v="9"/>
    <n v="11"/>
    <n v="7"/>
    <n v="12"/>
    <n v="6"/>
    <n v="14"/>
    <n v="5"/>
    <n v="0"/>
    <n v="12"/>
    <n v="0"/>
    <n v="41"/>
    <n v="0"/>
    <n v="0"/>
    <n v="12"/>
    <n v="0"/>
    <n v="0"/>
    <n v="0"/>
    <n v="0"/>
    <n v="0"/>
    <n v="0"/>
    <n v="0"/>
    <n v="0"/>
    <n v="0"/>
    <n v="0"/>
    <n v="0"/>
    <n v="0"/>
    <n v="0"/>
    <n v="3"/>
    <n v="7"/>
    <n v="11"/>
    <n v="24"/>
    <n v="0"/>
    <n v="0"/>
    <n v="4"/>
    <n v="5"/>
  </r>
  <r>
    <n v="2025"/>
    <x v="7"/>
    <n v="4325"/>
    <x v="11"/>
    <x v="11"/>
    <x v="0"/>
    <x v="3"/>
    <n v="0"/>
    <n v="0"/>
    <n v="0"/>
    <n v="10"/>
    <n v="11"/>
    <n v="0"/>
    <n v="12"/>
    <n v="0"/>
    <n v="9"/>
    <n v="0"/>
    <n v="1"/>
    <n v="7"/>
    <n v="7"/>
    <n v="5"/>
    <n v="1"/>
    <n v="6"/>
    <n v="1"/>
    <n v="7"/>
    <n v="2"/>
    <n v="2"/>
    <n v="1"/>
    <n v="0"/>
    <n v="9"/>
    <n v="0"/>
    <n v="9"/>
    <n v="0"/>
    <n v="0"/>
    <n v="9"/>
    <n v="0"/>
    <n v="0"/>
    <n v="0"/>
    <n v="0"/>
    <n v="0"/>
    <n v="0"/>
    <n v="0"/>
    <n v="0"/>
    <n v="0"/>
    <n v="0"/>
    <n v="0"/>
    <n v="4"/>
    <n v="0"/>
    <n v="39"/>
    <n v="5"/>
    <n v="5"/>
    <n v="9"/>
    <n v="0"/>
    <n v="0"/>
    <n v="1"/>
    <n v="2"/>
  </r>
  <r>
    <n v="2025"/>
    <x v="7"/>
    <n v="4326"/>
    <x v="12"/>
    <x v="12"/>
    <x v="0"/>
    <x v="3"/>
    <n v="8"/>
    <n v="4"/>
    <n v="17"/>
    <n v="12"/>
    <n v="9"/>
    <n v="3"/>
    <n v="6"/>
    <n v="0"/>
    <n v="7"/>
    <n v="0"/>
    <n v="6"/>
    <n v="20"/>
    <n v="14"/>
    <n v="18"/>
    <n v="9"/>
    <n v="20"/>
    <n v="4"/>
    <n v="15"/>
    <n v="3"/>
    <n v="15"/>
    <n v="4"/>
    <n v="0"/>
    <n v="26"/>
    <n v="1"/>
    <n v="38"/>
    <n v="0"/>
    <n v="0"/>
    <n v="27"/>
    <n v="0"/>
    <n v="0"/>
    <n v="0"/>
    <n v="0"/>
    <n v="0"/>
    <n v="0"/>
    <n v="0"/>
    <n v="0"/>
    <n v="0"/>
    <n v="0"/>
    <n v="0"/>
    <n v="1"/>
    <n v="0"/>
    <n v="2"/>
    <n v="1"/>
    <n v="12"/>
    <n v="30"/>
    <n v="0"/>
    <n v="2"/>
    <n v="6"/>
    <n v="17"/>
  </r>
  <r>
    <n v="2025"/>
    <x v="7"/>
    <n v="4327"/>
    <x v="13"/>
    <x v="13"/>
    <x v="0"/>
    <x v="3"/>
    <n v="0"/>
    <n v="0"/>
    <n v="0"/>
    <n v="7"/>
    <n v="5"/>
    <n v="1"/>
    <n v="4"/>
    <n v="0"/>
    <n v="1"/>
    <n v="1"/>
    <n v="3"/>
    <n v="4"/>
    <n v="5"/>
    <n v="2"/>
    <n v="2"/>
    <n v="3"/>
    <n v="0"/>
    <n v="4"/>
    <n v="0"/>
    <n v="4"/>
    <n v="0"/>
    <n v="0"/>
    <n v="6"/>
    <n v="0"/>
    <n v="2"/>
    <n v="0"/>
    <n v="0"/>
    <n v="7"/>
    <n v="0"/>
    <n v="0"/>
    <n v="0"/>
    <n v="0"/>
    <n v="0"/>
    <n v="0"/>
    <n v="0"/>
    <n v="0"/>
    <n v="0"/>
    <n v="0"/>
    <n v="1"/>
    <n v="0"/>
    <n v="0"/>
    <n v="0"/>
    <n v="0"/>
    <n v="1"/>
    <n v="9"/>
    <n v="0"/>
    <n v="0"/>
    <n v="4"/>
    <n v="2"/>
  </r>
  <r>
    <n v="2025"/>
    <x v="7"/>
    <n v="4328"/>
    <x v="14"/>
    <x v="14"/>
    <x v="0"/>
    <x v="4"/>
    <n v="9"/>
    <n v="1"/>
    <n v="11"/>
    <n v="16"/>
    <n v="7"/>
    <n v="1"/>
    <n v="6"/>
    <n v="0"/>
    <n v="5"/>
    <n v="1"/>
    <n v="21"/>
    <n v="33"/>
    <n v="29"/>
    <n v="35"/>
    <n v="18"/>
    <n v="26"/>
    <n v="19"/>
    <n v="11"/>
    <n v="8"/>
    <n v="25"/>
    <n v="0"/>
    <n v="1"/>
    <n v="33"/>
    <n v="1"/>
    <n v="77"/>
    <n v="0"/>
    <n v="1"/>
    <n v="36"/>
    <n v="0"/>
    <n v="18"/>
    <n v="0"/>
    <n v="0"/>
    <n v="0"/>
    <n v="0"/>
    <n v="0"/>
    <n v="0"/>
    <n v="0"/>
    <n v="3"/>
    <n v="13"/>
    <n v="2"/>
    <n v="0"/>
    <n v="9"/>
    <n v="9"/>
    <n v="15"/>
    <n v="26"/>
    <n v="0"/>
    <n v="0"/>
    <n v="7"/>
    <n v="10"/>
  </r>
  <r>
    <n v="2025"/>
    <x v="7"/>
    <n v="4329"/>
    <x v="15"/>
    <x v="15"/>
    <x v="0"/>
    <x v="4"/>
    <n v="15"/>
    <n v="0"/>
    <n v="23"/>
    <n v="29"/>
    <n v="13"/>
    <n v="2"/>
    <n v="9"/>
    <n v="1"/>
    <n v="12"/>
    <n v="0"/>
    <n v="10"/>
    <n v="22"/>
    <n v="30"/>
    <n v="31"/>
    <n v="15"/>
    <n v="14"/>
    <n v="13"/>
    <n v="14"/>
    <n v="4"/>
    <n v="14"/>
    <n v="3"/>
    <n v="0"/>
    <n v="28"/>
    <n v="0"/>
    <n v="64"/>
    <n v="1"/>
    <n v="53"/>
    <n v="0"/>
    <n v="0"/>
    <n v="1"/>
    <n v="0"/>
    <n v="1"/>
    <n v="0"/>
    <n v="0"/>
    <n v="0"/>
    <n v="0"/>
    <n v="0"/>
    <n v="0"/>
    <n v="0"/>
    <n v="1"/>
    <n v="0"/>
    <n v="1"/>
    <n v="3"/>
    <n v="7"/>
    <n v="33"/>
    <n v="0"/>
    <n v="0"/>
    <n v="2"/>
    <n v="7"/>
  </r>
  <r>
    <n v="2025"/>
    <x v="7"/>
    <n v="4330"/>
    <x v="16"/>
    <x v="16"/>
    <x v="0"/>
    <x v="4"/>
    <n v="7"/>
    <n v="0"/>
    <n v="10"/>
    <n v="15"/>
    <n v="15"/>
    <n v="2"/>
    <n v="12"/>
    <n v="1"/>
    <n v="8"/>
    <n v="0"/>
    <n v="5"/>
    <n v="18"/>
    <n v="21"/>
    <n v="28"/>
    <n v="12"/>
    <n v="10"/>
    <n v="9"/>
    <n v="8"/>
    <n v="4"/>
    <n v="19"/>
    <n v="0"/>
    <n v="0"/>
    <n v="28"/>
    <n v="0"/>
    <n v="91"/>
    <n v="2"/>
    <n v="30"/>
    <n v="1"/>
    <n v="0"/>
    <n v="0"/>
    <n v="0"/>
    <n v="1"/>
    <n v="0"/>
    <n v="0"/>
    <n v="0"/>
    <n v="0"/>
    <n v="0"/>
    <n v="0"/>
    <n v="0"/>
    <n v="6"/>
    <n v="0"/>
    <n v="9"/>
    <n v="26"/>
    <n v="31"/>
    <n v="41"/>
    <n v="0"/>
    <n v="0"/>
    <n v="22"/>
    <n v="21"/>
  </r>
  <r>
    <n v="2025"/>
    <x v="7"/>
    <n v="4331"/>
    <x v="17"/>
    <x v="17"/>
    <x v="0"/>
    <x v="4"/>
    <n v="0"/>
    <n v="0"/>
    <n v="0"/>
    <n v="5"/>
    <n v="5"/>
    <n v="0"/>
    <n v="2"/>
    <n v="0"/>
    <n v="1"/>
    <n v="0"/>
    <n v="3"/>
    <n v="5"/>
    <n v="6"/>
    <n v="6"/>
    <n v="10"/>
    <n v="4"/>
    <n v="3"/>
    <n v="6"/>
    <n v="2"/>
    <n v="8"/>
    <n v="4"/>
    <n v="0"/>
    <n v="12"/>
    <n v="0"/>
    <n v="16"/>
    <n v="0"/>
    <n v="19"/>
    <n v="0"/>
    <n v="0"/>
    <n v="0"/>
    <n v="0"/>
    <n v="0"/>
    <n v="0"/>
    <n v="0"/>
    <n v="0"/>
    <n v="0"/>
    <n v="0"/>
    <n v="0"/>
    <n v="0"/>
    <n v="1"/>
    <n v="0"/>
    <n v="1"/>
    <n v="0"/>
    <n v="9"/>
    <n v="10"/>
    <n v="0"/>
    <n v="0"/>
    <n v="0"/>
    <n v="4"/>
  </r>
  <r>
    <n v="2025"/>
    <x v="7"/>
    <n v="4332"/>
    <x v="18"/>
    <x v="18"/>
    <x v="0"/>
    <x v="4"/>
    <n v="0"/>
    <n v="0"/>
    <n v="0"/>
    <n v="4"/>
    <n v="1"/>
    <n v="0"/>
    <n v="2"/>
    <n v="0"/>
    <n v="1"/>
    <n v="0"/>
    <n v="3"/>
    <n v="8"/>
    <n v="4"/>
    <n v="3"/>
    <n v="3"/>
    <n v="8"/>
    <n v="7"/>
    <n v="9"/>
    <n v="2"/>
    <n v="12"/>
    <n v="0"/>
    <n v="0"/>
    <n v="12"/>
    <n v="0"/>
    <n v="39"/>
    <n v="0"/>
    <n v="17"/>
    <n v="0"/>
    <n v="0"/>
    <n v="0"/>
    <n v="0"/>
    <n v="0"/>
    <n v="0"/>
    <n v="0"/>
    <n v="0"/>
    <n v="0"/>
    <n v="0"/>
    <n v="0"/>
    <n v="0"/>
    <n v="11"/>
    <n v="0"/>
    <n v="2"/>
    <n v="3"/>
    <n v="9"/>
    <n v="16"/>
    <n v="0"/>
    <n v="0"/>
    <n v="1"/>
    <n v="4"/>
  </r>
  <r>
    <n v="2025"/>
    <x v="7"/>
    <n v="4334"/>
    <x v="19"/>
    <x v="19"/>
    <x v="0"/>
    <x v="5"/>
    <n v="0"/>
    <n v="0"/>
    <n v="0"/>
    <n v="5"/>
    <n v="2"/>
    <n v="0"/>
    <n v="3"/>
    <n v="1"/>
    <n v="2"/>
    <n v="0"/>
    <n v="2"/>
    <n v="2"/>
    <n v="1"/>
    <n v="4"/>
    <n v="1"/>
    <n v="3"/>
    <n v="1"/>
    <n v="0"/>
    <n v="0"/>
    <n v="4"/>
    <n v="1"/>
    <n v="0"/>
    <n v="5"/>
    <n v="2"/>
    <n v="7"/>
    <n v="0"/>
    <n v="0"/>
    <n v="4"/>
    <n v="0"/>
    <n v="2"/>
    <n v="0"/>
    <n v="0"/>
    <n v="0"/>
    <n v="0"/>
    <n v="0"/>
    <n v="0"/>
    <n v="0"/>
    <n v="0"/>
    <n v="0"/>
    <n v="1"/>
    <n v="0"/>
    <n v="2"/>
    <n v="0"/>
    <n v="2"/>
    <n v="2"/>
    <n v="0"/>
    <n v="0"/>
    <n v="10"/>
    <n v="5"/>
  </r>
  <r>
    <n v="2025"/>
    <x v="7"/>
    <n v="4335"/>
    <x v="20"/>
    <x v="20"/>
    <x v="0"/>
    <x v="6"/>
    <n v="4"/>
    <n v="0"/>
    <n v="8"/>
    <n v="13"/>
    <n v="8"/>
    <n v="0"/>
    <n v="10"/>
    <n v="0"/>
    <n v="9"/>
    <n v="0"/>
    <n v="2"/>
    <n v="19"/>
    <n v="10"/>
    <n v="14"/>
    <n v="12"/>
    <n v="12"/>
    <n v="6"/>
    <n v="14"/>
    <n v="6"/>
    <n v="7"/>
    <n v="3"/>
    <n v="0"/>
    <n v="14"/>
    <n v="0"/>
    <n v="72"/>
    <n v="0"/>
    <n v="2"/>
    <n v="13"/>
    <n v="0"/>
    <n v="9"/>
    <n v="0"/>
    <n v="0"/>
    <n v="0"/>
    <n v="0"/>
    <n v="0"/>
    <n v="0"/>
    <n v="0"/>
    <n v="0"/>
    <n v="1"/>
    <n v="11"/>
    <n v="0"/>
    <n v="13"/>
    <n v="9"/>
    <n v="12"/>
    <n v="23"/>
    <n v="0"/>
    <n v="0"/>
    <n v="1"/>
    <n v="12"/>
  </r>
  <r>
    <n v="2025"/>
    <x v="7"/>
    <n v="4336"/>
    <x v="21"/>
    <x v="21"/>
    <x v="0"/>
    <x v="7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</r>
  <r>
    <n v="2025"/>
    <x v="7"/>
    <n v="4337"/>
    <x v="22"/>
    <x v="22"/>
    <x v="0"/>
    <x v="7"/>
    <n v="0"/>
    <n v="0"/>
    <n v="0"/>
    <n v="4"/>
    <n v="3"/>
    <n v="0"/>
    <n v="1"/>
    <n v="0"/>
    <n v="1"/>
    <n v="0"/>
    <n v="2"/>
    <n v="2"/>
    <n v="2"/>
    <n v="2"/>
    <n v="1"/>
    <n v="0"/>
    <n v="0"/>
    <n v="1"/>
    <n v="0"/>
    <n v="0"/>
    <n v="0"/>
    <n v="0"/>
    <n v="2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n v="2025"/>
    <x v="7"/>
    <n v="4338"/>
    <x v="23"/>
    <x v="23"/>
    <x v="0"/>
    <x v="8"/>
    <n v="0"/>
    <n v="0"/>
    <n v="0"/>
    <n v="1"/>
    <n v="0"/>
    <n v="0"/>
    <n v="1"/>
    <n v="0"/>
    <n v="0"/>
    <n v="0"/>
    <n v="1"/>
    <n v="0"/>
    <n v="2"/>
    <n v="0"/>
    <n v="0"/>
    <n v="3"/>
    <n v="1"/>
    <n v="0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5"/>
    <n v="0"/>
    <n v="0"/>
    <n v="1"/>
    <n v="1"/>
  </r>
  <r>
    <n v="2025"/>
    <x v="7"/>
    <n v="4339"/>
    <x v="24"/>
    <x v="24"/>
    <x v="0"/>
    <x v="9"/>
    <n v="5"/>
    <n v="1"/>
    <n v="8"/>
    <n v="8"/>
    <n v="6"/>
    <n v="1"/>
    <n v="8"/>
    <n v="1"/>
    <n v="8"/>
    <n v="0"/>
    <n v="6"/>
    <n v="14"/>
    <n v="13"/>
    <n v="10"/>
    <n v="9"/>
    <n v="14"/>
    <n v="9"/>
    <n v="10"/>
    <n v="6"/>
    <n v="14"/>
    <n v="7"/>
    <n v="0"/>
    <n v="16"/>
    <n v="1"/>
    <n v="54"/>
    <n v="0"/>
    <n v="1"/>
    <n v="16"/>
    <n v="0"/>
    <n v="11"/>
    <n v="0"/>
    <n v="0"/>
    <n v="0"/>
    <n v="0"/>
    <n v="0"/>
    <n v="0"/>
    <n v="0"/>
    <n v="0"/>
    <n v="0"/>
    <n v="1"/>
    <n v="0"/>
    <n v="8"/>
    <n v="1"/>
    <n v="20"/>
    <n v="46"/>
    <n v="0"/>
    <n v="0"/>
    <n v="10"/>
    <n v="11"/>
  </r>
  <r>
    <n v="2025"/>
    <x v="7"/>
    <n v="4340"/>
    <x v="25"/>
    <x v="25"/>
    <x v="0"/>
    <x v="9"/>
    <n v="0"/>
    <n v="0"/>
    <n v="0"/>
    <n v="1"/>
    <n v="1"/>
    <n v="0"/>
    <n v="0"/>
    <n v="0"/>
    <n v="0"/>
    <n v="0"/>
    <n v="0"/>
    <n v="0"/>
    <n v="2"/>
    <n v="1"/>
    <n v="1"/>
    <n v="1"/>
    <n v="0"/>
    <n v="1"/>
    <n v="0"/>
    <n v="2"/>
    <n v="0"/>
    <n v="0"/>
    <n v="2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0"/>
    <n v="0"/>
    <n v="0"/>
    <n v="5"/>
  </r>
  <r>
    <n v="2025"/>
    <x v="7"/>
    <n v="4341"/>
    <x v="26"/>
    <x v="26"/>
    <x v="0"/>
    <x v="9"/>
    <n v="0"/>
    <n v="0"/>
    <n v="0"/>
    <n v="2"/>
    <n v="0"/>
    <n v="0"/>
    <n v="1"/>
    <n v="0"/>
    <n v="0"/>
    <n v="0"/>
    <n v="0"/>
    <n v="0"/>
    <n v="2"/>
    <n v="1"/>
    <n v="5"/>
    <n v="1"/>
    <n v="0"/>
    <n v="1"/>
    <n v="2"/>
    <n v="1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7"/>
    <n v="4342"/>
    <x v="27"/>
    <x v="27"/>
    <x v="0"/>
    <x v="10"/>
    <n v="0"/>
    <n v="2"/>
    <n v="0"/>
    <n v="19"/>
    <n v="17"/>
    <n v="0"/>
    <n v="14"/>
    <n v="0"/>
    <n v="11"/>
    <n v="0"/>
    <n v="0"/>
    <n v="9"/>
    <n v="20"/>
    <n v="15"/>
    <n v="10"/>
    <n v="13"/>
    <n v="8"/>
    <n v="6"/>
    <n v="3"/>
    <n v="9"/>
    <n v="0"/>
    <n v="3"/>
    <n v="15"/>
    <n v="3"/>
    <n v="63"/>
    <n v="0"/>
    <n v="2"/>
    <n v="12"/>
    <n v="0"/>
    <n v="21"/>
    <n v="0"/>
    <n v="0"/>
    <n v="0"/>
    <n v="0"/>
    <n v="0"/>
    <n v="0"/>
    <n v="0"/>
    <n v="0"/>
    <n v="0"/>
    <n v="1"/>
    <n v="0"/>
    <n v="2"/>
    <n v="2"/>
    <n v="24"/>
    <n v="31"/>
    <n v="0"/>
    <n v="0"/>
    <n v="2"/>
    <n v="6"/>
  </r>
  <r>
    <n v="2025"/>
    <x v="7"/>
    <n v="4343"/>
    <x v="28"/>
    <x v="28"/>
    <x v="0"/>
    <x v="10"/>
    <n v="0"/>
    <n v="0"/>
    <n v="0"/>
    <n v="5"/>
    <n v="5"/>
    <n v="2"/>
    <n v="2"/>
    <n v="0"/>
    <n v="2"/>
    <n v="0"/>
    <n v="0"/>
    <n v="4"/>
    <n v="3"/>
    <n v="1"/>
    <n v="3"/>
    <n v="9"/>
    <n v="5"/>
    <n v="1"/>
    <n v="2"/>
    <n v="2"/>
    <n v="3"/>
    <n v="0"/>
    <n v="5"/>
    <n v="0"/>
    <n v="4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1"/>
    <n v="8"/>
  </r>
  <r>
    <n v="2025"/>
    <x v="7"/>
    <n v="4344"/>
    <x v="29"/>
    <x v="29"/>
    <x v="0"/>
    <x v="10"/>
    <n v="0"/>
    <n v="0"/>
    <n v="0"/>
    <n v="2"/>
    <n v="2"/>
    <n v="0"/>
    <n v="3"/>
    <n v="0"/>
    <n v="2"/>
    <n v="0"/>
    <n v="0"/>
    <n v="2"/>
    <n v="3"/>
    <n v="1"/>
    <n v="3"/>
    <n v="0"/>
    <n v="4"/>
    <n v="4"/>
    <n v="4"/>
    <n v="1"/>
    <n v="3"/>
    <n v="0"/>
    <n v="1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3"/>
    <n v="13"/>
    <n v="0"/>
    <n v="0"/>
    <n v="0"/>
    <n v="1"/>
  </r>
  <r>
    <n v="2025"/>
    <x v="7"/>
    <n v="4345"/>
    <x v="30"/>
    <x v="30"/>
    <x v="0"/>
    <x v="10"/>
    <n v="0"/>
    <n v="0"/>
    <n v="1"/>
    <n v="2"/>
    <n v="2"/>
    <n v="0"/>
    <n v="3"/>
    <n v="0"/>
    <n v="5"/>
    <n v="0"/>
    <n v="1"/>
    <n v="7"/>
    <n v="4"/>
    <n v="4"/>
    <n v="2"/>
    <n v="4"/>
    <n v="2"/>
    <n v="2"/>
    <n v="1"/>
    <n v="4"/>
    <n v="1"/>
    <n v="0"/>
    <n v="2"/>
    <n v="0"/>
    <n v="11"/>
    <n v="0"/>
    <n v="0"/>
    <n v="2"/>
    <n v="0"/>
    <n v="0"/>
    <n v="0"/>
    <n v="0"/>
    <n v="0"/>
    <n v="0"/>
    <n v="0"/>
    <n v="0"/>
    <n v="0"/>
    <n v="0"/>
    <n v="5"/>
    <n v="0"/>
    <n v="0"/>
    <n v="1"/>
    <n v="0"/>
    <n v="5"/>
    <n v="6"/>
    <n v="0"/>
    <n v="0"/>
    <n v="0"/>
    <n v="1"/>
  </r>
  <r>
    <n v="2025"/>
    <x v="7"/>
    <n v="4346"/>
    <x v="31"/>
    <x v="31"/>
    <x v="0"/>
    <x v="11"/>
    <n v="18"/>
    <n v="4"/>
    <n v="25"/>
    <n v="29"/>
    <n v="25"/>
    <n v="5"/>
    <n v="25"/>
    <n v="1"/>
    <n v="25"/>
    <n v="0"/>
    <n v="1"/>
    <n v="38"/>
    <n v="18"/>
    <n v="23"/>
    <n v="11"/>
    <n v="18"/>
    <n v="11"/>
    <n v="16"/>
    <n v="7"/>
    <n v="7"/>
    <n v="1"/>
    <n v="0"/>
    <n v="21"/>
    <n v="0"/>
    <n v="81"/>
    <n v="0"/>
    <n v="0"/>
    <n v="25"/>
    <n v="0"/>
    <n v="18"/>
    <n v="0"/>
    <n v="0"/>
    <n v="0"/>
    <n v="0"/>
    <n v="0"/>
    <n v="0"/>
    <n v="0"/>
    <n v="0"/>
    <n v="0"/>
    <n v="6"/>
    <n v="0"/>
    <n v="9"/>
    <n v="2"/>
    <n v="21"/>
    <n v="27"/>
    <n v="0"/>
    <n v="0"/>
    <n v="3"/>
    <n v="10"/>
  </r>
  <r>
    <n v="2025"/>
    <x v="7"/>
    <n v="4347"/>
    <x v="32"/>
    <x v="32"/>
    <x v="0"/>
    <x v="11"/>
    <n v="0"/>
    <n v="0"/>
    <n v="0"/>
    <n v="0"/>
    <n v="1"/>
    <n v="0"/>
    <n v="3"/>
    <n v="0"/>
    <n v="4"/>
    <n v="0"/>
    <n v="0"/>
    <n v="5"/>
    <n v="5"/>
    <n v="6"/>
    <n v="2"/>
    <n v="6"/>
    <n v="1"/>
    <n v="6"/>
    <n v="1"/>
    <n v="9"/>
    <n v="1"/>
    <n v="0"/>
    <n v="7"/>
    <n v="0"/>
    <n v="19"/>
    <n v="0"/>
    <n v="6"/>
    <n v="1"/>
    <n v="0"/>
    <n v="0"/>
    <n v="0"/>
    <n v="0"/>
    <n v="0"/>
    <n v="0"/>
    <n v="0"/>
    <n v="0"/>
    <n v="0"/>
    <n v="0"/>
    <n v="0"/>
    <n v="1"/>
    <n v="0"/>
    <n v="5"/>
    <n v="2"/>
    <n v="11"/>
    <n v="20"/>
    <n v="0"/>
    <n v="0"/>
    <n v="0"/>
    <n v="0"/>
  </r>
  <r>
    <n v="2025"/>
    <x v="7"/>
    <n v="4348"/>
    <x v="33"/>
    <x v="33"/>
    <x v="0"/>
    <x v="11"/>
    <n v="0"/>
    <n v="0"/>
    <n v="0"/>
    <n v="1"/>
    <n v="2"/>
    <n v="0"/>
    <n v="2"/>
    <n v="0"/>
    <n v="2"/>
    <n v="0"/>
    <n v="0"/>
    <n v="3"/>
    <n v="0"/>
    <n v="2"/>
    <n v="2"/>
    <n v="2"/>
    <n v="1"/>
    <n v="1"/>
    <n v="1"/>
    <n v="5"/>
    <n v="0"/>
    <n v="0"/>
    <n v="2"/>
    <n v="0"/>
    <n v="16"/>
    <n v="0"/>
    <n v="0"/>
    <n v="2"/>
    <n v="0"/>
    <n v="3"/>
    <n v="0"/>
    <n v="0"/>
    <n v="0"/>
    <n v="0"/>
    <n v="0"/>
    <n v="0"/>
    <n v="0"/>
    <n v="0"/>
    <n v="0"/>
    <n v="0"/>
    <n v="0"/>
    <n v="5"/>
    <n v="0"/>
    <n v="1"/>
    <n v="9"/>
    <n v="0"/>
    <n v="0"/>
    <n v="0"/>
    <n v="4"/>
  </r>
  <r>
    <n v="2025"/>
    <x v="7"/>
    <n v="4349"/>
    <x v="34"/>
    <x v="34"/>
    <x v="0"/>
    <x v="11"/>
    <n v="0"/>
    <n v="0"/>
    <n v="0"/>
    <n v="1"/>
    <n v="1"/>
    <n v="0"/>
    <n v="1"/>
    <n v="0"/>
    <n v="0"/>
    <n v="0"/>
    <n v="0"/>
    <n v="0"/>
    <n v="3"/>
    <n v="1"/>
    <n v="2"/>
    <n v="0"/>
    <n v="3"/>
    <n v="3"/>
    <n v="1"/>
    <n v="2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3"/>
    <n v="0"/>
    <n v="2"/>
    <n v="0"/>
    <n v="2"/>
    <n v="14"/>
    <n v="0"/>
    <n v="0"/>
    <n v="0"/>
    <n v="3"/>
  </r>
  <r>
    <n v="2025"/>
    <x v="7"/>
    <n v="4350"/>
    <x v="35"/>
    <x v="35"/>
    <x v="0"/>
    <x v="11"/>
    <n v="0"/>
    <n v="0"/>
    <n v="1"/>
    <n v="13"/>
    <n v="11"/>
    <n v="2"/>
    <n v="10"/>
    <n v="0"/>
    <n v="6"/>
    <n v="0"/>
    <n v="1"/>
    <n v="8"/>
    <n v="11"/>
    <n v="10"/>
    <n v="8"/>
    <n v="8"/>
    <n v="11"/>
    <n v="10"/>
    <n v="5"/>
    <n v="11"/>
    <n v="3"/>
    <n v="0"/>
    <n v="10"/>
    <n v="0"/>
    <n v="37"/>
    <n v="0"/>
    <n v="0"/>
    <n v="8"/>
    <n v="0"/>
    <n v="11"/>
    <n v="0"/>
    <n v="0"/>
    <n v="0"/>
    <n v="0"/>
    <n v="0"/>
    <n v="0"/>
    <n v="0"/>
    <n v="0"/>
    <n v="0"/>
    <n v="1"/>
    <n v="0"/>
    <n v="3"/>
    <n v="3"/>
    <n v="10"/>
    <n v="18"/>
    <n v="0"/>
    <n v="0"/>
    <n v="2"/>
    <n v="2"/>
  </r>
  <r>
    <n v="2025"/>
    <x v="7"/>
    <n v="4351"/>
    <x v="36"/>
    <x v="36"/>
    <x v="0"/>
    <x v="11"/>
    <n v="0"/>
    <n v="0"/>
    <n v="0"/>
    <n v="0"/>
    <n v="0"/>
    <n v="0"/>
    <n v="0"/>
    <n v="0"/>
    <n v="1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0"/>
    <n v="0"/>
    <n v="0"/>
    <n v="3"/>
  </r>
  <r>
    <n v="2025"/>
    <x v="7"/>
    <n v="4352"/>
    <x v="37"/>
    <x v="37"/>
    <x v="0"/>
    <x v="11"/>
    <n v="0"/>
    <n v="3"/>
    <n v="1"/>
    <n v="14"/>
    <n v="5"/>
    <n v="1"/>
    <n v="1"/>
    <n v="0"/>
    <n v="5"/>
    <n v="0"/>
    <n v="6"/>
    <n v="11"/>
    <n v="17"/>
    <n v="6"/>
    <n v="9"/>
    <n v="11"/>
    <n v="12"/>
    <n v="11"/>
    <n v="7"/>
    <n v="6"/>
    <n v="2"/>
    <n v="0"/>
    <n v="9"/>
    <n v="0"/>
    <n v="18"/>
    <n v="0"/>
    <n v="0"/>
    <n v="15"/>
    <n v="0"/>
    <n v="4"/>
    <n v="0"/>
    <n v="0"/>
    <n v="0"/>
    <n v="0"/>
    <n v="0"/>
    <n v="0"/>
    <n v="0"/>
    <n v="0"/>
    <n v="0"/>
    <n v="1"/>
    <n v="0"/>
    <n v="7"/>
    <n v="0"/>
    <n v="23"/>
    <n v="47"/>
    <n v="0"/>
    <n v="0"/>
    <n v="1"/>
    <n v="6"/>
  </r>
  <r>
    <n v="2025"/>
    <x v="7"/>
    <n v="4353"/>
    <x v="38"/>
    <x v="38"/>
    <x v="0"/>
    <x v="8"/>
    <n v="0"/>
    <n v="0"/>
    <n v="0"/>
    <n v="2"/>
    <n v="0"/>
    <n v="0"/>
    <n v="0"/>
    <n v="0"/>
    <n v="0"/>
    <n v="0"/>
    <n v="3"/>
    <n v="6"/>
    <n v="3"/>
    <n v="3"/>
    <n v="5"/>
    <n v="6"/>
    <n v="2"/>
    <n v="3"/>
    <n v="1"/>
    <n v="1"/>
    <n v="3"/>
    <n v="0"/>
    <n v="6"/>
    <n v="0"/>
    <n v="12"/>
    <n v="0"/>
    <n v="1"/>
    <n v="2"/>
    <n v="0"/>
    <n v="0"/>
    <n v="0"/>
    <n v="0"/>
    <n v="0"/>
    <n v="0"/>
    <n v="0"/>
    <n v="1"/>
    <n v="0"/>
    <n v="0"/>
    <n v="0"/>
    <n v="2"/>
    <n v="0"/>
    <n v="10"/>
    <n v="1"/>
    <n v="6"/>
    <n v="23"/>
    <n v="0"/>
    <n v="0"/>
    <n v="1"/>
    <n v="19"/>
  </r>
  <r>
    <n v="2025"/>
    <x v="7"/>
    <n v="4354"/>
    <x v="39"/>
    <x v="39"/>
    <x v="0"/>
    <x v="8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0"/>
    <n v="0"/>
    <n v="0"/>
    <n v="2"/>
  </r>
  <r>
    <n v="2025"/>
    <x v="7"/>
    <n v="4355"/>
    <x v="40"/>
    <x v="40"/>
    <x v="0"/>
    <x v="8"/>
    <n v="0"/>
    <n v="0"/>
    <n v="0"/>
    <n v="0"/>
    <n v="0"/>
    <n v="0"/>
    <n v="0"/>
    <n v="0"/>
    <n v="1"/>
    <n v="0"/>
    <n v="0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2"/>
  </r>
  <r>
    <n v="2025"/>
    <x v="7"/>
    <n v="4356"/>
    <x v="41"/>
    <x v="41"/>
    <x v="0"/>
    <x v="9"/>
    <n v="0"/>
    <n v="3"/>
    <n v="0"/>
    <n v="4"/>
    <n v="3"/>
    <n v="0"/>
    <n v="4"/>
    <n v="0"/>
    <n v="2"/>
    <n v="0"/>
    <n v="2"/>
    <n v="5"/>
    <n v="7"/>
    <n v="6"/>
    <n v="3"/>
    <n v="5"/>
    <n v="4"/>
    <n v="2"/>
    <n v="3"/>
    <n v="2"/>
    <n v="1"/>
    <n v="0"/>
    <n v="3"/>
    <n v="0"/>
    <n v="18"/>
    <n v="0"/>
    <n v="0"/>
    <n v="3"/>
    <n v="0"/>
    <n v="5"/>
    <n v="0"/>
    <n v="0"/>
    <n v="0"/>
    <n v="0"/>
    <n v="0"/>
    <n v="0"/>
    <n v="0"/>
    <n v="0"/>
    <n v="0"/>
    <n v="0"/>
    <n v="0"/>
    <n v="0"/>
    <n v="0"/>
    <n v="7"/>
    <n v="4"/>
    <n v="0"/>
    <n v="0"/>
    <n v="1"/>
    <n v="2"/>
  </r>
  <r>
    <n v="2025"/>
    <x v="7"/>
    <n v="4357"/>
    <x v="42"/>
    <x v="42"/>
    <x v="0"/>
    <x v="9"/>
    <n v="0"/>
    <n v="0"/>
    <n v="0"/>
    <n v="3"/>
    <n v="3"/>
    <n v="2"/>
    <n v="2"/>
    <n v="0"/>
    <n v="2"/>
    <n v="0"/>
    <n v="1"/>
    <n v="2"/>
    <n v="4"/>
    <n v="1"/>
    <n v="2"/>
    <n v="5"/>
    <n v="3"/>
    <n v="2"/>
    <n v="2"/>
    <n v="2"/>
    <n v="1"/>
    <n v="0"/>
    <n v="0"/>
    <n v="0"/>
    <n v="2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7"/>
    <n v="4358"/>
    <x v="43"/>
    <x v="43"/>
    <x v="0"/>
    <x v="9"/>
    <n v="0"/>
    <n v="2"/>
    <n v="0"/>
    <n v="2"/>
    <n v="1"/>
    <n v="0"/>
    <n v="1"/>
    <n v="0"/>
    <n v="1"/>
    <n v="0"/>
    <n v="0"/>
    <n v="1"/>
    <n v="1"/>
    <n v="2"/>
    <n v="0"/>
    <n v="1"/>
    <n v="0"/>
    <n v="1"/>
    <n v="1"/>
    <n v="1"/>
    <n v="0"/>
    <n v="0"/>
    <n v="1"/>
    <n v="0"/>
    <n v="10"/>
    <n v="0"/>
    <n v="0"/>
    <n v="1"/>
    <n v="0"/>
    <n v="2"/>
    <n v="0"/>
    <n v="0"/>
    <n v="0"/>
    <n v="0"/>
    <n v="0"/>
    <n v="0"/>
    <n v="0"/>
    <n v="0"/>
    <n v="0"/>
    <n v="0"/>
    <n v="0"/>
    <n v="2"/>
    <n v="0"/>
    <n v="0"/>
    <n v="3"/>
    <n v="0"/>
    <n v="0"/>
    <n v="0"/>
    <n v="1"/>
  </r>
  <r>
    <n v="2025"/>
    <x v="7"/>
    <n v="4359"/>
    <x v="44"/>
    <x v="4"/>
    <x v="0"/>
    <x v="9"/>
    <n v="0"/>
    <n v="0"/>
    <n v="0"/>
    <n v="0"/>
    <n v="0"/>
    <n v="0"/>
    <n v="0"/>
    <n v="0"/>
    <n v="0"/>
    <n v="0"/>
    <n v="1"/>
    <n v="2"/>
    <n v="1"/>
    <n v="3"/>
    <n v="3"/>
    <n v="3"/>
    <n v="3"/>
    <n v="2"/>
    <n v="1"/>
    <n v="2"/>
    <n v="2"/>
    <n v="0"/>
    <n v="1"/>
    <n v="0"/>
    <n v="7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1"/>
    <n v="14"/>
    <n v="0"/>
    <n v="0"/>
    <n v="0"/>
    <n v="1"/>
  </r>
  <r>
    <n v="2025"/>
    <x v="7"/>
    <n v="4360"/>
    <x v="45"/>
    <x v="44"/>
    <x v="0"/>
    <x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3"/>
    <n v="0"/>
    <n v="0"/>
    <n v="0"/>
    <n v="1"/>
  </r>
  <r>
    <n v="2025"/>
    <x v="7"/>
    <n v="4361"/>
    <x v="46"/>
    <x v="45"/>
    <x v="0"/>
    <x v="12"/>
    <n v="0"/>
    <n v="0"/>
    <n v="0"/>
    <n v="1"/>
    <n v="0"/>
    <n v="0"/>
    <n v="1"/>
    <n v="0"/>
    <n v="1"/>
    <n v="0"/>
    <n v="0"/>
    <n v="1"/>
    <n v="1"/>
    <n v="0"/>
    <n v="2"/>
    <n v="2"/>
    <n v="2"/>
    <n v="2"/>
    <n v="0"/>
    <n v="0"/>
    <n v="0"/>
    <n v="0"/>
    <n v="2"/>
    <n v="0"/>
    <n v="6"/>
    <n v="0"/>
    <n v="3"/>
    <n v="0"/>
    <n v="0"/>
    <n v="0"/>
    <n v="0"/>
    <n v="0"/>
    <n v="1"/>
    <n v="0"/>
    <n v="0"/>
    <n v="0"/>
    <n v="0"/>
    <n v="0"/>
    <n v="0"/>
    <n v="0"/>
    <n v="0"/>
    <n v="0"/>
    <n v="1"/>
    <n v="8"/>
    <n v="25"/>
    <n v="0"/>
    <n v="0"/>
    <n v="4"/>
    <n v="6"/>
  </r>
  <r>
    <n v="2025"/>
    <x v="7"/>
    <n v="4362"/>
    <x v="47"/>
    <x v="46"/>
    <x v="0"/>
    <x v="1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1"/>
    <n v="0"/>
    <n v="0"/>
    <n v="0"/>
    <n v="1"/>
  </r>
  <r>
    <n v="2025"/>
    <x v="7"/>
    <n v="4363"/>
    <x v="48"/>
    <x v="47"/>
    <x v="0"/>
    <x v="12"/>
    <n v="1"/>
    <n v="0"/>
    <n v="0"/>
    <n v="3"/>
    <n v="3"/>
    <n v="0"/>
    <n v="1"/>
    <n v="0"/>
    <n v="2"/>
    <n v="0"/>
    <n v="3"/>
    <n v="5"/>
    <n v="5"/>
    <n v="4"/>
    <n v="3"/>
    <n v="9"/>
    <n v="2"/>
    <n v="6"/>
    <n v="4"/>
    <n v="3"/>
    <n v="0"/>
    <n v="0"/>
    <n v="6"/>
    <n v="0"/>
    <n v="5"/>
    <n v="0"/>
    <n v="2"/>
    <n v="8"/>
    <n v="0"/>
    <n v="4"/>
    <n v="0"/>
    <n v="0"/>
    <n v="0"/>
    <n v="0"/>
    <n v="0"/>
    <n v="0"/>
    <n v="0"/>
    <n v="0"/>
    <n v="0"/>
    <n v="0"/>
    <n v="0"/>
    <n v="10"/>
    <n v="0"/>
    <n v="14"/>
    <n v="26"/>
    <n v="0"/>
    <n v="0"/>
    <n v="4"/>
    <n v="9"/>
  </r>
  <r>
    <n v="2025"/>
    <x v="7"/>
    <n v="4364"/>
    <x v="49"/>
    <x v="48"/>
    <x v="0"/>
    <x v="12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7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</r>
  <r>
    <n v="2025"/>
    <x v="7"/>
    <n v="4366"/>
    <x v="51"/>
    <x v="50"/>
    <x v="0"/>
    <x v="8"/>
    <n v="0"/>
    <n v="0"/>
    <n v="0"/>
    <n v="1"/>
    <n v="0"/>
    <n v="0"/>
    <n v="0"/>
    <n v="0"/>
    <n v="0"/>
    <n v="0"/>
    <n v="1"/>
    <n v="1"/>
    <n v="1"/>
    <n v="0"/>
    <n v="1"/>
    <n v="0"/>
    <n v="0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0"/>
  </r>
  <r>
    <n v="2025"/>
    <x v="7"/>
    <n v="4367"/>
    <x v="52"/>
    <x v="51"/>
    <x v="1"/>
    <x v="0"/>
    <n v="0"/>
    <n v="2"/>
    <n v="244"/>
    <n v="8"/>
    <n v="6"/>
    <n v="3"/>
    <n v="7"/>
    <n v="1"/>
    <n v="5"/>
    <n v="0"/>
    <n v="1"/>
    <n v="0"/>
    <n v="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4"/>
    <n v="0"/>
    <n v="4"/>
    <n v="4"/>
    <n v="0"/>
    <n v="0"/>
    <n v="1"/>
    <n v="0"/>
  </r>
  <r>
    <n v="2025"/>
    <x v="7"/>
    <n v="4368"/>
    <x v="53"/>
    <x v="52"/>
    <x v="2"/>
    <x v="13"/>
    <n v="3"/>
    <n v="0"/>
    <n v="5"/>
    <n v="16"/>
    <n v="16"/>
    <n v="0"/>
    <n v="15"/>
    <n v="0"/>
    <n v="15"/>
    <n v="0"/>
    <n v="0"/>
    <n v="22"/>
    <n v="17"/>
    <n v="15"/>
    <n v="12"/>
    <n v="5"/>
    <n v="6"/>
    <n v="7"/>
    <n v="4"/>
    <n v="7"/>
    <n v="0"/>
    <n v="0"/>
    <n v="18"/>
    <n v="0"/>
    <n v="57"/>
    <n v="0"/>
    <n v="1"/>
    <n v="19"/>
    <n v="0"/>
    <n v="14"/>
    <n v="0"/>
    <n v="0"/>
    <n v="0"/>
    <n v="0"/>
    <n v="0"/>
    <n v="0"/>
    <n v="0"/>
    <n v="0"/>
    <n v="0"/>
    <n v="3"/>
    <n v="0"/>
    <n v="4"/>
    <n v="9"/>
    <n v="22"/>
    <n v="26"/>
    <n v="0"/>
    <n v="0"/>
    <n v="6"/>
    <n v="15"/>
  </r>
  <r>
    <n v="2025"/>
    <x v="7"/>
    <n v="4369"/>
    <x v="54"/>
    <x v="53"/>
    <x v="2"/>
    <x v="14"/>
    <n v="0"/>
    <n v="0"/>
    <n v="0"/>
    <n v="20"/>
    <n v="15"/>
    <n v="0"/>
    <n v="12"/>
    <n v="0"/>
    <n v="9"/>
    <n v="0"/>
    <n v="6"/>
    <n v="29"/>
    <n v="27"/>
    <n v="24"/>
    <n v="14"/>
    <n v="22"/>
    <n v="13"/>
    <n v="19"/>
    <n v="7"/>
    <n v="7"/>
    <n v="7"/>
    <n v="0"/>
    <n v="28"/>
    <n v="0"/>
    <n v="75"/>
    <n v="0"/>
    <n v="1"/>
    <n v="41"/>
    <n v="0"/>
    <n v="19"/>
    <n v="0"/>
    <n v="0"/>
    <n v="0"/>
    <n v="0"/>
    <n v="0"/>
    <n v="0"/>
    <n v="0"/>
    <n v="0"/>
    <n v="0"/>
    <n v="6"/>
    <n v="0"/>
    <n v="3"/>
    <n v="13"/>
    <n v="33"/>
    <n v="66"/>
    <n v="0"/>
    <n v="0"/>
    <n v="5"/>
    <n v="5"/>
  </r>
  <r>
    <n v="2025"/>
    <x v="7"/>
    <n v="4370"/>
    <x v="55"/>
    <x v="54"/>
    <x v="2"/>
    <x v="14"/>
    <n v="10"/>
    <n v="0"/>
    <n v="15"/>
    <n v="27"/>
    <n v="18"/>
    <n v="3"/>
    <n v="21"/>
    <n v="1"/>
    <n v="22"/>
    <n v="1"/>
    <n v="1"/>
    <n v="37"/>
    <n v="27"/>
    <n v="25"/>
    <n v="25"/>
    <n v="26"/>
    <n v="17"/>
    <n v="18"/>
    <n v="19"/>
    <n v="29"/>
    <n v="15"/>
    <n v="0"/>
    <n v="28"/>
    <n v="0"/>
    <n v="99"/>
    <n v="0"/>
    <n v="0"/>
    <n v="25"/>
    <n v="0"/>
    <n v="22"/>
    <n v="0"/>
    <n v="0"/>
    <n v="0"/>
    <n v="0"/>
    <n v="0"/>
    <n v="0"/>
    <n v="0"/>
    <n v="0"/>
    <n v="0"/>
    <n v="6"/>
    <n v="0"/>
    <n v="10"/>
    <n v="12"/>
    <n v="24"/>
    <n v="40"/>
    <n v="0"/>
    <n v="0"/>
    <n v="7"/>
    <n v="18"/>
  </r>
  <r>
    <n v="2025"/>
    <x v="7"/>
    <n v="4371"/>
    <x v="56"/>
    <x v="55"/>
    <x v="2"/>
    <x v="14"/>
    <n v="0"/>
    <n v="0"/>
    <n v="0"/>
    <n v="1"/>
    <n v="1"/>
    <n v="0"/>
    <n v="0"/>
    <n v="0"/>
    <n v="1"/>
    <n v="0"/>
    <n v="2"/>
    <n v="2"/>
    <n v="1"/>
    <n v="2"/>
    <n v="1"/>
    <n v="0"/>
    <n v="1"/>
    <n v="1"/>
    <n v="1"/>
    <n v="1"/>
    <n v="0"/>
    <n v="0"/>
    <n v="0"/>
    <n v="0"/>
    <n v="3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7"/>
    <n v="4372"/>
    <x v="57"/>
    <x v="56"/>
    <x v="2"/>
    <x v="14"/>
    <n v="0"/>
    <n v="0"/>
    <n v="0"/>
    <n v="3"/>
    <n v="4"/>
    <n v="0"/>
    <n v="4"/>
    <n v="0"/>
    <n v="6"/>
    <n v="0"/>
    <n v="1"/>
    <n v="8"/>
    <n v="3"/>
    <n v="4"/>
    <n v="5"/>
    <n v="2"/>
    <n v="2"/>
    <n v="1"/>
    <n v="4"/>
    <n v="5"/>
    <n v="1"/>
    <n v="0"/>
    <n v="2"/>
    <n v="0"/>
    <n v="13"/>
    <n v="0"/>
    <n v="1"/>
    <n v="2"/>
    <n v="0"/>
    <n v="3"/>
    <n v="0"/>
    <n v="0"/>
    <n v="0"/>
    <n v="0"/>
    <n v="0"/>
    <n v="0"/>
    <n v="0"/>
    <n v="0"/>
    <n v="0"/>
    <n v="2"/>
    <n v="0"/>
    <n v="2"/>
    <n v="0"/>
    <n v="1"/>
    <n v="5"/>
    <n v="0"/>
    <n v="0"/>
    <n v="3"/>
    <n v="1"/>
  </r>
  <r>
    <n v="2025"/>
    <x v="7"/>
    <n v="4373"/>
    <x v="58"/>
    <x v="57"/>
    <x v="2"/>
    <x v="15"/>
    <n v="4"/>
    <n v="0"/>
    <n v="5"/>
    <n v="6"/>
    <n v="5"/>
    <n v="0"/>
    <n v="6"/>
    <n v="0"/>
    <n v="3"/>
    <n v="0"/>
    <n v="3"/>
    <n v="6"/>
    <n v="13"/>
    <n v="8"/>
    <n v="12"/>
    <n v="14"/>
    <n v="4"/>
    <n v="8"/>
    <n v="6"/>
    <n v="8"/>
    <n v="4"/>
    <n v="0"/>
    <n v="11"/>
    <n v="0"/>
    <n v="39"/>
    <n v="0"/>
    <n v="0"/>
    <n v="16"/>
    <n v="0"/>
    <n v="13"/>
    <n v="0"/>
    <n v="0"/>
    <n v="0"/>
    <n v="0"/>
    <n v="0"/>
    <n v="0"/>
    <n v="0"/>
    <n v="0"/>
    <n v="1"/>
    <n v="4"/>
    <n v="0"/>
    <n v="1"/>
    <n v="8"/>
    <n v="11"/>
    <n v="22"/>
    <n v="0"/>
    <n v="0"/>
    <n v="3"/>
    <n v="3"/>
  </r>
  <r>
    <n v="2025"/>
    <x v="7"/>
    <n v="4374"/>
    <x v="59"/>
    <x v="58"/>
    <x v="2"/>
    <x v="15"/>
    <n v="0"/>
    <n v="0"/>
    <n v="0"/>
    <n v="0"/>
    <n v="0"/>
    <n v="0"/>
    <n v="1"/>
    <n v="0"/>
    <n v="1"/>
    <n v="0"/>
    <n v="0"/>
    <n v="2"/>
    <n v="2"/>
    <n v="3"/>
    <n v="2"/>
    <n v="1"/>
    <n v="1"/>
    <n v="2"/>
    <n v="2"/>
    <n v="4"/>
    <n v="1"/>
    <n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5"/>
    <n v="7"/>
    <n v="0"/>
    <n v="0"/>
    <n v="0"/>
    <n v="0"/>
  </r>
  <r>
    <n v="2025"/>
    <x v="7"/>
    <n v="4375"/>
    <x v="60"/>
    <x v="59"/>
    <x v="2"/>
    <x v="15"/>
    <n v="0"/>
    <n v="0"/>
    <n v="0"/>
    <n v="2"/>
    <n v="1"/>
    <n v="0"/>
    <n v="1"/>
    <n v="0"/>
    <n v="0"/>
    <n v="0"/>
    <n v="2"/>
    <n v="0"/>
    <n v="2"/>
    <n v="4"/>
    <n v="1"/>
    <n v="2"/>
    <n v="3"/>
    <n v="4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3"/>
    <n v="2"/>
  </r>
  <r>
    <n v="2025"/>
    <x v="7"/>
    <n v="4376"/>
    <x v="61"/>
    <x v="60"/>
    <x v="2"/>
    <x v="13"/>
    <n v="0"/>
    <n v="0"/>
    <n v="0"/>
    <n v="2"/>
    <n v="1"/>
    <n v="0"/>
    <n v="0"/>
    <n v="0"/>
    <n v="0"/>
    <n v="0"/>
    <n v="2"/>
    <n v="1"/>
    <n v="2"/>
    <n v="3"/>
    <n v="4"/>
    <n v="2"/>
    <n v="1"/>
    <n v="2"/>
    <n v="1"/>
    <n v="3"/>
    <n v="1"/>
    <n v="0"/>
    <n v="0"/>
    <n v="0"/>
    <n v="8"/>
    <n v="0"/>
    <n v="0"/>
    <n v="3"/>
    <n v="0"/>
    <n v="3"/>
    <n v="0"/>
    <n v="0"/>
    <n v="0"/>
    <n v="0"/>
    <n v="0"/>
    <n v="0"/>
    <n v="0"/>
    <n v="0"/>
    <n v="0"/>
    <n v="2"/>
    <n v="0"/>
    <n v="1"/>
    <n v="0"/>
    <n v="1"/>
    <n v="1"/>
    <n v="0"/>
    <n v="0"/>
    <n v="0"/>
    <n v="0"/>
  </r>
  <r>
    <n v="2025"/>
    <x v="7"/>
    <n v="4377"/>
    <x v="62"/>
    <x v="61"/>
    <x v="2"/>
    <x v="16"/>
    <n v="0"/>
    <n v="1"/>
    <n v="0"/>
    <n v="17"/>
    <n v="12"/>
    <n v="0"/>
    <n v="10"/>
    <n v="0"/>
    <n v="7"/>
    <n v="0"/>
    <n v="7"/>
    <n v="15"/>
    <n v="14"/>
    <n v="11"/>
    <n v="19"/>
    <n v="12"/>
    <n v="13"/>
    <n v="14"/>
    <n v="8"/>
    <n v="10"/>
    <n v="14"/>
    <n v="0"/>
    <n v="2"/>
    <n v="0"/>
    <n v="2"/>
    <n v="0"/>
    <n v="0"/>
    <n v="20"/>
    <n v="0"/>
    <n v="7"/>
    <n v="0"/>
    <n v="0"/>
    <n v="0"/>
    <n v="0"/>
    <n v="0"/>
    <n v="0"/>
    <n v="0"/>
    <n v="0"/>
    <n v="0"/>
    <n v="3"/>
    <n v="0"/>
    <n v="1"/>
    <n v="9"/>
    <n v="18"/>
    <n v="13"/>
    <n v="0"/>
    <n v="0"/>
    <n v="0"/>
    <n v="2"/>
  </r>
  <r>
    <n v="2025"/>
    <x v="7"/>
    <n v="4378"/>
    <x v="63"/>
    <x v="62"/>
    <x v="2"/>
    <x v="16"/>
    <n v="0"/>
    <n v="0"/>
    <n v="0"/>
    <n v="1"/>
    <n v="1"/>
    <n v="0"/>
    <n v="0"/>
    <n v="0"/>
    <n v="1"/>
    <n v="0"/>
    <n v="1"/>
    <n v="2"/>
    <n v="1"/>
    <n v="2"/>
    <n v="2"/>
    <n v="0"/>
    <n v="0"/>
    <n v="2"/>
    <n v="5"/>
    <n v="0"/>
    <n v="3"/>
    <n v="0"/>
    <n v="0"/>
    <n v="0"/>
    <n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7"/>
    <n v="4379"/>
    <x v="64"/>
    <x v="63"/>
    <x v="2"/>
    <x v="16"/>
    <n v="0"/>
    <n v="0"/>
    <n v="0"/>
    <n v="1"/>
    <n v="1"/>
    <n v="0"/>
    <n v="1"/>
    <n v="0"/>
    <n v="3"/>
    <n v="0"/>
    <n v="3"/>
    <n v="4"/>
    <n v="4"/>
    <n v="3"/>
    <n v="1"/>
    <n v="5"/>
    <n v="5"/>
    <n v="4"/>
    <n v="3"/>
    <n v="3"/>
    <n v="0"/>
    <n v="0"/>
    <n v="0"/>
    <n v="0"/>
    <n v="6"/>
    <n v="0"/>
    <n v="0"/>
    <n v="1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7"/>
    <n v="4380"/>
    <x v="65"/>
    <x v="64"/>
    <x v="2"/>
    <x v="16"/>
    <n v="0"/>
    <n v="0"/>
    <n v="0"/>
    <n v="5"/>
    <n v="4"/>
    <n v="0"/>
    <n v="4"/>
    <n v="0"/>
    <n v="4"/>
    <n v="0"/>
    <n v="2"/>
    <n v="3"/>
    <n v="2"/>
    <n v="6"/>
    <n v="3"/>
    <n v="5"/>
    <n v="4"/>
    <n v="3"/>
    <n v="3"/>
    <n v="5"/>
    <n v="3"/>
    <n v="0"/>
    <n v="5"/>
    <n v="0"/>
    <n v="13"/>
    <n v="0"/>
    <n v="0"/>
    <n v="5"/>
    <n v="0"/>
    <n v="1"/>
    <n v="0"/>
    <n v="0"/>
    <n v="0"/>
    <n v="0"/>
    <n v="0"/>
    <n v="0"/>
    <n v="0"/>
    <n v="0"/>
    <n v="0"/>
    <n v="0"/>
    <n v="0"/>
    <n v="2"/>
    <n v="2"/>
    <n v="5"/>
    <n v="8"/>
    <n v="0"/>
    <n v="0"/>
    <n v="0"/>
    <n v="3"/>
  </r>
  <r>
    <n v="2025"/>
    <x v="7"/>
    <n v="4381"/>
    <x v="66"/>
    <x v="65"/>
    <x v="2"/>
    <x v="15"/>
    <n v="0"/>
    <n v="0"/>
    <n v="0"/>
    <n v="1"/>
    <n v="1"/>
    <n v="0"/>
    <n v="1"/>
    <n v="0"/>
    <n v="1"/>
    <n v="0"/>
    <n v="2"/>
    <n v="5"/>
    <n v="9"/>
    <n v="6"/>
    <n v="10"/>
    <n v="10"/>
    <n v="13"/>
    <n v="6"/>
    <n v="7"/>
    <n v="6"/>
    <n v="6"/>
    <n v="0"/>
    <n v="1"/>
    <n v="0"/>
    <n v="14"/>
    <n v="0"/>
    <n v="0"/>
    <n v="2"/>
    <n v="0"/>
    <n v="11"/>
    <n v="0"/>
    <n v="0"/>
    <n v="0"/>
    <n v="0"/>
    <n v="0"/>
    <n v="0"/>
    <n v="0"/>
    <n v="0"/>
    <n v="0"/>
    <n v="0"/>
    <n v="0"/>
    <n v="7"/>
    <n v="5"/>
    <n v="11"/>
    <n v="35"/>
    <n v="0"/>
    <n v="0"/>
    <n v="9"/>
    <n v="8"/>
  </r>
  <r>
    <n v="2025"/>
    <x v="7"/>
    <n v="4382"/>
    <x v="67"/>
    <x v="66"/>
    <x v="2"/>
    <x v="15"/>
    <n v="0"/>
    <n v="0"/>
    <n v="0"/>
    <n v="0"/>
    <n v="1"/>
    <n v="0"/>
    <n v="1"/>
    <n v="0"/>
    <n v="1"/>
    <n v="0"/>
    <n v="1"/>
    <n v="3"/>
    <n v="2"/>
    <n v="2"/>
    <n v="2"/>
    <n v="2"/>
    <n v="1"/>
    <n v="0"/>
    <n v="0"/>
    <n v="3"/>
    <n v="0"/>
    <n v="0"/>
    <n v="1"/>
    <n v="0"/>
    <n v="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2"/>
    <n v="10"/>
    <n v="0"/>
    <n v="0"/>
    <n v="1"/>
    <n v="3"/>
  </r>
  <r>
    <n v="2025"/>
    <x v="7"/>
    <n v="4383"/>
    <x v="68"/>
    <x v="67"/>
    <x v="2"/>
    <x v="17"/>
    <n v="3"/>
    <n v="0"/>
    <n v="8"/>
    <n v="7"/>
    <n v="5"/>
    <n v="1"/>
    <n v="3"/>
    <n v="0"/>
    <n v="4"/>
    <n v="0"/>
    <n v="4"/>
    <n v="5"/>
    <n v="5"/>
    <n v="12"/>
    <n v="2"/>
    <n v="2"/>
    <n v="1"/>
    <n v="1"/>
    <n v="2"/>
    <n v="8"/>
    <n v="0"/>
    <n v="0"/>
    <n v="9"/>
    <n v="0"/>
    <n v="18"/>
    <n v="0"/>
    <n v="0"/>
    <n v="8"/>
    <n v="0"/>
    <n v="5"/>
    <n v="0"/>
    <n v="0"/>
    <n v="0"/>
    <n v="0"/>
    <n v="0"/>
    <n v="0"/>
    <n v="0"/>
    <n v="0"/>
    <n v="0"/>
    <n v="2"/>
    <n v="0"/>
    <n v="5"/>
    <n v="1"/>
    <n v="8"/>
    <n v="22"/>
    <n v="0"/>
    <n v="0"/>
    <n v="3"/>
    <n v="7"/>
  </r>
  <r>
    <n v="2025"/>
    <x v="7"/>
    <n v="4384"/>
    <x v="69"/>
    <x v="68"/>
    <x v="2"/>
    <x v="17"/>
    <n v="2"/>
    <n v="0"/>
    <n v="0"/>
    <n v="3"/>
    <n v="3"/>
    <n v="0"/>
    <n v="2"/>
    <n v="0"/>
    <n v="1"/>
    <n v="0"/>
    <n v="0"/>
    <n v="3"/>
    <n v="2"/>
    <n v="6"/>
    <n v="2"/>
    <n v="0"/>
    <n v="4"/>
    <n v="3"/>
    <n v="2"/>
    <n v="1"/>
    <n v="0"/>
    <n v="0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2"/>
    <n v="6"/>
    <n v="0"/>
    <n v="0"/>
    <n v="0"/>
    <n v="1"/>
  </r>
  <r>
    <n v="2025"/>
    <x v="7"/>
    <n v="4385"/>
    <x v="70"/>
    <x v="69"/>
    <x v="2"/>
    <x v="17"/>
    <n v="0"/>
    <n v="0"/>
    <n v="0"/>
    <n v="0"/>
    <n v="0"/>
    <n v="0"/>
    <n v="0"/>
    <n v="0"/>
    <n v="1"/>
    <n v="0"/>
    <n v="0"/>
    <n v="1"/>
    <n v="0"/>
    <n v="1"/>
    <n v="1"/>
    <n v="0"/>
    <n v="0"/>
    <n v="1"/>
    <n v="0"/>
    <n v="0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3"/>
    <n v="3"/>
    <n v="0"/>
    <n v="0"/>
    <n v="2"/>
    <n v="0"/>
  </r>
  <r>
    <n v="2025"/>
    <x v="7"/>
    <n v="4386"/>
    <x v="71"/>
    <x v="70"/>
    <x v="2"/>
    <x v="18"/>
    <n v="0"/>
    <n v="0"/>
    <n v="0"/>
    <n v="10"/>
    <n v="8"/>
    <n v="0"/>
    <n v="7"/>
    <n v="1"/>
    <n v="6"/>
    <n v="0"/>
    <n v="2"/>
    <n v="11"/>
    <n v="19"/>
    <n v="16"/>
    <n v="13"/>
    <n v="14"/>
    <n v="32"/>
    <n v="15"/>
    <n v="13"/>
    <n v="14"/>
    <n v="15"/>
    <n v="1"/>
    <n v="13"/>
    <n v="8"/>
    <n v="24"/>
    <n v="0"/>
    <n v="2"/>
    <n v="10"/>
    <n v="0"/>
    <n v="1"/>
    <n v="0"/>
    <n v="0"/>
    <n v="0"/>
    <n v="0"/>
    <n v="0"/>
    <n v="0"/>
    <n v="0"/>
    <n v="0"/>
    <n v="0"/>
    <n v="2"/>
    <n v="0"/>
    <n v="1"/>
    <n v="0"/>
    <n v="10"/>
    <n v="6"/>
    <n v="0"/>
    <n v="0"/>
    <n v="6"/>
    <n v="4"/>
  </r>
  <r>
    <n v="2025"/>
    <x v="7"/>
    <n v="4387"/>
    <x v="72"/>
    <x v="71"/>
    <x v="2"/>
    <x v="18"/>
    <n v="0"/>
    <n v="0"/>
    <n v="0"/>
    <n v="0"/>
    <n v="0"/>
    <n v="0"/>
    <n v="0"/>
    <n v="0"/>
    <n v="0"/>
    <n v="0"/>
    <n v="0"/>
    <n v="1"/>
    <n v="0"/>
    <n v="1"/>
    <n v="3"/>
    <n v="2"/>
    <n v="1"/>
    <n v="0"/>
    <n v="1"/>
    <n v="1"/>
    <n v="0"/>
    <n v="0"/>
    <n v="2"/>
    <n v="0"/>
    <n v="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7"/>
    <n v="0"/>
    <n v="0"/>
    <n v="0"/>
    <n v="1"/>
  </r>
  <r>
    <n v="2025"/>
    <x v="7"/>
    <n v="4388"/>
    <x v="73"/>
    <x v="72"/>
    <x v="2"/>
    <x v="18"/>
    <n v="0"/>
    <n v="0"/>
    <n v="0"/>
    <n v="1"/>
    <n v="1"/>
    <n v="0"/>
    <n v="2"/>
    <n v="0"/>
    <n v="1"/>
    <n v="0"/>
    <n v="1"/>
    <n v="0"/>
    <n v="8"/>
    <n v="2"/>
    <n v="0"/>
    <n v="5"/>
    <n v="2"/>
    <n v="1"/>
    <n v="5"/>
    <n v="4"/>
    <n v="2"/>
    <n v="0"/>
    <n v="2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6"/>
    <n v="7"/>
    <n v="0"/>
    <n v="0"/>
    <n v="0"/>
    <n v="1"/>
  </r>
  <r>
    <n v="2025"/>
    <x v="7"/>
    <n v="4389"/>
    <x v="74"/>
    <x v="73"/>
    <x v="2"/>
    <x v="18"/>
    <n v="0"/>
    <n v="0"/>
    <n v="0"/>
    <n v="2"/>
    <n v="2"/>
    <n v="0"/>
    <n v="1"/>
    <n v="0"/>
    <n v="1"/>
    <n v="0"/>
    <n v="1"/>
    <n v="2"/>
    <n v="6"/>
    <n v="5"/>
    <n v="3"/>
    <n v="3"/>
    <n v="8"/>
    <n v="6"/>
    <n v="0"/>
    <n v="4"/>
    <n v="4"/>
    <n v="0"/>
    <n v="3"/>
    <n v="0"/>
    <n v="18"/>
    <n v="0"/>
    <n v="0"/>
    <n v="3"/>
    <n v="0"/>
    <n v="5"/>
    <n v="0"/>
    <n v="0"/>
    <n v="0"/>
    <n v="0"/>
    <n v="0"/>
    <n v="0"/>
    <n v="0"/>
    <n v="0"/>
    <n v="0"/>
    <n v="0"/>
    <n v="0"/>
    <n v="1"/>
    <n v="3"/>
    <n v="7"/>
    <n v="7"/>
    <n v="0"/>
    <n v="0"/>
    <n v="0"/>
    <n v="1"/>
  </r>
  <r>
    <n v="2025"/>
    <x v="7"/>
    <n v="4390"/>
    <x v="75"/>
    <x v="74"/>
    <x v="2"/>
    <x v="18"/>
    <n v="0"/>
    <n v="0"/>
    <n v="0"/>
    <n v="1"/>
    <n v="0"/>
    <n v="0"/>
    <n v="0"/>
    <n v="0"/>
    <n v="2"/>
    <n v="0"/>
    <n v="2"/>
    <n v="4"/>
    <n v="4"/>
    <n v="2"/>
    <n v="2"/>
    <n v="2"/>
    <n v="0"/>
    <n v="5"/>
    <n v="0"/>
    <n v="1"/>
    <n v="0"/>
    <n v="0"/>
    <n v="2"/>
    <n v="0"/>
    <n v="9"/>
    <n v="0"/>
    <n v="0"/>
    <n v="2"/>
    <n v="0"/>
    <n v="0"/>
    <n v="0"/>
    <n v="0"/>
    <n v="0"/>
    <n v="0"/>
    <n v="0"/>
    <n v="0"/>
    <n v="0"/>
    <n v="0"/>
    <n v="0"/>
    <n v="0"/>
    <n v="0"/>
    <n v="1"/>
    <n v="1"/>
    <n v="4"/>
    <n v="4"/>
    <n v="0"/>
    <n v="0"/>
    <n v="0"/>
    <n v="0"/>
  </r>
  <r>
    <n v="2025"/>
    <x v="7"/>
    <n v="4391"/>
    <x v="76"/>
    <x v="75"/>
    <x v="2"/>
    <x v="18"/>
    <n v="0"/>
    <n v="0"/>
    <n v="0"/>
    <n v="1"/>
    <n v="0"/>
    <n v="1"/>
    <n v="2"/>
    <n v="0"/>
    <n v="1"/>
    <n v="0"/>
    <n v="0"/>
    <n v="0"/>
    <n v="0"/>
    <n v="1"/>
    <n v="2"/>
    <n v="1"/>
    <n v="2"/>
    <n v="3"/>
    <n v="2"/>
    <n v="0"/>
    <n v="0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7"/>
    <n v="4392"/>
    <x v="77"/>
    <x v="76"/>
    <x v="2"/>
    <x v="19"/>
    <n v="3"/>
    <n v="0"/>
    <n v="14"/>
    <n v="29"/>
    <n v="25"/>
    <n v="0"/>
    <n v="24"/>
    <n v="0"/>
    <n v="26"/>
    <n v="0"/>
    <n v="4"/>
    <n v="27"/>
    <n v="36"/>
    <n v="33"/>
    <n v="16"/>
    <n v="26"/>
    <n v="12"/>
    <n v="23"/>
    <n v="8"/>
    <n v="17"/>
    <n v="7"/>
    <n v="0"/>
    <n v="11"/>
    <n v="0"/>
    <n v="59"/>
    <n v="0"/>
    <n v="0"/>
    <n v="20"/>
    <n v="0"/>
    <n v="11"/>
    <n v="0"/>
    <n v="1"/>
    <n v="0"/>
    <n v="0"/>
    <n v="0"/>
    <n v="0"/>
    <n v="0"/>
    <n v="0"/>
    <n v="0"/>
    <n v="6"/>
    <n v="0"/>
    <n v="12"/>
    <n v="13"/>
    <n v="22"/>
    <n v="26"/>
    <n v="0"/>
    <n v="0"/>
    <n v="2"/>
    <n v="6"/>
  </r>
  <r>
    <n v="2025"/>
    <x v="7"/>
    <n v="4393"/>
    <x v="78"/>
    <x v="77"/>
    <x v="2"/>
    <x v="19"/>
    <n v="0"/>
    <n v="0"/>
    <n v="0"/>
    <n v="2"/>
    <n v="2"/>
    <n v="0"/>
    <n v="1"/>
    <n v="0"/>
    <n v="1"/>
    <n v="0"/>
    <n v="1"/>
    <n v="1"/>
    <n v="1"/>
    <n v="3"/>
    <n v="2"/>
    <n v="2"/>
    <n v="1"/>
    <n v="2"/>
    <n v="3"/>
    <n v="2"/>
    <n v="0"/>
    <n v="0"/>
    <n v="0"/>
    <n v="0"/>
    <n v="3"/>
    <n v="0"/>
    <n v="0"/>
    <n v="2"/>
    <n v="0"/>
    <n v="2"/>
    <n v="0"/>
    <n v="0"/>
    <n v="0"/>
    <n v="0"/>
    <n v="0"/>
    <n v="0"/>
    <n v="0"/>
    <n v="0"/>
    <n v="0"/>
    <n v="0"/>
    <n v="0"/>
    <n v="2"/>
    <n v="2"/>
    <n v="4"/>
    <n v="14"/>
    <n v="0"/>
    <n v="0"/>
    <n v="0"/>
    <n v="1"/>
  </r>
  <r>
    <n v="2025"/>
    <x v="7"/>
    <n v="4394"/>
    <x v="79"/>
    <x v="78"/>
    <x v="2"/>
    <x v="20"/>
    <n v="4"/>
    <n v="0"/>
    <n v="0"/>
    <n v="2"/>
    <n v="1"/>
    <n v="0"/>
    <n v="0"/>
    <n v="0"/>
    <n v="0"/>
    <n v="0"/>
    <n v="2"/>
    <n v="4"/>
    <n v="7"/>
    <n v="6"/>
    <n v="4"/>
    <n v="9"/>
    <n v="5"/>
    <n v="3"/>
    <n v="5"/>
    <n v="1"/>
    <n v="2"/>
    <n v="0"/>
    <n v="3"/>
    <n v="0"/>
    <n v="10"/>
    <n v="0"/>
    <n v="0"/>
    <n v="3"/>
    <n v="0"/>
    <n v="1"/>
    <n v="0"/>
    <n v="0"/>
    <n v="0"/>
    <n v="0"/>
    <n v="0"/>
    <n v="0"/>
    <n v="0"/>
    <n v="0"/>
    <n v="0"/>
    <n v="3"/>
    <n v="0"/>
    <n v="4"/>
    <n v="1"/>
    <n v="6"/>
    <n v="5"/>
    <n v="0"/>
    <n v="0"/>
    <n v="5"/>
    <n v="13"/>
  </r>
  <r>
    <n v="2025"/>
    <x v="7"/>
    <n v="4395"/>
    <x v="80"/>
    <x v="79"/>
    <x v="2"/>
    <x v="2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4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4"/>
    <n v="0"/>
    <n v="0"/>
    <n v="0"/>
    <n v="2"/>
  </r>
  <r>
    <n v="2025"/>
    <x v="7"/>
    <n v="4396"/>
    <x v="81"/>
    <x v="80"/>
    <x v="2"/>
    <x v="20"/>
    <n v="0"/>
    <n v="0"/>
    <n v="0"/>
    <n v="6"/>
    <n v="5"/>
    <n v="0"/>
    <n v="1"/>
    <n v="0"/>
    <n v="1"/>
    <n v="0"/>
    <n v="0"/>
    <n v="0"/>
    <n v="2"/>
    <n v="5"/>
    <n v="2"/>
    <n v="1"/>
    <n v="3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3"/>
    <n v="0"/>
    <n v="0"/>
    <n v="0"/>
    <n v="2"/>
  </r>
  <r>
    <n v="2025"/>
    <x v="7"/>
    <n v="4397"/>
    <x v="82"/>
    <x v="81"/>
    <x v="2"/>
    <x v="20"/>
    <n v="0"/>
    <n v="0"/>
    <n v="0"/>
    <n v="3"/>
    <n v="2"/>
    <n v="0"/>
    <n v="2"/>
    <n v="0"/>
    <n v="2"/>
    <n v="0"/>
    <n v="0"/>
    <n v="0"/>
    <n v="3"/>
    <n v="4"/>
    <n v="3"/>
    <n v="6"/>
    <n v="5"/>
    <n v="0"/>
    <n v="0"/>
    <n v="1"/>
    <n v="4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5"/>
    <n v="0"/>
    <n v="0"/>
    <n v="0"/>
    <n v="0"/>
  </r>
  <r>
    <n v="2025"/>
    <x v="7"/>
    <n v="4398"/>
    <x v="83"/>
    <x v="82"/>
    <x v="2"/>
    <x v="2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6"/>
    <n v="0"/>
    <n v="0"/>
    <n v="3"/>
    <n v="0"/>
    <n v="0"/>
    <n v="0"/>
    <n v="0"/>
  </r>
  <r>
    <n v="2025"/>
    <x v="7"/>
    <n v="4399"/>
    <x v="84"/>
    <x v="83"/>
    <x v="2"/>
    <x v="20"/>
    <n v="1"/>
    <n v="0"/>
    <n v="0"/>
    <n v="0"/>
    <n v="1"/>
    <n v="0"/>
    <n v="2"/>
    <n v="0"/>
    <n v="2"/>
    <n v="0"/>
    <n v="1"/>
    <n v="2"/>
    <n v="1"/>
    <n v="1"/>
    <n v="0"/>
    <n v="0"/>
    <n v="0"/>
    <n v="0"/>
    <n v="0"/>
    <n v="0"/>
    <n v="0"/>
    <n v="0"/>
    <n v="1"/>
    <n v="0"/>
    <n v="2"/>
    <n v="0"/>
    <n v="0"/>
    <n v="2"/>
    <n v="0"/>
    <n v="1"/>
    <n v="0"/>
    <n v="0"/>
    <n v="0"/>
    <n v="0"/>
    <n v="0"/>
    <n v="0"/>
    <n v="0"/>
    <n v="0"/>
    <n v="0"/>
    <n v="1"/>
    <n v="0"/>
    <n v="1"/>
    <n v="0"/>
    <n v="3"/>
    <n v="1"/>
    <n v="0"/>
    <n v="0"/>
    <n v="0"/>
    <n v="2"/>
  </r>
  <r>
    <n v="2025"/>
    <x v="7"/>
    <n v="4400"/>
    <x v="85"/>
    <x v="84"/>
    <x v="2"/>
    <x v="20"/>
    <n v="0"/>
    <n v="0"/>
    <n v="0"/>
    <n v="2"/>
    <n v="2"/>
    <n v="0"/>
    <n v="2"/>
    <n v="0"/>
    <n v="2"/>
    <n v="0"/>
    <n v="1"/>
    <n v="1"/>
    <n v="0"/>
    <n v="2"/>
    <n v="2"/>
    <n v="1"/>
    <n v="0"/>
    <n v="2"/>
    <n v="0"/>
    <n v="0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4"/>
    <n v="1"/>
    <n v="2"/>
    <n v="3"/>
    <n v="0"/>
    <n v="0"/>
    <n v="0"/>
    <n v="0"/>
  </r>
  <r>
    <n v="2025"/>
    <x v="7"/>
    <n v="4401"/>
    <x v="86"/>
    <x v="85"/>
    <x v="2"/>
    <x v="19"/>
    <n v="0"/>
    <n v="0"/>
    <n v="0"/>
    <n v="2"/>
    <n v="2"/>
    <n v="0"/>
    <n v="3"/>
    <n v="0"/>
    <n v="3"/>
    <n v="0"/>
    <n v="1"/>
    <n v="2"/>
    <n v="6"/>
    <n v="2"/>
    <n v="0"/>
    <n v="2"/>
    <n v="2"/>
    <n v="2"/>
    <n v="0"/>
    <n v="2"/>
    <n v="0"/>
    <n v="0"/>
    <n v="5"/>
    <n v="0"/>
    <n v="13"/>
    <n v="0"/>
    <n v="0"/>
    <n v="5"/>
    <n v="0"/>
    <n v="3"/>
    <n v="0"/>
    <n v="0"/>
    <n v="0"/>
    <n v="0"/>
    <n v="0"/>
    <n v="0"/>
    <n v="0"/>
    <n v="0"/>
    <n v="0"/>
    <n v="0"/>
    <n v="0"/>
    <n v="4"/>
    <n v="0"/>
    <n v="0"/>
    <n v="6"/>
    <n v="0"/>
    <n v="0"/>
    <n v="0"/>
    <n v="2"/>
  </r>
  <r>
    <n v="2025"/>
    <x v="7"/>
    <n v="4402"/>
    <x v="87"/>
    <x v="86"/>
    <x v="2"/>
    <x v="19"/>
    <n v="0"/>
    <n v="0"/>
    <n v="0"/>
    <n v="0"/>
    <n v="0"/>
    <n v="0"/>
    <n v="0"/>
    <n v="0"/>
    <n v="0"/>
    <n v="0"/>
    <n v="1"/>
    <n v="2"/>
    <n v="2"/>
    <n v="1"/>
    <n v="2"/>
    <n v="1"/>
    <n v="2"/>
    <n v="1"/>
    <n v="1"/>
    <n v="0"/>
    <n v="1"/>
    <n v="0"/>
    <n v="1"/>
    <n v="0"/>
    <n v="1"/>
    <n v="0"/>
    <n v="1"/>
    <n v="2"/>
    <n v="0"/>
    <n v="2"/>
    <n v="0"/>
    <n v="0"/>
    <n v="0"/>
    <n v="0"/>
    <n v="0"/>
    <n v="0"/>
    <n v="0"/>
    <n v="0"/>
    <n v="0"/>
    <n v="1"/>
    <n v="0"/>
    <n v="1"/>
    <n v="0"/>
    <n v="1"/>
    <n v="2"/>
    <n v="0"/>
    <n v="0"/>
    <n v="1"/>
    <n v="1"/>
  </r>
  <r>
    <n v="2025"/>
    <x v="7"/>
    <n v="4403"/>
    <x v="88"/>
    <x v="87"/>
    <x v="2"/>
    <x v="19"/>
    <n v="0"/>
    <n v="0"/>
    <n v="0"/>
    <n v="0"/>
    <n v="0"/>
    <n v="0"/>
    <n v="0"/>
    <n v="0"/>
    <n v="0"/>
    <n v="0"/>
    <n v="0"/>
    <n v="1"/>
    <n v="2"/>
    <n v="1"/>
    <n v="1"/>
    <n v="3"/>
    <n v="0"/>
    <n v="0"/>
    <n v="1"/>
    <n v="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4"/>
    <n v="0"/>
    <n v="6"/>
    <n v="0"/>
    <n v="0"/>
    <n v="3"/>
    <n v="1"/>
  </r>
  <r>
    <n v="2025"/>
    <x v="7"/>
    <n v="4404"/>
    <x v="89"/>
    <x v="88"/>
    <x v="2"/>
    <x v="21"/>
    <n v="14"/>
    <n v="0"/>
    <n v="40"/>
    <n v="24"/>
    <n v="21"/>
    <n v="0"/>
    <n v="18"/>
    <n v="0"/>
    <n v="18"/>
    <n v="0"/>
    <n v="9"/>
    <n v="24"/>
    <n v="35"/>
    <n v="24"/>
    <n v="21"/>
    <n v="21"/>
    <n v="10"/>
    <n v="9"/>
    <n v="11"/>
    <n v="10"/>
    <n v="4"/>
    <n v="0"/>
    <n v="4"/>
    <n v="0"/>
    <n v="42"/>
    <n v="0"/>
    <n v="0"/>
    <n v="24"/>
    <n v="0"/>
    <n v="20"/>
    <n v="0"/>
    <n v="1"/>
    <n v="0"/>
    <n v="0"/>
    <n v="0"/>
    <n v="0"/>
    <n v="0"/>
    <n v="0"/>
    <n v="0"/>
    <n v="4"/>
    <n v="0"/>
    <n v="17"/>
    <n v="4"/>
    <n v="9"/>
    <n v="28"/>
    <n v="0"/>
    <n v="0"/>
    <n v="3"/>
    <n v="14"/>
  </r>
  <r>
    <n v="2025"/>
    <x v="7"/>
    <n v="4405"/>
    <x v="90"/>
    <x v="89"/>
    <x v="2"/>
    <x v="21"/>
    <n v="0"/>
    <n v="0"/>
    <n v="0"/>
    <n v="2"/>
    <n v="1"/>
    <n v="0"/>
    <n v="0"/>
    <n v="0"/>
    <n v="1"/>
    <n v="0"/>
    <n v="2"/>
    <n v="2"/>
    <n v="3"/>
    <n v="2"/>
    <n v="1"/>
    <n v="3"/>
    <n v="2"/>
    <n v="1"/>
    <n v="0"/>
    <n v="2"/>
    <n v="0"/>
    <n v="0"/>
    <n v="2"/>
    <n v="0"/>
    <n v="3"/>
    <n v="0"/>
    <n v="0"/>
    <n v="3"/>
    <n v="0"/>
    <n v="1"/>
    <n v="0"/>
    <n v="0"/>
    <n v="0"/>
    <n v="0"/>
    <n v="0"/>
    <n v="0"/>
    <n v="0"/>
    <n v="0"/>
    <n v="0"/>
    <n v="0"/>
    <n v="0"/>
    <n v="4"/>
    <n v="0"/>
    <n v="4"/>
    <n v="10"/>
    <n v="0"/>
    <n v="0"/>
    <n v="1"/>
    <n v="2"/>
  </r>
  <r>
    <n v="2025"/>
    <x v="7"/>
    <n v="4406"/>
    <x v="91"/>
    <x v="90"/>
    <x v="2"/>
    <x v="21"/>
    <n v="0"/>
    <n v="0"/>
    <n v="0"/>
    <n v="1"/>
    <n v="3"/>
    <n v="0"/>
    <n v="3"/>
    <n v="0"/>
    <n v="5"/>
    <n v="0"/>
    <n v="2"/>
    <n v="4"/>
    <n v="4"/>
    <n v="2"/>
    <n v="1"/>
    <n v="3"/>
    <n v="0"/>
    <n v="3"/>
    <n v="1"/>
    <n v="5"/>
    <n v="1"/>
    <n v="0"/>
    <n v="1"/>
    <n v="0"/>
    <n v="17"/>
    <n v="0"/>
    <n v="0"/>
    <n v="3"/>
    <n v="0"/>
    <n v="5"/>
    <n v="0"/>
    <n v="0"/>
    <n v="0"/>
    <n v="0"/>
    <n v="0"/>
    <n v="0"/>
    <n v="0"/>
    <n v="0"/>
    <n v="0"/>
    <n v="0"/>
    <n v="0"/>
    <n v="0"/>
    <n v="1"/>
    <n v="9"/>
    <n v="11"/>
    <n v="0"/>
    <n v="0"/>
    <n v="2"/>
    <n v="0"/>
  </r>
  <r>
    <n v="2025"/>
    <x v="7"/>
    <n v="4407"/>
    <x v="92"/>
    <x v="91"/>
    <x v="2"/>
    <x v="21"/>
    <n v="0"/>
    <n v="0"/>
    <n v="0"/>
    <n v="1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1"/>
  </r>
  <r>
    <n v="2025"/>
    <x v="7"/>
    <n v="4408"/>
    <x v="93"/>
    <x v="92"/>
    <x v="2"/>
    <x v="21"/>
    <n v="0"/>
    <n v="0"/>
    <n v="0"/>
    <n v="0"/>
    <n v="0"/>
    <n v="0"/>
    <n v="1"/>
    <n v="1"/>
    <n v="1"/>
    <n v="0"/>
    <n v="0"/>
    <n v="2"/>
    <n v="3"/>
    <n v="1"/>
    <n v="0"/>
    <n v="4"/>
    <n v="0"/>
    <n v="0"/>
    <n v="1"/>
    <n v="0"/>
    <n v="1"/>
    <n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4"/>
    <n v="0"/>
    <n v="0"/>
    <n v="1"/>
    <n v="1"/>
  </r>
  <r>
    <n v="2025"/>
    <x v="7"/>
    <n v="4409"/>
    <x v="94"/>
    <x v="93"/>
    <x v="2"/>
    <x v="21"/>
    <n v="0"/>
    <n v="0"/>
    <n v="0"/>
    <n v="0"/>
    <n v="0"/>
    <n v="0"/>
    <n v="0"/>
    <n v="0"/>
    <n v="0"/>
    <n v="0"/>
    <n v="1"/>
    <n v="1"/>
    <n v="3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1"/>
    <n v="0"/>
  </r>
  <r>
    <n v="2025"/>
    <x v="7"/>
    <n v="4410"/>
    <x v="95"/>
    <x v="94"/>
    <x v="2"/>
    <x v="21"/>
    <n v="0"/>
    <n v="0"/>
    <n v="0"/>
    <n v="1"/>
    <n v="1"/>
    <n v="0"/>
    <n v="1"/>
    <n v="0"/>
    <n v="0"/>
    <n v="0"/>
    <n v="0"/>
    <n v="0"/>
    <n v="1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</r>
  <r>
    <n v="2025"/>
    <x v="7"/>
    <n v="4411"/>
    <x v="96"/>
    <x v="95"/>
    <x v="2"/>
    <x v="21"/>
    <n v="0"/>
    <n v="0"/>
    <n v="0"/>
    <n v="0"/>
    <n v="0"/>
    <n v="0"/>
    <n v="1"/>
    <n v="0"/>
    <n v="1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16"/>
    <n v="0"/>
    <n v="0"/>
    <n v="0"/>
    <n v="2"/>
  </r>
  <r>
    <n v="2025"/>
    <x v="7"/>
    <n v="4412"/>
    <x v="97"/>
    <x v="96"/>
    <x v="2"/>
    <x v="21"/>
    <n v="0"/>
    <n v="0"/>
    <n v="0"/>
    <n v="2"/>
    <n v="0"/>
    <n v="0"/>
    <n v="0"/>
    <n v="0"/>
    <n v="0"/>
    <n v="0"/>
    <n v="1"/>
    <n v="0"/>
    <n v="0"/>
    <n v="2"/>
    <n v="3"/>
    <n v="0"/>
    <n v="0"/>
    <n v="2"/>
    <n v="0"/>
    <n v="0"/>
    <n v="0"/>
    <n v="0"/>
    <n v="0"/>
    <n v="0"/>
    <n v="4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5"/>
    <n v="14"/>
    <n v="0"/>
    <n v="0"/>
    <n v="5"/>
    <n v="1"/>
  </r>
  <r>
    <n v="2025"/>
    <x v="7"/>
    <n v="4413"/>
    <x v="98"/>
    <x v="97"/>
    <x v="2"/>
    <x v="21"/>
    <n v="0"/>
    <n v="0"/>
    <n v="0"/>
    <n v="2"/>
    <n v="2"/>
    <n v="0"/>
    <n v="1"/>
    <n v="0"/>
    <n v="3"/>
    <n v="0"/>
    <n v="0"/>
    <n v="1"/>
    <n v="0"/>
    <n v="1"/>
    <n v="0"/>
    <n v="1"/>
    <n v="1"/>
    <n v="1"/>
    <n v="1"/>
    <n v="0"/>
    <n v="0"/>
    <n v="0"/>
    <n v="3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</r>
  <r>
    <n v="2025"/>
    <x v="7"/>
    <n v="4414"/>
    <x v="99"/>
    <x v="98"/>
    <x v="2"/>
    <x v="17"/>
    <n v="0"/>
    <n v="0"/>
    <n v="0"/>
    <n v="0"/>
    <n v="0"/>
    <n v="0"/>
    <n v="0"/>
    <n v="0"/>
    <n v="1"/>
    <n v="0"/>
    <n v="1"/>
    <n v="4"/>
    <n v="4"/>
    <n v="2"/>
    <n v="0"/>
    <n v="2"/>
    <n v="0"/>
    <n v="0"/>
    <n v="1"/>
    <n v="2"/>
    <n v="5"/>
    <n v="0"/>
    <n v="0"/>
    <n v="0"/>
    <n v="6"/>
    <n v="0"/>
    <n v="0"/>
    <n v="1"/>
    <n v="0"/>
    <n v="2"/>
    <n v="0"/>
    <n v="0"/>
    <n v="0"/>
    <n v="0"/>
    <n v="0"/>
    <n v="0"/>
    <n v="0"/>
    <n v="0"/>
    <n v="0"/>
    <n v="1"/>
    <n v="0"/>
    <n v="0"/>
    <n v="1"/>
    <n v="2"/>
    <n v="7"/>
    <n v="0"/>
    <n v="0"/>
    <n v="0"/>
    <n v="2"/>
  </r>
  <r>
    <n v="2025"/>
    <x v="7"/>
    <n v="4415"/>
    <x v="100"/>
    <x v="99"/>
    <x v="2"/>
    <x v="17"/>
    <n v="0"/>
    <n v="0"/>
    <n v="0"/>
    <n v="1"/>
    <n v="0"/>
    <n v="0"/>
    <n v="0"/>
    <n v="0"/>
    <n v="0"/>
    <n v="0"/>
    <n v="1"/>
    <n v="0"/>
    <n v="1"/>
    <n v="0"/>
    <n v="1"/>
    <n v="0"/>
    <n v="0"/>
    <n v="1"/>
    <n v="1"/>
    <n v="1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1"/>
    <n v="1"/>
    <n v="2"/>
    <n v="7"/>
    <n v="0"/>
    <n v="0"/>
    <n v="0"/>
    <n v="1"/>
  </r>
  <r>
    <n v="2025"/>
    <x v="7"/>
    <n v="4416"/>
    <x v="101"/>
    <x v="100"/>
    <x v="2"/>
    <x v="17"/>
    <n v="1"/>
    <n v="0"/>
    <n v="0"/>
    <n v="1"/>
    <n v="1"/>
    <n v="0"/>
    <n v="0"/>
    <n v="0"/>
    <n v="0"/>
    <n v="0"/>
    <n v="0"/>
    <n v="0"/>
    <n v="0"/>
    <n v="3"/>
    <n v="2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1"/>
    <n v="3"/>
    <n v="0"/>
    <n v="0"/>
    <n v="0"/>
    <n v="0"/>
  </r>
  <r>
    <n v="2025"/>
    <x v="7"/>
    <n v="4417"/>
    <x v="102"/>
    <x v="101"/>
    <x v="2"/>
    <x v="22"/>
    <n v="19"/>
    <n v="0"/>
    <n v="15"/>
    <n v="20"/>
    <n v="18"/>
    <n v="1"/>
    <n v="15"/>
    <n v="0"/>
    <n v="13"/>
    <n v="0"/>
    <n v="15"/>
    <n v="21"/>
    <n v="18"/>
    <n v="23"/>
    <n v="20"/>
    <n v="12"/>
    <n v="12"/>
    <n v="12"/>
    <n v="22"/>
    <n v="8"/>
    <n v="9"/>
    <n v="0"/>
    <n v="15"/>
    <n v="1"/>
    <n v="82"/>
    <n v="0"/>
    <n v="4"/>
    <n v="17"/>
    <n v="0"/>
    <n v="17"/>
    <n v="0"/>
    <n v="0"/>
    <n v="0"/>
    <n v="0"/>
    <n v="0"/>
    <n v="0"/>
    <n v="0"/>
    <n v="0"/>
    <n v="0"/>
    <n v="1"/>
    <n v="1"/>
    <n v="8"/>
    <n v="10"/>
    <n v="41"/>
    <n v="102"/>
    <n v="0"/>
    <n v="0"/>
    <n v="7"/>
    <n v="16"/>
  </r>
  <r>
    <n v="2025"/>
    <x v="7"/>
    <n v="4418"/>
    <x v="103"/>
    <x v="102"/>
    <x v="2"/>
    <x v="22"/>
    <n v="0"/>
    <n v="0"/>
    <n v="0"/>
    <n v="6"/>
    <n v="4"/>
    <n v="0"/>
    <n v="4"/>
    <n v="0"/>
    <n v="4"/>
    <n v="0"/>
    <n v="2"/>
    <n v="2"/>
    <n v="4"/>
    <n v="13"/>
    <n v="4"/>
    <n v="6"/>
    <n v="7"/>
    <n v="4"/>
    <n v="5"/>
    <n v="6"/>
    <n v="5"/>
    <n v="0"/>
    <n v="9"/>
    <n v="0"/>
    <n v="23"/>
    <n v="0"/>
    <n v="0"/>
    <n v="8"/>
    <n v="0"/>
    <n v="4"/>
    <n v="0"/>
    <n v="0"/>
    <n v="0"/>
    <n v="0"/>
    <n v="0"/>
    <n v="0"/>
    <n v="0"/>
    <n v="0"/>
    <n v="0"/>
    <n v="5"/>
    <n v="0"/>
    <n v="8"/>
    <n v="0"/>
    <n v="11"/>
    <n v="21"/>
    <n v="0"/>
    <n v="0"/>
    <n v="8"/>
    <n v="2"/>
  </r>
  <r>
    <n v="2025"/>
    <x v="7"/>
    <n v="4419"/>
    <x v="104"/>
    <x v="103"/>
    <x v="2"/>
    <x v="22"/>
    <n v="0"/>
    <n v="0"/>
    <n v="0"/>
    <n v="0"/>
    <n v="0"/>
    <n v="0"/>
    <n v="0"/>
    <n v="0"/>
    <n v="1"/>
    <n v="0"/>
    <n v="4"/>
    <n v="5"/>
    <n v="4"/>
    <n v="4"/>
    <n v="1"/>
    <n v="2"/>
    <n v="3"/>
    <n v="2"/>
    <n v="3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7"/>
    <n v="28"/>
    <n v="0"/>
    <n v="0"/>
    <n v="0"/>
    <n v="0"/>
  </r>
  <r>
    <n v="2025"/>
    <x v="7"/>
    <n v="4420"/>
    <x v="105"/>
    <x v="104"/>
    <x v="2"/>
    <x v="22"/>
    <n v="0"/>
    <n v="0"/>
    <n v="0"/>
    <n v="6"/>
    <n v="3"/>
    <n v="0"/>
    <n v="4"/>
    <n v="0"/>
    <n v="3"/>
    <n v="0"/>
    <n v="3"/>
    <n v="8"/>
    <n v="11"/>
    <n v="5"/>
    <n v="3"/>
    <n v="10"/>
    <n v="9"/>
    <n v="6"/>
    <n v="4"/>
    <n v="3"/>
    <n v="5"/>
    <n v="0"/>
    <n v="0"/>
    <n v="0"/>
    <n v="3"/>
    <n v="0"/>
    <n v="0"/>
    <n v="1"/>
    <n v="0"/>
    <n v="1"/>
    <n v="0"/>
    <n v="0"/>
    <n v="0"/>
    <n v="0"/>
    <n v="0"/>
    <n v="0"/>
    <n v="0"/>
    <n v="7"/>
    <n v="13"/>
    <n v="0"/>
    <n v="0"/>
    <n v="4"/>
    <n v="0"/>
    <n v="4"/>
    <n v="12"/>
    <n v="0"/>
    <n v="0"/>
    <n v="2"/>
    <n v="1"/>
  </r>
  <r>
    <n v="2025"/>
    <x v="7"/>
    <n v="4421"/>
    <x v="106"/>
    <x v="105"/>
    <x v="2"/>
    <x v="22"/>
    <n v="0"/>
    <n v="0"/>
    <n v="0"/>
    <n v="7"/>
    <n v="5"/>
    <n v="0"/>
    <n v="5"/>
    <n v="0"/>
    <n v="2"/>
    <n v="0"/>
    <n v="0"/>
    <n v="2"/>
    <n v="2"/>
    <n v="8"/>
    <n v="3"/>
    <n v="6"/>
    <n v="1"/>
    <n v="8"/>
    <n v="4"/>
    <n v="6"/>
    <n v="2"/>
    <n v="0"/>
    <n v="0"/>
    <n v="0"/>
    <n v="0"/>
    <n v="0"/>
    <n v="0"/>
    <n v="8"/>
    <n v="0"/>
    <n v="2"/>
    <n v="0"/>
    <n v="0"/>
    <n v="0"/>
    <n v="0"/>
    <n v="0"/>
    <n v="0"/>
    <n v="0"/>
    <n v="0"/>
    <n v="0"/>
    <n v="0"/>
    <n v="0"/>
    <n v="6"/>
    <n v="4"/>
    <n v="3"/>
    <n v="34"/>
    <n v="0"/>
    <n v="0"/>
    <n v="2"/>
    <n v="3"/>
  </r>
  <r>
    <n v="2025"/>
    <x v="7"/>
    <n v="4422"/>
    <x v="107"/>
    <x v="106"/>
    <x v="2"/>
    <x v="22"/>
    <n v="0"/>
    <n v="0"/>
    <n v="0"/>
    <n v="6"/>
    <n v="3"/>
    <n v="1"/>
    <n v="3"/>
    <n v="0"/>
    <n v="3"/>
    <n v="0"/>
    <n v="2"/>
    <n v="2"/>
    <n v="2"/>
    <n v="4"/>
    <n v="5"/>
    <n v="3"/>
    <n v="2"/>
    <n v="6"/>
    <n v="1"/>
    <n v="6"/>
    <n v="2"/>
    <n v="0"/>
    <n v="1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6"/>
    <n v="2"/>
    <n v="8"/>
    <n v="20"/>
    <n v="0"/>
    <n v="0"/>
    <n v="3"/>
    <n v="3"/>
  </r>
  <r>
    <n v="2025"/>
    <x v="7"/>
    <n v="4423"/>
    <x v="108"/>
    <x v="107"/>
    <x v="2"/>
    <x v="22"/>
    <n v="0"/>
    <n v="0"/>
    <n v="0"/>
    <n v="2"/>
    <n v="1"/>
    <n v="0"/>
    <n v="2"/>
    <n v="0"/>
    <n v="2"/>
    <n v="0"/>
    <n v="1"/>
    <n v="5"/>
    <n v="7"/>
    <n v="0"/>
    <n v="5"/>
    <n v="3"/>
    <n v="2"/>
    <n v="5"/>
    <n v="1"/>
    <n v="10"/>
    <n v="2"/>
    <n v="0"/>
    <n v="5"/>
    <n v="0"/>
    <n v="7"/>
    <n v="0"/>
    <n v="0"/>
    <n v="6"/>
    <n v="0"/>
    <n v="5"/>
    <n v="0"/>
    <n v="0"/>
    <n v="0"/>
    <n v="0"/>
    <n v="0"/>
    <n v="0"/>
    <n v="0"/>
    <n v="0"/>
    <n v="0"/>
    <n v="1"/>
    <n v="0"/>
    <n v="2"/>
    <n v="5"/>
    <n v="21"/>
    <n v="52"/>
    <n v="0"/>
    <n v="0"/>
    <n v="8"/>
    <n v="2"/>
  </r>
  <r>
    <n v="2025"/>
    <x v="7"/>
    <n v="4424"/>
    <x v="109"/>
    <x v="108"/>
    <x v="2"/>
    <x v="22"/>
    <n v="0"/>
    <n v="0"/>
    <n v="0"/>
    <n v="2"/>
    <n v="0"/>
    <n v="0"/>
    <n v="0"/>
    <n v="0"/>
    <n v="0"/>
    <n v="0"/>
    <n v="1"/>
    <n v="1"/>
    <n v="2"/>
    <n v="2"/>
    <n v="3"/>
    <n v="0"/>
    <n v="2"/>
    <n v="4"/>
    <n v="2"/>
    <n v="1"/>
    <n v="0"/>
    <n v="0"/>
    <n v="4"/>
    <n v="0"/>
    <n v="4"/>
    <n v="1"/>
    <n v="6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0"/>
    <n v="0"/>
    <n v="0"/>
    <n v="1"/>
  </r>
  <r>
    <n v="2025"/>
    <x v="7"/>
    <n v="4425"/>
    <x v="110"/>
    <x v="109"/>
    <x v="2"/>
    <x v="22"/>
    <n v="0"/>
    <n v="0"/>
    <n v="0"/>
    <n v="2"/>
    <n v="1"/>
    <n v="0"/>
    <n v="3"/>
    <n v="0"/>
    <n v="3"/>
    <n v="0"/>
    <n v="3"/>
    <n v="7"/>
    <n v="6"/>
    <n v="5"/>
    <n v="3"/>
    <n v="5"/>
    <n v="8"/>
    <n v="6"/>
    <n v="3"/>
    <n v="7"/>
    <n v="3"/>
    <n v="0"/>
    <n v="1"/>
    <n v="0"/>
    <n v="12"/>
    <n v="0"/>
    <n v="0"/>
    <n v="5"/>
    <n v="0"/>
    <n v="3"/>
    <n v="0"/>
    <n v="0"/>
    <n v="0"/>
    <n v="0"/>
    <n v="0"/>
    <n v="0"/>
    <n v="0"/>
    <n v="0"/>
    <n v="0"/>
    <n v="1"/>
    <n v="0"/>
    <n v="2"/>
    <n v="8"/>
    <n v="13"/>
    <n v="37"/>
    <n v="0"/>
    <n v="0"/>
    <n v="1"/>
    <n v="0"/>
  </r>
  <r>
    <n v="2025"/>
    <x v="7"/>
    <n v="4426"/>
    <x v="111"/>
    <x v="110"/>
    <x v="2"/>
    <x v="22"/>
    <n v="0"/>
    <n v="0"/>
    <n v="0"/>
    <n v="7"/>
    <n v="7"/>
    <n v="0"/>
    <n v="9"/>
    <n v="0"/>
    <n v="5"/>
    <n v="0"/>
    <n v="4"/>
    <n v="12"/>
    <n v="10"/>
    <n v="9"/>
    <n v="12"/>
    <n v="5"/>
    <n v="10"/>
    <n v="15"/>
    <n v="8"/>
    <n v="17"/>
    <n v="6"/>
    <n v="4"/>
    <n v="7"/>
    <n v="15"/>
    <n v="8"/>
    <n v="0"/>
    <n v="0"/>
    <n v="11"/>
    <n v="0"/>
    <n v="6"/>
    <n v="0"/>
    <n v="0"/>
    <n v="0"/>
    <n v="0"/>
    <n v="0"/>
    <n v="0"/>
    <n v="0"/>
    <n v="0"/>
    <n v="0"/>
    <n v="6"/>
    <n v="0"/>
    <n v="8"/>
    <n v="2"/>
    <n v="26"/>
    <n v="69"/>
    <n v="0"/>
    <n v="0"/>
    <n v="7"/>
    <n v="9"/>
  </r>
  <r>
    <n v="2025"/>
    <x v="7"/>
    <n v="4427"/>
    <x v="112"/>
    <x v="111"/>
    <x v="2"/>
    <x v="22"/>
    <n v="0"/>
    <n v="0"/>
    <n v="0"/>
    <n v="2"/>
    <n v="2"/>
    <n v="0"/>
    <n v="2"/>
    <n v="0"/>
    <n v="3"/>
    <n v="0"/>
    <n v="1"/>
    <n v="5"/>
    <n v="3"/>
    <n v="1"/>
    <n v="1"/>
    <n v="4"/>
    <n v="1"/>
    <n v="1"/>
    <n v="3"/>
    <n v="4"/>
    <n v="0"/>
    <n v="0"/>
    <n v="5"/>
    <n v="0"/>
    <n v="9"/>
    <n v="0"/>
    <n v="0"/>
    <n v="3"/>
    <n v="0"/>
    <n v="1"/>
    <n v="0"/>
    <n v="0"/>
    <n v="0"/>
    <n v="0"/>
    <n v="0"/>
    <n v="0"/>
    <n v="0"/>
    <n v="0"/>
    <n v="0"/>
    <n v="0"/>
    <n v="0"/>
    <n v="0"/>
    <n v="1"/>
    <n v="4"/>
    <n v="19"/>
    <n v="0"/>
    <n v="0"/>
    <n v="0"/>
    <n v="3"/>
  </r>
  <r>
    <n v="2025"/>
    <x v="7"/>
    <n v="4428"/>
    <x v="113"/>
    <x v="112"/>
    <x v="2"/>
    <x v="22"/>
    <n v="0"/>
    <n v="0"/>
    <n v="0"/>
    <n v="1"/>
    <n v="1"/>
    <n v="0"/>
    <n v="1"/>
    <n v="0"/>
    <n v="1"/>
    <n v="0"/>
    <n v="0"/>
    <n v="0"/>
    <n v="0"/>
    <n v="3"/>
    <n v="0"/>
    <n v="4"/>
    <n v="4"/>
    <n v="4"/>
    <n v="0"/>
    <n v="2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1"/>
    <n v="0"/>
    <n v="3"/>
    <n v="14"/>
    <n v="0"/>
    <n v="0"/>
    <n v="0"/>
    <n v="4"/>
  </r>
  <r>
    <n v="2025"/>
    <x v="7"/>
    <n v="4429"/>
    <x v="114"/>
    <x v="113"/>
    <x v="2"/>
    <x v="22"/>
    <n v="0"/>
    <n v="0"/>
    <n v="0"/>
    <n v="3"/>
    <n v="2"/>
    <n v="0"/>
    <n v="1"/>
    <n v="0"/>
    <n v="1"/>
    <n v="0"/>
    <n v="0"/>
    <n v="0"/>
    <n v="2"/>
    <n v="1"/>
    <n v="1"/>
    <n v="1"/>
    <n v="3"/>
    <n v="3"/>
    <n v="1"/>
    <n v="3"/>
    <n v="0"/>
    <n v="0"/>
    <n v="1"/>
    <n v="0"/>
    <n v="8"/>
    <n v="0"/>
    <n v="0"/>
    <n v="1"/>
    <n v="0"/>
    <n v="2"/>
    <n v="0"/>
    <n v="0"/>
    <n v="0"/>
    <n v="0"/>
    <n v="0"/>
    <n v="0"/>
    <n v="0"/>
    <n v="0"/>
    <n v="0"/>
    <n v="0"/>
    <n v="0"/>
    <n v="12"/>
    <n v="1"/>
    <n v="8"/>
    <n v="31"/>
    <n v="0"/>
    <n v="0"/>
    <n v="0"/>
    <n v="1"/>
  </r>
  <r>
    <n v="2025"/>
    <x v="7"/>
    <n v="4430"/>
    <x v="115"/>
    <x v="114"/>
    <x v="2"/>
    <x v="22"/>
    <n v="0"/>
    <n v="0"/>
    <n v="0"/>
    <n v="2"/>
    <n v="2"/>
    <n v="0"/>
    <n v="2"/>
    <n v="0"/>
    <n v="2"/>
    <n v="0"/>
    <n v="0"/>
    <n v="1"/>
    <n v="0"/>
    <n v="0"/>
    <n v="2"/>
    <n v="0"/>
    <n v="1"/>
    <n v="2"/>
    <n v="0"/>
    <n v="2"/>
    <n v="1"/>
    <n v="0"/>
    <n v="1"/>
    <n v="0"/>
    <n v="4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5"/>
    <n v="12"/>
    <n v="0"/>
    <n v="0"/>
    <n v="0"/>
    <n v="3"/>
  </r>
  <r>
    <n v="2025"/>
    <x v="7"/>
    <n v="4431"/>
    <x v="116"/>
    <x v="115"/>
    <x v="2"/>
    <x v="22"/>
    <n v="0"/>
    <n v="0"/>
    <n v="0"/>
    <n v="2"/>
    <n v="1"/>
    <n v="0"/>
    <n v="0"/>
    <n v="0"/>
    <n v="1"/>
    <n v="0"/>
    <n v="0"/>
    <n v="3"/>
    <n v="2"/>
    <n v="2"/>
    <n v="3"/>
    <n v="6"/>
    <n v="2"/>
    <n v="3"/>
    <n v="1"/>
    <n v="4"/>
    <n v="4"/>
    <n v="0"/>
    <n v="0"/>
    <n v="0"/>
    <n v="12"/>
    <n v="0"/>
    <n v="0"/>
    <n v="3"/>
    <n v="0"/>
    <n v="0"/>
    <n v="0"/>
    <n v="0"/>
    <n v="0"/>
    <n v="0"/>
    <n v="0"/>
    <n v="0"/>
    <n v="0"/>
    <n v="0"/>
    <n v="0"/>
    <n v="1"/>
    <n v="0"/>
    <n v="1"/>
    <n v="6"/>
    <n v="13"/>
    <n v="16"/>
    <n v="0"/>
    <n v="0"/>
    <n v="1"/>
    <n v="2"/>
  </r>
  <r>
    <n v="2025"/>
    <x v="7"/>
    <n v="4432"/>
    <x v="117"/>
    <x v="116"/>
    <x v="2"/>
    <x v="22"/>
    <n v="0"/>
    <n v="0"/>
    <n v="0"/>
    <n v="2"/>
    <n v="2"/>
    <n v="0"/>
    <n v="1"/>
    <n v="0"/>
    <n v="1"/>
    <n v="0"/>
    <n v="0"/>
    <n v="2"/>
    <n v="3"/>
    <n v="1"/>
    <n v="1"/>
    <n v="5"/>
    <n v="3"/>
    <n v="2"/>
    <n v="1"/>
    <n v="2"/>
    <n v="2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2"/>
  </r>
  <r>
    <n v="2025"/>
    <x v="7"/>
    <n v="4433"/>
    <x v="118"/>
    <x v="117"/>
    <x v="2"/>
    <x v="22"/>
    <n v="0"/>
    <n v="0"/>
    <n v="0"/>
    <n v="1"/>
    <n v="1"/>
    <n v="0"/>
    <n v="1"/>
    <n v="0"/>
    <n v="3"/>
    <n v="0"/>
    <n v="0"/>
    <n v="2"/>
    <n v="0"/>
    <n v="0"/>
    <n v="2"/>
    <n v="0"/>
    <n v="1"/>
    <n v="1"/>
    <n v="0"/>
    <n v="3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5"/>
    <x v="7"/>
    <n v="4434"/>
    <x v="119"/>
    <x v="118"/>
    <x v="2"/>
    <x v="22"/>
    <n v="0"/>
    <n v="0"/>
    <n v="0"/>
    <n v="8"/>
    <n v="2"/>
    <n v="0"/>
    <n v="2"/>
    <n v="0"/>
    <n v="2"/>
    <n v="0"/>
    <n v="1"/>
    <n v="7"/>
    <n v="2"/>
    <n v="5"/>
    <n v="3"/>
    <n v="3"/>
    <n v="4"/>
    <n v="9"/>
    <n v="1"/>
    <n v="2"/>
    <n v="3"/>
    <n v="0"/>
    <n v="6"/>
    <n v="0"/>
    <n v="14"/>
    <n v="0"/>
    <n v="1"/>
    <n v="7"/>
    <n v="0"/>
    <n v="5"/>
    <n v="0"/>
    <n v="0"/>
    <n v="0"/>
    <n v="0"/>
    <n v="0"/>
    <n v="0"/>
    <n v="0"/>
    <n v="0"/>
    <n v="0"/>
    <n v="1"/>
    <n v="0"/>
    <n v="5"/>
    <n v="7"/>
    <n v="4"/>
    <n v="26"/>
    <n v="0"/>
    <n v="0"/>
    <n v="5"/>
    <n v="7"/>
  </r>
  <r>
    <n v="2025"/>
    <x v="7"/>
    <n v="4435"/>
    <x v="120"/>
    <x v="119"/>
    <x v="2"/>
    <x v="22"/>
    <n v="0"/>
    <n v="0"/>
    <n v="0"/>
    <n v="2"/>
    <n v="2"/>
    <n v="0"/>
    <n v="3"/>
    <n v="0"/>
    <n v="2"/>
    <n v="0"/>
    <n v="0"/>
    <n v="2"/>
    <n v="4"/>
    <n v="1"/>
    <n v="4"/>
    <n v="3"/>
    <n v="2"/>
    <n v="5"/>
    <n v="3"/>
    <n v="5"/>
    <n v="3"/>
    <n v="0"/>
    <n v="1"/>
    <n v="0"/>
    <n v="16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8"/>
    <n v="0"/>
    <n v="0"/>
    <n v="0"/>
    <n v="0"/>
  </r>
  <r>
    <n v="2025"/>
    <x v="7"/>
    <n v="4436"/>
    <x v="121"/>
    <x v="120"/>
    <x v="0"/>
    <x v="23"/>
    <n v="0"/>
    <n v="0"/>
    <n v="0"/>
    <n v="4"/>
    <n v="1"/>
    <n v="0"/>
    <n v="0"/>
    <n v="0"/>
    <n v="0"/>
    <n v="0"/>
    <n v="4"/>
    <n v="3"/>
    <n v="1"/>
    <n v="5"/>
    <n v="7"/>
    <n v="3"/>
    <n v="1"/>
    <n v="1"/>
    <n v="1"/>
    <n v="2"/>
    <n v="1"/>
    <n v="0"/>
    <n v="4"/>
    <n v="0"/>
    <n v="12"/>
    <n v="0"/>
    <n v="0"/>
    <n v="4"/>
    <n v="0"/>
    <n v="0"/>
    <n v="0"/>
    <n v="0"/>
    <n v="0"/>
    <n v="0"/>
    <n v="0"/>
    <n v="0"/>
    <n v="0"/>
    <n v="0"/>
    <n v="0"/>
    <n v="0"/>
    <n v="0"/>
    <n v="2"/>
    <n v="1"/>
    <n v="6"/>
    <n v="16"/>
    <n v="0"/>
    <n v="1"/>
    <n v="0"/>
    <n v="1"/>
  </r>
  <r>
    <n v="2025"/>
    <x v="7"/>
    <n v="4438"/>
    <x v="123"/>
    <x v="122"/>
    <x v="3"/>
    <x v="24"/>
    <n v="0"/>
    <n v="0"/>
    <n v="0"/>
    <n v="7"/>
    <n v="8"/>
    <n v="0"/>
    <n v="11"/>
    <n v="0"/>
    <n v="10"/>
    <n v="0"/>
    <n v="0"/>
    <n v="16"/>
    <n v="9"/>
    <n v="16"/>
    <n v="5"/>
    <n v="8"/>
    <n v="14"/>
    <n v="4"/>
    <n v="10"/>
    <n v="3"/>
    <n v="6"/>
    <n v="0"/>
    <n v="9"/>
    <n v="0"/>
    <n v="35"/>
    <n v="0"/>
    <n v="0"/>
    <n v="2"/>
    <n v="0"/>
    <n v="4"/>
    <n v="0"/>
    <n v="0"/>
    <n v="0"/>
    <n v="0"/>
    <n v="0"/>
    <n v="0"/>
    <n v="0"/>
    <n v="0"/>
    <n v="0"/>
    <n v="1"/>
    <n v="0"/>
    <n v="4"/>
    <n v="0"/>
    <n v="2"/>
    <n v="5"/>
    <n v="0"/>
    <n v="0"/>
    <n v="0"/>
    <n v="1"/>
  </r>
  <r>
    <n v="2025"/>
    <x v="7"/>
    <n v="4439"/>
    <x v="124"/>
    <x v="123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5"/>
    <x v="7"/>
    <n v="4440"/>
    <x v="125"/>
    <x v="124"/>
    <x v="3"/>
    <x v="24"/>
    <n v="0"/>
    <n v="0"/>
    <n v="0"/>
    <n v="12"/>
    <n v="11"/>
    <n v="0"/>
    <n v="9"/>
    <n v="0"/>
    <n v="6"/>
    <n v="0"/>
    <n v="0"/>
    <n v="2"/>
    <n v="4"/>
    <n v="4"/>
    <n v="4"/>
    <n v="2"/>
    <n v="3"/>
    <n v="6"/>
    <n v="6"/>
    <n v="5"/>
    <n v="0"/>
    <n v="0"/>
    <n v="7"/>
    <n v="0"/>
    <n v="23"/>
    <n v="0"/>
    <n v="7"/>
    <n v="2"/>
    <n v="0"/>
    <n v="0"/>
    <n v="0"/>
    <n v="0"/>
    <n v="0"/>
    <n v="0"/>
    <n v="0"/>
    <n v="0"/>
    <n v="0"/>
    <n v="0"/>
    <n v="0"/>
    <n v="1"/>
    <n v="0"/>
    <n v="4"/>
    <n v="4"/>
    <n v="12"/>
    <n v="32"/>
    <n v="0"/>
    <n v="0"/>
    <n v="2"/>
    <n v="4"/>
  </r>
  <r>
    <n v="2025"/>
    <x v="7"/>
    <n v="4441"/>
    <x v="126"/>
    <x v="125"/>
    <x v="3"/>
    <x v="26"/>
    <n v="0"/>
    <n v="0"/>
    <n v="0"/>
    <n v="0"/>
    <n v="1"/>
    <n v="0"/>
    <n v="1"/>
    <n v="0"/>
    <n v="2"/>
    <n v="0"/>
    <n v="0"/>
    <n v="5"/>
    <n v="1"/>
    <n v="1"/>
    <n v="2"/>
    <n v="2"/>
    <n v="2"/>
    <n v="1"/>
    <n v="3"/>
    <n v="2"/>
    <n v="2"/>
    <n v="0"/>
    <n v="1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1"/>
    <n v="4"/>
    <n v="6"/>
    <n v="15"/>
    <n v="0"/>
    <n v="0"/>
    <n v="2"/>
    <n v="4"/>
  </r>
  <r>
    <n v="2025"/>
    <x v="7"/>
    <n v="4442"/>
    <x v="127"/>
    <x v="126"/>
    <x v="3"/>
    <x v="26"/>
    <n v="0"/>
    <n v="0"/>
    <n v="0"/>
    <n v="2"/>
    <n v="3"/>
    <n v="0"/>
    <n v="3"/>
    <n v="0"/>
    <n v="2"/>
    <n v="0"/>
    <n v="0"/>
    <n v="0"/>
    <n v="0"/>
    <n v="2"/>
    <n v="0"/>
    <n v="1"/>
    <n v="0"/>
    <n v="1"/>
    <n v="0"/>
    <n v="3"/>
    <n v="0"/>
    <n v="0"/>
    <n v="2"/>
    <n v="0"/>
    <n v="5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7"/>
    <n v="4443"/>
    <x v="128"/>
    <x v="127"/>
    <x v="3"/>
    <x v="26"/>
    <n v="0"/>
    <n v="0"/>
    <n v="0"/>
    <n v="1"/>
    <n v="0"/>
    <n v="0"/>
    <n v="1"/>
    <n v="0"/>
    <n v="1"/>
    <n v="0"/>
    <n v="0"/>
    <n v="2"/>
    <n v="0"/>
    <n v="1"/>
    <n v="1"/>
    <n v="2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1"/>
  </r>
  <r>
    <n v="2025"/>
    <x v="7"/>
    <n v="4444"/>
    <x v="129"/>
    <x v="128"/>
    <x v="3"/>
    <x v="26"/>
    <n v="0"/>
    <n v="0"/>
    <n v="0"/>
    <n v="1"/>
    <n v="1"/>
    <n v="0"/>
    <n v="1"/>
    <n v="0"/>
    <n v="1"/>
    <n v="0"/>
    <n v="1"/>
    <n v="2"/>
    <n v="5"/>
    <n v="2"/>
    <n v="7"/>
    <n v="4"/>
    <n v="3"/>
    <n v="6"/>
    <n v="0"/>
    <n v="5"/>
    <n v="1"/>
    <n v="0"/>
    <n v="5"/>
    <n v="0"/>
    <n v="17"/>
    <n v="0"/>
    <n v="0"/>
    <n v="0"/>
    <n v="0"/>
    <n v="4"/>
    <n v="0"/>
    <n v="0"/>
    <n v="0"/>
    <n v="0"/>
    <n v="0"/>
    <n v="0"/>
    <n v="0"/>
    <n v="0"/>
    <n v="0"/>
    <n v="0"/>
    <n v="0"/>
    <n v="6"/>
    <n v="0"/>
    <n v="5"/>
    <n v="13"/>
    <n v="0"/>
    <n v="0"/>
    <n v="1"/>
    <n v="4"/>
  </r>
  <r>
    <n v="2025"/>
    <x v="7"/>
    <n v="4445"/>
    <x v="130"/>
    <x v="129"/>
    <x v="3"/>
    <x v="26"/>
    <n v="0"/>
    <n v="0"/>
    <n v="0"/>
    <n v="0"/>
    <n v="0"/>
    <n v="0"/>
    <n v="0"/>
    <n v="0"/>
    <n v="0"/>
    <n v="0"/>
    <n v="0"/>
    <n v="0"/>
    <n v="1"/>
    <n v="1"/>
    <n v="1"/>
    <n v="1"/>
    <n v="0"/>
    <n v="2"/>
    <n v="0"/>
    <n v="0"/>
    <n v="1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4"/>
    <n v="0"/>
    <n v="2"/>
    <n v="8"/>
    <n v="0"/>
    <n v="0"/>
    <n v="2"/>
    <n v="3"/>
  </r>
  <r>
    <n v="2025"/>
    <x v="7"/>
    <n v="4446"/>
    <x v="131"/>
    <x v="130"/>
    <x v="3"/>
    <x v="26"/>
    <n v="0"/>
    <n v="0"/>
    <n v="0"/>
    <n v="1"/>
    <n v="1"/>
    <n v="0"/>
    <n v="0"/>
    <n v="0"/>
    <n v="0"/>
    <n v="0"/>
    <n v="0"/>
    <n v="0"/>
    <n v="2"/>
    <n v="0"/>
    <n v="0"/>
    <n v="1"/>
    <n v="0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9"/>
    <n v="0"/>
    <n v="0"/>
    <n v="2"/>
    <n v="0"/>
  </r>
  <r>
    <n v="2025"/>
    <x v="7"/>
    <n v="4447"/>
    <x v="132"/>
    <x v="131"/>
    <x v="3"/>
    <x v="26"/>
    <n v="0"/>
    <n v="0"/>
    <n v="0"/>
    <n v="1"/>
    <n v="1"/>
    <n v="0"/>
    <n v="1"/>
    <n v="0"/>
    <n v="1"/>
    <n v="0"/>
    <n v="0"/>
    <n v="1"/>
    <n v="1"/>
    <n v="1"/>
    <n v="0"/>
    <n v="0"/>
    <n v="2"/>
    <n v="3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7"/>
    <n v="4448"/>
    <x v="133"/>
    <x v="132"/>
    <x v="3"/>
    <x v="26"/>
    <n v="3"/>
    <n v="0"/>
    <n v="3"/>
    <n v="5"/>
    <n v="9"/>
    <n v="0"/>
    <n v="6"/>
    <n v="0"/>
    <n v="7"/>
    <n v="0"/>
    <n v="1"/>
    <n v="8"/>
    <n v="6"/>
    <n v="14"/>
    <n v="10"/>
    <n v="0"/>
    <n v="7"/>
    <n v="9"/>
    <n v="1"/>
    <n v="4"/>
    <n v="1"/>
    <n v="0"/>
    <n v="9"/>
    <n v="0"/>
    <n v="40"/>
    <n v="0"/>
    <n v="0"/>
    <n v="10"/>
    <n v="0"/>
    <n v="7"/>
    <n v="0"/>
    <n v="0"/>
    <n v="0"/>
    <n v="0"/>
    <n v="0"/>
    <n v="0"/>
    <n v="0"/>
    <n v="0"/>
    <n v="0"/>
    <n v="2"/>
    <n v="0"/>
    <n v="13"/>
    <n v="1"/>
    <n v="5"/>
    <n v="10"/>
    <n v="0"/>
    <n v="0"/>
    <n v="1"/>
    <n v="3"/>
  </r>
  <r>
    <n v="2025"/>
    <x v="7"/>
    <n v="4449"/>
    <x v="134"/>
    <x v="133"/>
    <x v="3"/>
    <x v="24"/>
    <n v="19"/>
    <n v="0"/>
    <n v="30"/>
    <n v="27"/>
    <n v="29"/>
    <n v="1"/>
    <n v="31"/>
    <n v="1"/>
    <n v="35"/>
    <n v="2"/>
    <n v="1"/>
    <n v="36"/>
    <n v="33"/>
    <n v="24"/>
    <n v="9"/>
    <n v="28"/>
    <n v="23"/>
    <n v="24"/>
    <n v="8"/>
    <n v="16"/>
    <n v="8"/>
    <n v="4"/>
    <n v="13"/>
    <n v="13"/>
    <n v="27"/>
    <n v="0"/>
    <n v="8"/>
    <n v="4"/>
    <n v="0"/>
    <n v="4"/>
    <n v="0"/>
    <n v="0"/>
    <n v="1"/>
    <n v="1"/>
    <n v="0"/>
    <n v="0"/>
    <n v="0"/>
    <n v="0"/>
    <n v="0"/>
    <n v="1"/>
    <n v="0"/>
    <n v="3"/>
    <n v="0"/>
    <n v="40"/>
    <n v="67"/>
    <n v="0"/>
    <n v="2"/>
    <n v="6"/>
    <n v="18"/>
  </r>
  <r>
    <n v="2025"/>
    <x v="7"/>
    <n v="4450"/>
    <x v="135"/>
    <x v="134"/>
    <x v="3"/>
    <x v="24"/>
    <n v="0"/>
    <n v="0"/>
    <n v="0"/>
    <n v="2"/>
    <n v="2"/>
    <n v="0"/>
    <n v="1"/>
    <n v="0"/>
    <n v="1"/>
    <n v="0"/>
    <n v="0"/>
    <n v="1"/>
    <n v="1"/>
    <n v="0"/>
    <n v="0"/>
    <n v="0"/>
    <n v="3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</r>
  <r>
    <n v="2025"/>
    <x v="7"/>
    <n v="4451"/>
    <x v="136"/>
    <x v="135"/>
    <x v="3"/>
    <x v="25"/>
    <n v="1"/>
    <n v="0"/>
    <n v="0"/>
    <n v="1"/>
    <n v="0"/>
    <n v="0"/>
    <n v="0"/>
    <n v="0"/>
    <n v="0"/>
    <n v="0"/>
    <n v="0"/>
    <n v="0"/>
    <n v="1"/>
    <n v="1"/>
    <n v="0"/>
    <n v="1"/>
    <n v="0"/>
    <n v="3"/>
    <n v="2"/>
    <n v="0"/>
    <n v="0"/>
    <n v="0"/>
    <n v="1"/>
    <n v="0"/>
    <n v="4"/>
    <n v="0"/>
    <n v="0"/>
    <n v="1"/>
    <n v="0"/>
    <n v="0"/>
    <n v="0"/>
    <n v="0"/>
    <n v="0"/>
    <n v="0"/>
    <n v="0"/>
    <n v="0"/>
    <n v="0"/>
    <n v="1"/>
    <n v="0"/>
    <n v="0"/>
    <n v="0"/>
    <n v="2"/>
    <n v="2"/>
    <n v="3"/>
    <n v="7"/>
    <n v="0"/>
    <n v="0"/>
    <n v="0"/>
    <n v="4"/>
  </r>
  <r>
    <n v="2025"/>
    <x v="7"/>
    <n v="4452"/>
    <x v="137"/>
    <x v="136"/>
    <x v="3"/>
    <x v="25"/>
    <n v="6"/>
    <n v="0"/>
    <n v="0"/>
    <n v="8"/>
    <n v="5"/>
    <n v="0"/>
    <n v="6"/>
    <n v="1"/>
    <n v="7"/>
    <n v="0"/>
    <n v="0"/>
    <n v="7"/>
    <n v="4"/>
    <n v="13"/>
    <n v="6"/>
    <n v="3"/>
    <n v="7"/>
    <n v="4"/>
    <n v="4"/>
    <n v="1"/>
    <n v="3"/>
    <n v="0"/>
    <n v="7"/>
    <n v="0"/>
    <n v="41"/>
    <n v="0"/>
    <n v="2"/>
    <n v="7"/>
    <n v="0"/>
    <n v="7"/>
    <n v="0"/>
    <n v="0"/>
    <n v="0"/>
    <n v="0"/>
    <n v="0"/>
    <n v="0"/>
    <n v="0"/>
    <n v="0"/>
    <n v="0"/>
    <n v="18"/>
    <n v="0"/>
    <n v="46"/>
    <n v="6"/>
    <n v="12"/>
    <n v="2"/>
    <n v="0"/>
    <n v="0"/>
    <n v="0"/>
    <n v="9"/>
  </r>
  <r>
    <n v="2025"/>
    <x v="7"/>
    <n v="4453"/>
    <x v="138"/>
    <x v="137"/>
    <x v="3"/>
    <x v="25"/>
    <n v="0"/>
    <n v="0"/>
    <n v="0"/>
    <n v="0"/>
    <n v="1"/>
    <n v="0"/>
    <n v="1"/>
    <n v="0"/>
    <n v="1"/>
    <n v="0"/>
    <n v="0"/>
    <n v="1"/>
    <n v="0"/>
    <n v="0"/>
    <n v="1"/>
    <n v="0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7"/>
    <n v="4454"/>
    <x v="139"/>
    <x v="138"/>
    <x v="3"/>
    <x v="25"/>
    <n v="1"/>
    <n v="0"/>
    <n v="0"/>
    <n v="1"/>
    <n v="0"/>
    <n v="0"/>
    <n v="0"/>
    <n v="0"/>
    <n v="0"/>
    <n v="0"/>
    <n v="2"/>
    <n v="1"/>
    <n v="3"/>
    <n v="3"/>
    <n v="2"/>
    <n v="3"/>
    <n v="0"/>
    <n v="3"/>
    <n v="1"/>
    <n v="2"/>
    <n v="2"/>
    <n v="0"/>
    <n v="0"/>
    <n v="0"/>
    <n v="10"/>
    <n v="0"/>
    <n v="1"/>
    <n v="1"/>
    <n v="0"/>
    <n v="2"/>
    <n v="0"/>
    <n v="0"/>
    <n v="0"/>
    <n v="0"/>
    <n v="0"/>
    <n v="0"/>
    <n v="0"/>
    <n v="0"/>
    <n v="0"/>
    <n v="2"/>
    <n v="0"/>
    <n v="12"/>
    <n v="0"/>
    <n v="3"/>
    <n v="6"/>
    <n v="0"/>
    <n v="0"/>
    <n v="0"/>
    <n v="1"/>
  </r>
  <r>
    <n v="2025"/>
    <x v="7"/>
    <n v="4455"/>
    <x v="140"/>
    <x v="139"/>
    <x v="3"/>
    <x v="25"/>
    <n v="0"/>
    <n v="0"/>
    <n v="0"/>
    <n v="0"/>
    <n v="0"/>
    <n v="0"/>
    <n v="0"/>
    <n v="0"/>
    <n v="0"/>
    <n v="0"/>
    <n v="0"/>
    <n v="1"/>
    <n v="0"/>
    <n v="1"/>
    <n v="1"/>
    <n v="0"/>
    <n v="0"/>
    <n v="2"/>
    <n v="0"/>
    <n v="3"/>
    <n v="1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2"/>
    <n v="0"/>
    <n v="6"/>
    <n v="0"/>
    <n v="0"/>
    <n v="6"/>
    <n v="0"/>
    <n v="0"/>
    <n v="0"/>
    <n v="1"/>
  </r>
  <r>
    <n v="2025"/>
    <x v="7"/>
    <n v="4456"/>
    <x v="141"/>
    <x v="140"/>
    <x v="3"/>
    <x v="25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1"/>
  </r>
  <r>
    <n v="2025"/>
    <x v="7"/>
    <n v="4457"/>
    <x v="142"/>
    <x v="141"/>
    <x v="3"/>
    <x v="25"/>
    <n v="0"/>
    <n v="0"/>
    <n v="0"/>
    <n v="1"/>
    <n v="0"/>
    <n v="0"/>
    <n v="1"/>
    <n v="0"/>
    <n v="1"/>
    <n v="0"/>
    <n v="0"/>
    <n v="0"/>
    <n v="0"/>
    <n v="1"/>
    <n v="2"/>
    <n v="1"/>
    <n v="1"/>
    <n v="0"/>
    <n v="1"/>
    <n v="1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5"/>
    <n v="0"/>
    <n v="4"/>
    <n v="2"/>
    <n v="0"/>
    <n v="0"/>
    <n v="0"/>
    <n v="2"/>
  </r>
  <r>
    <n v="2025"/>
    <x v="7"/>
    <n v="4458"/>
    <x v="143"/>
    <x v="142"/>
    <x v="3"/>
    <x v="25"/>
    <n v="0"/>
    <n v="0"/>
    <n v="0"/>
    <n v="3"/>
    <n v="1"/>
    <n v="1"/>
    <n v="0"/>
    <n v="0"/>
    <n v="0"/>
    <n v="0"/>
    <n v="2"/>
    <n v="0"/>
    <n v="0"/>
    <n v="1"/>
    <n v="0"/>
    <n v="4"/>
    <n v="0"/>
    <n v="2"/>
    <n v="1"/>
    <n v="3"/>
    <n v="2"/>
    <n v="0"/>
    <n v="1"/>
    <n v="0"/>
    <n v="3"/>
    <n v="0"/>
    <n v="0"/>
    <n v="1"/>
    <n v="0"/>
    <n v="1"/>
    <n v="0"/>
    <n v="0"/>
    <n v="0"/>
    <n v="0"/>
    <n v="0"/>
    <n v="0"/>
    <n v="0"/>
    <n v="0"/>
    <n v="0"/>
    <n v="1"/>
    <n v="0"/>
    <n v="5"/>
    <n v="0"/>
    <n v="2"/>
    <n v="1"/>
    <n v="0"/>
    <n v="0"/>
    <n v="0"/>
    <n v="0"/>
  </r>
  <r>
    <n v="2025"/>
    <x v="7"/>
    <n v="4459"/>
    <x v="144"/>
    <x v="143"/>
    <x v="3"/>
    <x v="25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6"/>
    <n v="0"/>
    <n v="0"/>
    <n v="1"/>
    <n v="0"/>
    <n v="0"/>
    <n v="0"/>
    <n v="1"/>
  </r>
  <r>
    <n v="2025"/>
    <x v="7"/>
    <n v="4460"/>
    <x v="145"/>
    <x v="144"/>
    <x v="3"/>
    <x v="25"/>
    <n v="1"/>
    <n v="0"/>
    <n v="0"/>
    <n v="0"/>
    <n v="0"/>
    <n v="0"/>
    <n v="0"/>
    <n v="0"/>
    <n v="1"/>
    <n v="0"/>
    <n v="0"/>
    <n v="1"/>
    <n v="1"/>
    <n v="1"/>
    <n v="1"/>
    <n v="1"/>
    <n v="0"/>
    <n v="2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5"/>
    <n v="1"/>
    <n v="4"/>
    <n v="9"/>
    <n v="0"/>
    <n v="0"/>
    <n v="1"/>
    <n v="5"/>
  </r>
  <r>
    <n v="2025"/>
    <x v="7"/>
    <n v="4461"/>
    <x v="146"/>
    <x v="145"/>
    <x v="3"/>
    <x v="25"/>
    <n v="0"/>
    <n v="0"/>
    <n v="0"/>
    <n v="2"/>
    <n v="1"/>
    <n v="0"/>
    <n v="0"/>
    <n v="0"/>
    <n v="1"/>
    <n v="0"/>
    <n v="0"/>
    <n v="0"/>
    <n v="0"/>
    <n v="3"/>
    <n v="0"/>
    <n v="2"/>
    <n v="1"/>
    <n v="1"/>
    <n v="1"/>
    <n v="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2"/>
    <n v="0"/>
    <n v="0"/>
    <n v="1"/>
    <n v="0"/>
    <n v="0"/>
    <n v="2"/>
    <n v="0"/>
    <n v="0"/>
    <n v="0"/>
    <n v="0"/>
  </r>
  <r>
    <n v="2025"/>
    <x v="7"/>
    <n v="4462"/>
    <x v="147"/>
    <x v="146"/>
    <x v="3"/>
    <x v="25"/>
    <n v="0"/>
    <n v="0"/>
    <n v="0"/>
    <n v="0"/>
    <n v="0"/>
    <n v="0"/>
    <n v="0"/>
    <n v="0"/>
    <n v="0"/>
    <n v="0"/>
    <n v="0"/>
    <n v="0"/>
    <n v="3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5"/>
    <x v="7"/>
    <n v="6669"/>
    <x v="148"/>
    <x v="147"/>
    <x v="2"/>
    <x v="17"/>
    <n v="0"/>
    <n v="0"/>
    <n v="0"/>
    <n v="2"/>
    <n v="0"/>
    <n v="0"/>
    <n v="0"/>
    <n v="0"/>
    <n v="0"/>
    <n v="0"/>
    <n v="3"/>
    <n v="2"/>
    <n v="2"/>
    <n v="2"/>
    <n v="0"/>
    <n v="1"/>
    <n v="4"/>
    <n v="2"/>
    <n v="0"/>
    <n v="2"/>
    <n v="0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1"/>
  </r>
  <r>
    <n v="2025"/>
    <x v="7"/>
    <n v="6670"/>
    <x v="149"/>
    <x v="148"/>
    <x v="2"/>
    <x v="17"/>
    <n v="0"/>
    <n v="0"/>
    <n v="0"/>
    <n v="0"/>
    <n v="0"/>
    <n v="0"/>
    <n v="0"/>
    <n v="0"/>
    <n v="0"/>
    <n v="0"/>
    <n v="0"/>
    <n v="1"/>
    <n v="1"/>
    <n v="0"/>
    <n v="0"/>
    <n v="2"/>
    <n v="1"/>
    <n v="0"/>
    <n v="2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6"/>
    <n v="0"/>
    <n v="0"/>
    <n v="0"/>
    <n v="2"/>
  </r>
  <r>
    <n v="2025"/>
    <x v="7"/>
    <n v="6671"/>
    <x v="150"/>
    <x v="149"/>
    <x v="2"/>
    <x v="21"/>
    <n v="0"/>
    <n v="0"/>
    <n v="0"/>
    <n v="6"/>
    <n v="1"/>
    <n v="0"/>
    <n v="1"/>
    <n v="0"/>
    <n v="3"/>
    <n v="0"/>
    <n v="3"/>
    <n v="4"/>
    <n v="2"/>
    <n v="3"/>
    <n v="5"/>
    <n v="2"/>
    <n v="2"/>
    <n v="4"/>
    <n v="2"/>
    <n v="2"/>
    <n v="2"/>
    <n v="0"/>
    <n v="4"/>
    <n v="0"/>
    <n v="8"/>
    <n v="0"/>
    <n v="0"/>
    <n v="5"/>
    <n v="0"/>
    <n v="1"/>
    <n v="0"/>
    <n v="0"/>
    <n v="0"/>
    <n v="0"/>
    <n v="0"/>
    <n v="0"/>
    <n v="0"/>
    <n v="0"/>
    <n v="0"/>
    <n v="1"/>
    <n v="0"/>
    <n v="4"/>
    <n v="0"/>
    <n v="15"/>
    <n v="16"/>
    <n v="0"/>
    <n v="0"/>
    <n v="0"/>
    <n v="4"/>
  </r>
  <r>
    <n v="2025"/>
    <x v="7"/>
    <n v="6709"/>
    <x v="151"/>
    <x v="150"/>
    <x v="0"/>
    <x v="8"/>
    <n v="1"/>
    <n v="0"/>
    <n v="4"/>
    <n v="7"/>
    <n v="4"/>
    <n v="0"/>
    <n v="4"/>
    <n v="0"/>
    <n v="3"/>
    <n v="0"/>
    <n v="4"/>
    <n v="8"/>
    <n v="7"/>
    <n v="9"/>
    <n v="4"/>
    <n v="5"/>
    <n v="5"/>
    <n v="6"/>
    <n v="0"/>
    <n v="1"/>
    <n v="1"/>
    <n v="0"/>
    <n v="8"/>
    <n v="0"/>
    <n v="25"/>
    <n v="0"/>
    <n v="0"/>
    <n v="8"/>
    <n v="0"/>
    <n v="5"/>
    <n v="0"/>
    <n v="0"/>
    <n v="0"/>
    <n v="0"/>
    <n v="0"/>
    <n v="0"/>
    <n v="0"/>
    <n v="0"/>
    <n v="0"/>
    <n v="0"/>
    <n v="0"/>
    <n v="3"/>
    <n v="1"/>
    <n v="7"/>
    <n v="11"/>
    <n v="0"/>
    <n v="0"/>
    <n v="2"/>
    <n v="14"/>
  </r>
  <r>
    <n v="2025"/>
    <x v="7"/>
    <n v="6930"/>
    <x v="153"/>
    <x v="152"/>
    <x v="2"/>
    <x v="19"/>
    <n v="0"/>
    <n v="0"/>
    <n v="0"/>
    <n v="0"/>
    <n v="0"/>
    <n v="0"/>
    <n v="0"/>
    <n v="0"/>
    <n v="0"/>
    <n v="0"/>
    <n v="0"/>
    <n v="0"/>
    <n v="3"/>
    <n v="2"/>
    <n v="3"/>
    <n v="1"/>
    <n v="2"/>
    <n v="1"/>
    <n v="0"/>
    <n v="1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1"/>
    <n v="0"/>
    <n v="2"/>
    <n v="2"/>
    <n v="0"/>
    <n v="4"/>
    <n v="0"/>
    <n v="0"/>
    <n v="0"/>
    <n v="3"/>
  </r>
  <r>
    <n v="2025"/>
    <x v="7"/>
    <n v="6931"/>
    <x v="154"/>
    <x v="153"/>
    <x v="0"/>
    <x v="23"/>
    <n v="0"/>
    <n v="0"/>
    <n v="0"/>
    <n v="0"/>
    <n v="0"/>
    <n v="0"/>
    <n v="0"/>
    <n v="0"/>
    <n v="0"/>
    <n v="0"/>
    <n v="0"/>
    <n v="1"/>
    <n v="1"/>
    <n v="8"/>
    <n v="4"/>
    <n v="0"/>
    <n v="0"/>
    <n v="5"/>
    <n v="1"/>
    <n v="1"/>
    <n v="1"/>
    <n v="0"/>
    <n v="2"/>
    <n v="0"/>
    <n v="16"/>
    <n v="0"/>
    <n v="0"/>
    <n v="3"/>
    <n v="0"/>
    <n v="0"/>
    <n v="0"/>
    <n v="0"/>
    <n v="0"/>
    <n v="0"/>
    <n v="0"/>
    <n v="0"/>
    <n v="0"/>
    <n v="0"/>
    <n v="0"/>
    <n v="3"/>
    <n v="0"/>
    <n v="1"/>
    <n v="1"/>
    <n v="6"/>
    <n v="4"/>
    <n v="0"/>
    <n v="0"/>
    <n v="0"/>
    <n v="4"/>
  </r>
  <r>
    <n v="2025"/>
    <x v="7"/>
    <n v="6974"/>
    <x v="155"/>
    <x v="154"/>
    <x v="0"/>
    <x v="5"/>
    <n v="0"/>
    <n v="5"/>
    <n v="0"/>
    <n v="3"/>
    <n v="1"/>
    <n v="0"/>
    <n v="2"/>
    <n v="0"/>
    <n v="1"/>
    <n v="0"/>
    <n v="1"/>
    <n v="3"/>
    <n v="4"/>
    <n v="4"/>
    <n v="4"/>
    <n v="0"/>
    <n v="3"/>
    <n v="5"/>
    <n v="4"/>
    <n v="2"/>
    <n v="1"/>
    <n v="0"/>
    <n v="1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4"/>
    <n v="17"/>
    <n v="0"/>
    <n v="0"/>
    <n v="4"/>
    <n v="3"/>
  </r>
  <r>
    <n v="2025"/>
    <x v="7"/>
    <n v="6997"/>
    <x v="156"/>
    <x v="155"/>
    <x v="2"/>
    <x v="20"/>
    <n v="0"/>
    <n v="0"/>
    <n v="0"/>
    <n v="1"/>
    <n v="1"/>
    <n v="0"/>
    <n v="1"/>
    <n v="0"/>
    <n v="0"/>
    <n v="0"/>
    <n v="0"/>
    <n v="2"/>
    <n v="4"/>
    <n v="2"/>
    <n v="1"/>
    <n v="2"/>
    <n v="0"/>
    <n v="2"/>
    <n v="1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1"/>
    <n v="3"/>
    <n v="0"/>
    <n v="0"/>
    <n v="2"/>
    <n v="0"/>
    <n v="0"/>
    <n v="3"/>
    <n v="0"/>
    <n v="0"/>
    <n v="1"/>
    <n v="0"/>
  </r>
  <r>
    <n v="2025"/>
    <x v="7"/>
    <n v="6998"/>
    <x v="157"/>
    <x v="156"/>
    <x v="2"/>
    <x v="20"/>
    <n v="0"/>
    <n v="0"/>
    <n v="0"/>
    <n v="0"/>
    <n v="0"/>
    <n v="0"/>
    <n v="0"/>
    <n v="0"/>
    <n v="0"/>
    <n v="0"/>
    <n v="0"/>
    <n v="0"/>
    <n v="0"/>
    <n v="2"/>
    <n v="2"/>
    <n v="0"/>
    <n v="1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2"/>
    <n v="11"/>
    <n v="0"/>
    <n v="0"/>
    <n v="0"/>
    <n v="1"/>
  </r>
  <r>
    <n v="2025"/>
    <x v="7"/>
    <n v="6999"/>
    <x v="158"/>
    <x v="157"/>
    <x v="3"/>
    <x v="26"/>
    <n v="0"/>
    <n v="0"/>
    <n v="0"/>
    <n v="0"/>
    <n v="1"/>
    <n v="0"/>
    <n v="2"/>
    <n v="0"/>
    <n v="2"/>
    <n v="0"/>
    <n v="0"/>
    <n v="2"/>
    <n v="1"/>
    <n v="2"/>
    <n v="2"/>
    <n v="4"/>
    <n v="0"/>
    <n v="14"/>
    <n v="3"/>
    <n v="14"/>
    <n v="2"/>
    <n v="0"/>
    <n v="0"/>
    <n v="0"/>
    <n v="5"/>
    <n v="0"/>
    <n v="0"/>
    <n v="1"/>
    <n v="0"/>
    <n v="2"/>
    <n v="0"/>
    <n v="0"/>
    <n v="0"/>
    <n v="0"/>
    <n v="0"/>
    <n v="0"/>
    <n v="0"/>
    <n v="0"/>
    <n v="0"/>
    <n v="1"/>
    <n v="0"/>
    <n v="0"/>
    <n v="0"/>
    <n v="2"/>
    <n v="9"/>
    <n v="0"/>
    <n v="0"/>
    <n v="0"/>
    <n v="4"/>
  </r>
  <r>
    <n v="2025"/>
    <x v="7"/>
    <n v="7000"/>
    <x v="159"/>
    <x v="158"/>
    <x v="0"/>
    <x v="2"/>
    <n v="0"/>
    <n v="0"/>
    <n v="0"/>
    <n v="1"/>
    <n v="0"/>
    <n v="0"/>
    <n v="0"/>
    <n v="0"/>
    <n v="0"/>
    <n v="0"/>
    <n v="1"/>
    <n v="1"/>
    <n v="0"/>
    <n v="0"/>
    <n v="1"/>
    <n v="0"/>
    <n v="0"/>
    <n v="2"/>
    <n v="0"/>
    <n v="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1"/>
  </r>
  <r>
    <n v="2025"/>
    <x v="7"/>
    <n v="7083"/>
    <x v="160"/>
    <x v="159"/>
    <x v="0"/>
    <x v="7"/>
    <n v="0"/>
    <n v="0"/>
    <n v="0"/>
    <n v="8"/>
    <n v="10"/>
    <n v="0"/>
    <n v="7"/>
    <n v="1"/>
    <n v="5"/>
    <n v="0"/>
    <n v="8"/>
    <n v="15"/>
    <n v="13"/>
    <n v="19"/>
    <n v="5"/>
    <n v="11"/>
    <n v="8"/>
    <n v="9"/>
    <n v="1"/>
    <n v="9"/>
    <n v="0"/>
    <n v="0"/>
    <n v="18"/>
    <n v="0"/>
    <n v="36"/>
    <n v="0"/>
    <n v="0"/>
    <n v="20"/>
    <n v="0"/>
    <n v="3"/>
    <n v="0"/>
    <n v="0"/>
    <n v="0"/>
    <n v="0"/>
    <n v="0"/>
    <n v="0"/>
    <n v="0"/>
    <n v="0"/>
    <n v="0"/>
    <n v="3"/>
    <n v="0"/>
    <n v="6"/>
    <n v="0"/>
    <n v="9"/>
    <n v="9"/>
    <n v="0"/>
    <n v="0"/>
    <n v="5"/>
    <n v="8"/>
  </r>
  <r>
    <n v="2025"/>
    <x v="7"/>
    <n v="7156"/>
    <x v="161"/>
    <x v="160"/>
    <x v="0"/>
    <x v="4"/>
    <n v="0"/>
    <n v="0"/>
    <n v="0"/>
    <n v="17"/>
    <n v="1"/>
    <n v="2"/>
    <n v="1"/>
    <n v="3"/>
    <n v="1"/>
    <n v="0"/>
    <n v="15"/>
    <n v="31"/>
    <n v="19"/>
    <n v="24"/>
    <n v="6"/>
    <n v="11"/>
    <n v="9"/>
    <n v="14"/>
    <n v="3"/>
    <n v="10"/>
    <n v="2"/>
    <n v="0"/>
    <n v="24"/>
    <n v="0"/>
    <n v="60"/>
    <n v="0"/>
    <n v="1"/>
    <n v="28"/>
    <n v="0"/>
    <n v="6"/>
    <n v="0"/>
    <n v="0"/>
    <n v="0"/>
    <n v="0"/>
    <n v="0"/>
    <n v="0"/>
    <n v="0"/>
    <n v="0"/>
    <n v="0"/>
    <n v="1"/>
    <n v="0"/>
    <n v="14"/>
    <n v="4"/>
    <n v="9"/>
    <n v="19"/>
    <n v="0"/>
    <n v="0"/>
    <n v="0"/>
    <n v="8"/>
  </r>
  <r>
    <n v="2025"/>
    <x v="7"/>
    <n v="7195"/>
    <x v="162"/>
    <x v="161"/>
    <x v="2"/>
    <x v="22"/>
    <n v="0"/>
    <n v="0"/>
    <n v="0"/>
    <n v="1"/>
    <n v="1"/>
    <n v="1"/>
    <n v="1"/>
    <n v="0"/>
    <n v="1"/>
    <n v="0"/>
    <n v="0"/>
    <n v="0"/>
    <n v="0"/>
    <n v="2"/>
    <n v="1"/>
    <n v="2"/>
    <n v="5"/>
    <n v="2"/>
    <n v="1"/>
    <n v="5"/>
    <n v="5"/>
    <n v="0"/>
    <n v="1"/>
    <n v="0"/>
    <n v="7"/>
    <n v="0"/>
    <n v="0"/>
    <n v="1"/>
    <n v="0"/>
    <n v="1"/>
    <n v="0"/>
    <n v="0"/>
    <n v="0"/>
    <n v="0"/>
    <n v="0"/>
    <n v="0"/>
    <n v="0"/>
    <n v="0"/>
    <n v="0"/>
    <n v="0"/>
    <n v="0"/>
    <n v="0"/>
    <n v="2"/>
    <n v="1"/>
    <n v="16"/>
    <n v="0"/>
    <n v="0"/>
    <n v="0"/>
    <n v="2"/>
  </r>
  <r>
    <n v="2025"/>
    <x v="7"/>
    <n v="7196"/>
    <x v="163"/>
    <x v="162"/>
    <x v="2"/>
    <x v="22"/>
    <n v="0"/>
    <n v="0"/>
    <n v="0"/>
    <n v="1"/>
    <n v="0"/>
    <n v="0"/>
    <n v="0"/>
    <n v="0"/>
    <n v="0"/>
    <n v="0"/>
    <n v="1"/>
    <n v="1"/>
    <n v="1"/>
    <n v="0"/>
    <n v="1"/>
    <n v="2"/>
    <n v="1"/>
    <n v="3"/>
    <n v="1"/>
    <n v="2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"/>
    <n v="0"/>
    <n v="3"/>
    <n v="0"/>
    <n v="0"/>
    <n v="0"/>
    <n v="2"/>
  </r>
  <r>
    <n v="2025"/>
    <x v="7"/>
    <n v="7273"/>
    <x v="164"/>
    <x v="163"/>
    <x v="0"/>
    <x v="6"/>
    <n v="0"/>
    <n v="0"/>
    <n v="0"/>
    <n v="10"/>
    <n v="9"/>
    <n v="0"/>
    <n v="6"/>
    <n v="0"/>
    <n v="3"/>
    <n v="0"/>
    <n v="2"/>
    <n v="3"/>
    <n v="6"/>
    <n v="9"/>
    <n v="7"/>
    <n v="5"/>
    <n v="3"/>
    <n v="6"/>
    <n v="2"/>
    <n v="4"/>
    <n v="0"/>
    <n v="0"/>
    <n v="10"/>
    <n v="0"/>
    <n v="20"/>
    <n v="0"/>
    <n v="0"/>
    <n v="10"/>
    <n v="0"/>
    <n v="6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4"/>
  </r>
  <r>
    <n v="2025"/>
    <x v="7"/>
    <n v="7282"/>
    <x v="165"/>
    <x v="164"/>
    <x v="2"/>
    <x v="21"/>
    <n v="0"/>
    <n v="0"/>
    <n v="0"/>
    <n v="1"/>
    <n v="0"/>
    <n v="0"/>
    <n v="0"/>
    <n v="0"/>
    <n v="0"/>
    <n v="0"/>
    <n v="0"/>
    <n v="0"/>
    <n v="3"/>
    <n v="2"/>
    <n v="1"/>
    <n v="1"/>
    <n v="1"/>
    <n v="4"/>
    <n v="0"/>
    <n v="2"/>
    <n v="1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2"/>
    <n v="4"/>
    <n v="0"/>
    <n v="0"/>
    <n v="0"/>
    <n v="3"/>
  </r>
  <r>
    <n v="2025"/>
    <x v="7"/>
    <n v="7283"/>
    <x v="166"/>
    <x v="165"/>
    <x v="2"/>
    <x v="21"/>
    <n v="0"/>
    <n v="0"/>
    <n v="0"/>
    <n v="0"/>
    <n v="0"/>
    <n v="0"/>
    <n v="0"/>
    <n v="0"/>
    <n v="0"/>
    <n v="0"/>
    <n v="0"/>
    <n v="1"/>
    <n v="2"/>
    <n v="1"/>
    <n v="3"/>
    <n v="0"/>
    <n v="0"/>
    <n v="1"/>
    <n v="0"/>
    <n v="2"/>
    <n v="0"/>
    <n v="0"/>
    <n v="3"/>
    <n v="0"/>
    <n v="5"/>
    <n v="1"/>
    <n v="5"/>
    <n v="0"/>
    <n v="0"/>
    <n v="0"/>
    <n v="0"/>
    <n v="1"/>
    <n v="0"/>
    <n v="0"/>
    <n v="0"/>
    <n v="0"/>
    <n v="0"/>
    <n v="0"/>
    <n v="0"/>
    <n v="0"/>
    <n v="0"/>
    <n v="0"/>
    <n v="0"/>
    <n v="6"/>
    <n v="4"/>
    <n v="0"/>
    <n v="0"/>
    <n v="0"/>
    <n v="1"/>
  </r>
  <r>
    <n v="2025"/>
    <x v="7"/>
    <n v="7284"/>
    <x v="167"/>
    <x v="166"/>
    <x v="3"/>
    <x v="26"/>
    <n v="0"/>
    <n v="0"/>
    <n v="0"/>
    <n v="1"/>
    <n v="2"/>
    <n v="0"/>
    <n v="1"/>
    <n v="0"/>
    <n v="1"/>
    <n v="0"/>
    <n v="0"/>
    <n v="2"/>
    <n v="2"/>
    <n v="5"/>
    <n v="2"/>
    <n v="2"/>
    <n v="0"/>
    <n v="3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2"/>
    <n v="6"/>
    <n v="1"/>
    <n v="0"/>
    <n v="0"/>
    <n v="0"/>
    <n v="0"/>
    <n v="0"/>
    <n v="0"/>
    <n v="0"/>
    <n v="1"/>
    <n v="1"/>
  </r>
  <r>
    <n v="2025"/>
    <x v="7"/>
    <n v="7285"/>
    <x v="168"/>
    <x v="167"/>
    <x v="2"/>
    <x v="20"/>
    <n v="0"/>
    <n v="0"/>
    <n v="0"/>
    <n v="4"/>
    <n v="3"/>
    <n v="0"/>
    <n v="0"/>
    <n v="0"/>
    <n v="1"/>
    <n v="0"/>
    <n v="0"/>
    <n v="0"/>
    <n v="2"/>
    <n v="3"/>
    <n v="1"/>
    <n v="2"/>
    <n v="2"/>
    <n v="3"/>
    <n v="1"/>
    <n v="2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4"/>
    <n v="2"/>
    <n v="0"/>
    <n v="0"/>
    <n v="0"/>
    <n v="1"/>
  </r>
  <r>
    <n v="2025"/>
    <x v="7"/>
    <n v="8434"/>
    <x v="169"/>
    <x v="168"/>
    <x v="0"/>
    <x v="3"/>
    <n v="0"/>
    <n v="1"/>
    <n v="0"/>
    <n v="9"/>
    <n v="10"/>
    <n v="0"/>
    <n v="8"/>
    <n v="0"/>
    <n v="6"/>
    <n v="0"/>
    <n v="2"/>
    <n v="9"/>
    <n v="15"/>
    <n v="13"/>
    <n v="3"/>
    <n v="6"/>
    <n v="5"/>
    <n v="10"/>
    <n v="2"/>
    <n v="3"/>
    <n v="1"/>
    <n v="0"/>
    <n v="9"/>
    <n v="0"/>
    <n v="22"/>
    <n v="0"/>
    <n v="0"/>
    <n v="13"/>
    <n v="0"/>
    <n v="8"/>
    <n v="0"/>
    <n v="0"/>
    <n v="0"/>
    <n v="0"/>
    <n v="0"/>
    <n v="0"/>
    <n v="0"/>
    <n v="2"/>
    <n v="1"/>
    <n v="0"/>
    <n v="0"/>
    <n v="2"/>
    <n v="3"/>
    <n v="8"/>
    <n v="9"/>
    <n v="0"/>
    <n v="0"/>
    <n v="0"/>
    <n v="5"/>
  </r>
  <r>
    <n v="2025"/>
    <x v="7"/>
    <n v="10904"/>
    <x v="170"/>
    <x v="169"/>
    <x v="2"/>
    <x v="17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0"/>
    <n v="0"/>
    <n v="0"/>
    <n v="0"/>
  </r>
  <r>
    <n v="2025"/>
    <x v="7"/>
    <n v="11767"/>
    <x v="171"/>
    <x v="170"/>
    <x v="2"/>
    <x v="21"/>
    <n v="0"/>
    <n v="0"/>
    <n v="0"/>
    <n v="0"/>
    <n v="0"/>
    <n v="0"/>
    <n v="0"/>
    <n v="0"/>
    <n v="0"/>
    <n v="0"/>
    <n v="0"/>
    <n v="0"/>
    <n v="2"/>
    <n v="0"/>
    <n v="1"/>
    <n v="1"/>
    <n v="1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</r>
  <r>
    <n v="2025"/>
    <x v="7"/>
    <n v="11784"/>
    <x v="172"/>
    <x v="171"/>
    <x v="2"/>
    <x v="21"/>
    <n v="0"/>
    <n v="0"/>
    <n v="0"/>
    <n v="3"/>
    <n v="2"/>
    <n v="0"/>
    <n v="0"/>
    <n v="0"/>
    <n v="1"/>
    <n v="0"/>
    <n v="3"/>
    <n v="6"/>
    <n v="3"/>
    <n v="1"/>
    <n v="4"/>
    <n v="1"/>
    <n v="1"/>
    <n v="0"/>
    <n v="0"/>
    <n v="0"/>
    <n v="0"/>
    <n v="0"/>
    <n v="2"/>
    <n v="0"/>
    <n v="3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1"/>
  </r>
  <r>
    <n v="2025"/>
    <x v="7"/>
    <n v="12735"/>
    <x v="173"/>
    <x v="172"/>
    <x v="2"/>
    <x v="21"/>
    <n v="0"/>
    <n v="0"/>
    <n v="0"/>
    <n v="0"/>
    <n v="0"/>
    <n v="0"/>
    <n v="0"/>
    <n v="0"/>
    <n v="0"/>
    <n v="0"/>
    <n v="0"/>
    <n v="0"/>
    <n v="0"/>
    <n v="5"/>
    <n v="0"/>
    <n v="2"/>
    <n v="1"/>
    <n v="5"/>
    <n v="2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1"/>
  </r>
  <r>
    <n v="2025"/>
    <x v="7"/>
    <n v="13662"/>
    <x v="174"/>
    <x v="173"/>
    <x v="2"/>
    <x v="17"/>
    <n v="0"/>
    <n v="0"/>
    <n v="0"/>
    <n v="0"/>
    <n v="0"/>
    <n v="0"/>
    <n v="0"/>
    <n v="0"/>
    <n v="1"/>
    <n v="0"/>
    <n v="0"/>
    <n v="2"/>
    <n v="3"/>
    <n v="1"/>
    <n v="1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5"/>
    <n v="6"/>
    <n v="0"/>
    <n v="0"/>
    <n v="2"/>
    <n v="1"/>
  </r>
  <r>
    <n v="2025"/>
    <x v="7"/>
    <n v="14654"/>
    <x v="175"/>
    <x v="174"/>
    <x v="1"/>
    <x v="0"/>
    <n v="0"/>
    <n v="53"/>
    <n v="125"/>
    <n v="0"/>
    <n v="0"/>
    <n v="0"/>
    <n v="0"/>
    <n v="2"/>
    <n v="0"/>
    <n v="0"/>
    <n v="0"/>
    <n v="2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6"/>
    <n v="0"/>
    <n v="4"/>
    <n v="0"/>
    <n v="8"/>
    <n v="6"/>
    <n v="0"/>
    <n v="0"/>
    <n v="7"/>
    <n v="4"/>
  </r>
  <r>
    <n v="2025"/>
    <x v="7"/>
    <n v="26291"/>
    <x v="176"/>
    <x v="175"/>
    <x v="2"/>
    <x v="21"/>
    <n v="0"/>
    <n v="0"/>
    <n v="0"/>
    <n v="2"/>
    <n v="0"/>
    <n v="0"/>
    <n v="2"/>
    <n v="0"/>
    <n v="2"/>
    <n v="0"/>
    <n v="3"/>
    <n v="3"/>
    <n v="4"/>
    <n v="5"/>
    <n v="1"/>
    <n v="3"/>
    <n v="0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1"/>
    <n v="0"/>
    <n v="9"/>
    <n v="10"/>
    <n v="0"/>
    <n v="0"/>
    <n v="0"/>
    <n v="0"/>
  </r>
  <r>
    <n v="2025"/>
    <x v="7"/>
    <n v="26893"/>
    <x v="177"/>
    <x v="176"/>
    <x v="0"/>
    <x v="8"/>
    <n v="0"/>
    <n v="0"/>
    <n v="0"/>
    <n v="5"/>
    <n v="3"/>
    <n v="0"/>
    <n v="3"/>
    <n v="0"/>
    <n v="3"/>
    <n v="0"/>
    <n v="3"/>
    <n v="4"/>
    <n v="2"/>
    <n v="6"/>
    <n v="2"/>
    <n v="4"/>
    <n v="2"/>
    <n v="2"/>
    <n v="2"/>
    <n v="2"/>
    <n v="1"/>
    <n v="0"/>
    <n v="4"/>
    <n v="0"/>
    <n v="12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4"/>
  </r>
  <r>
    <n v="2025"/>
    <x v="7"/>
    <n v="26894"/>
    <x v="178"/>
    <x v="177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1"/>
  </r>
  <r>
    <n v="2025"/>
    <x v="7"/>
    <n v="28687"/>
    <x v="179"/>
    <x v="178"/>
    <x v="2"/>
    <x v="21"/>
    <n v="0"/>
    <n v="0"/>
    <n v="0"/>
    <n v="2"/>
    <n v="2"/>
    <n v="0"/>
    <n v="3"/>
    <n v="0"/>
    <n v="3"/>
    <n v="0"/>
    <n v="0"/>
    <n v="2"/>
    <n v="1"/>
    <n v="2"/>
    <n v="0"/>
    <n v="1"/>
    <n v="1"/>
    <n v="1"/>
    <n v="4"/>
    <n v="1"/>
    <n v="1"/>
    <n v="0"/>
    <n v="2"/>
    <n v="0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9"/>
    <n v="13"/>
    <n v="0"/>
    <n v="0"/>
    <n v="3"/>
    <n v="0"/>
  </r>
  <r>
    <n v="2025"/>
    <x v="7"/>
    <n v="29039"/>
    <x v="180"/>
    <x v="179"/>
    <x v="2"/>
    <x v="21"/>
    <n v="0"/>
    <n v="0"/>
    <n v="0"/>
    <n v="2"/>
    <n v="2"/>
    <n v="0"/>
    <n v="1"/>
    <n v="0"/>
    <n v="1"/>
    <n v="0"/>
    <n v="0"/>
    <n v="1"/>
    <n v="2"/>
    <n v="2"/>
    <n v="0"/>
    <n v="2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</r>
  <r>
    <n v="2025"/>
    <x v="7"/>
    <n v="35945"/>
    <x v="181"/>
    <x v="180"/>
    <x v="2"/>
    <x v="14"/>
    <n v="0"/>
    <n v="0"/>
    <n v="0"/>
    <n v="9"/>
    <n v="7"/>
    <n v="0"/>
    <n v="7"/>
    <n v="0"/>
    <n v="7"/>
    <n v="0"/>
    <n v="3"/>
    <n v="9"/>
    <n v="8"/>
    <n v="8"/>
    <n v="11"/>
    <n v="7"/>
    <n v="10"/>
    <n v="9"/>
    <n v="1"/>
    <n v="4"/>
    <n v="1"/>
    <n v="0"/>
    <n v="8"/>
    <n v="0"/>
    <n v="32"/>
    <n v="0"/>
    <n v="0"/>
    <n v="7"/>
    <n v="0"/>
    <n v="4"/>
    <n v="0"/>
    <n v="0"/>
    <n v="0"/>
    <n v="0"/>
    <n v="0"/>
    <n v="0"/>
    <n v="0"/>
    <n v="0"/>
    <n v="0"/>
    <n v="1"/>
    <n v="0"/>
    <n v="2"/>
    <n v="7"/>
    <n v="1"/>
    <n v="5"/>
    <n v="1"/>
    <n v="0"/>
    <n v="1"/>
    <n v="8"/>
  </r>
  <r>
    <n v="2025"/>
    <x v="7"/>
    <n v="36072"/>
    <x v="182"/>
    <x v="181"/>
    <x v="0"/>
    <x v="2"/>
    <n v="0"/>
    <n v="0"/>
    <n v="0"/>
    <n v="0"/>
    <n v="0"/>
    <n v="1"/>
    <n v="0"/>
    <n v="0"/>
    <n v="1"/>
    <n v="0"/>
    <n v="0"/>
    <n v="0"/>
    <n v="0"/>
    <n v="1"/>
    <n v="0"/>
    <n v="1"/>
    <n v="0"/>
    <n v="2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7"/>
    <n v="39423"/>
    <x v="183"/>
    <x v="182"/>
    <x v="3"/>
    <x v="2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3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4"/>
    <n v="2"/>
    <n v="2"/>
    <n v="6"/>
    <n v="0"/>
    <n v="0"/>
    <n v="0"/>
    <n v="4"/>
  </r>
  <r>
    <n v="2025"/>
    <x v="7"/>
    <n v="40593"/>
    <x v="184"/>
    <x v="151"/>
    <x v="0"/>
    <x v="5"/>
    <n v="0"/>
    <n v="0"/>
    <n v="0"/>
    <n v="17"/>
    <n v="11"/>
    <n v="0"/>
    <n v="10"/>
    <n v="0"/>
    <n v="3"/>
    <n v="0"/>
    <n v="23"/>
    <n v="27"/>
    <n v="14"/>
    <n v="13"/>
    <n v="7"/>
    <n v="12"/>
    <n v="5"/>
    <n v="7"/>
    <n v="5"/>
    <n v="11"/>
    <n v="2"/>
    <n v="15"/>
    <n v="1"/>
    <n v="15"/>
    <n v="5"/>
    <n v="0"/>
    <n v="0"/>
    <n v="23"/>
    <n v="0"/>
    <n v="13"/>
    <n v="0"/>
    <n v="0"/>
    <n v="0"/>
    <n v="0"/>
    <n v="0"/>
    <n v="0"/>
    <n v="0"/>
    <n v="0"/>
    <n v="0"/>
    <n v="9"/>
    <n v="0"/>
    <n v="15"/>
    <n v="1"/>
    <n v="14"/>
    <n v="34"/>
    <n v="0"/>
    <n v="0"/>
    <n v="1"/>
    <n v="3"/>
  </r>
  <r>
    <n v="2025"/>
    <x v="7"/>
    <n v="40716"/>
    <x v="185"/>
    <x v="183"/>
    <x v="0"/>
    <x v="5"/>
    <n v="19"/>
    <n v="0"/>
    <n v="27"/>
    <n v="16"/>
    <n v="8"/>
    <n v="0"/>
    <n v="9"/>
    <n v="0"/>
    <n v="6"/>
    <n v="0"/>
    <n v="6"/>
    <n v="7"/>
    <n v="8"/>
    <n v="9"/>
    <n v="11"/>
    <n v="13"/>
    <n v="15"/>
    <n v="15"/>
    <n v="7"/>
    <n v="4"/>
    <n v="3"/>
    <n v="1"/>
    <n v="9"/>
    <n v="0"/>
    <n v="35"/>
    <n v="0"/>
    <n v="1"/>
    <n v="8"/>
    <n v="0"/>
    <n v="8"/>
    <n v="0"/>
    <n v="0"/>
    <n v="0"/>
    <n v="0"/>
    <n v="0"/>
    <n v="0"/>
    <n v="0"/>
    <n v="0"/>
    <n v="0"/>
    <n v="3"/>
    <n v="0"/>
    <n v="2"/>
    <n v="3"/>
    <n v="4"/>
    <n v="22"/>
    <n v="0"/>
    <n v="0"/>
    <n v="3"/>
    <n v="17"/>
  </r>
  <r>
    <n v="2025"/>
    <x v="7"/>
    <n v="40948"/>
    <x v="186"/>
    <x v="184"/>
    <x v="2"/>
    <x v="20"/>
    <n v="0"/>
    <n v="0"/>
    <n v="0"/>
    <n v="1"/>
    <n v="0"/>
    <n v="0"/>
    <n v="0"/>
    <n v="0"/>
    <n v="0"/>
    <n v="0"/>
    <n v="1"/>
    <n v="1"/>
    <n v="1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0"/>
    <n v="2"/>
  </r>
  <r>
    <n v="2025"/>
    <x v="8"/>
    <n v="4314"/>
    <x v="0"/>
    <x v="0"/>
    <x v="0"/>
    <x v="0"/>
    <n v="0"/>
    <n v="7"/>
    <n v="68"/>
    <n v="1"/>
    <n v="0"/>
    <n v="0"/>
    <n v="0"/>
    <n v="0"/>
    <n v="0"/>
    <n v="0"/>
    <n v="0"/>
    <n v="1"/>
    <n v="3"/>
    <n v="3"/>
    <n v="0"/>
    <n v="1"/>
    <n v="0"/>
    <n v="0"/>
    <n v="1"/>
    <n v="1"/>
    <n v="0"/>
    <n v="0"/>
    <n v="1"/>
    <n v="0"/>
    <n v="0"/>
    <n v="0"/>
    <n v="0"/>
    <n v="5"/>
    <n v="0"/>
    <n v="0"/>
    <n v="0"/>
    <n v="1"/>
    <n v="0"/>
    <n v="0"/>
    <n v="0"/>
    <n v="0"/>
    <n v="0"/>
    <n v="0"/>
    <n v="0"/>
    <n v="5"/>
    <n v="0"/>
    <n v="0"/>
    <n v="0"/>
    <n v="2"/>
    <n v="2"/>
    <n v="0"/>
    <n v="0"/>
    <n v="1"/>
    <n v="0"/>
  </r>
  <r>
    <n v="2025"/>
    <x v="8"/>
    <n v="4315"/>
    <x v="1"/>
    <x v="1"/>
    <x v="0"/>
    <x v="1"/>
    <n v="5"/>
    <n v="0"/>
    <n v="9"/>
    <n v="14"/>
    <n v="5"/>
    <n v="3"/>
    <n v="4"/>
    <n v="2"/>
    <n v="3"/>
    <n v="0"/>
    <n v="4"/>
    <n v="12"/>
    <n v="11"/>
    <n v="19"/>
    <n v="9"/>
    <n v="15"/>
    <n v="10"/>
    <n v="9"/>
    <n v="8"/>
    <n v="14"/>
    <n v="2"/>
    <n v="0"/>
    <n v="17"/>
    <n v="0"/>
    <n v="43"/>
    <n v="0"/>
    <n v="0"/>
    <n v="17"/>
    <n v="0"/>
    <n v="10"/>
    <n v="0"/>
    <n v="0"/>
    <n v="0"/>
    <n v="0"/>
    <n v="0"/>
    <n v="0"/>
    <n v="0"/>
    <n v="0"/>
    <n v="0"/>
    <n v="3"/>
    <n v="0"/>
    <n v="4"/>
    <n v="2"/>
    <n v="5"/>
    <n v="8"/>
    <n v="0"/>
    <n v="1"/>
    <n v="0"/>
    <n v="3"/>
  </r>
  <r>
    <n v="2025"/>
    <x v="8"/>
    <n v="4316"/>
    <x v="2"/>
    <x v="2"/>
    <x v="0"/>
    <x v="1"/>
    <n v="0"/>
    <n v="1"/>
    <n v="0"/>
    <n v="7"/>
    <n v="5"/>
    <n v="2"/>
    <n v="5"/>
    <n v="0"/>
    <n v="4"/>
    <n v="1"/>
    <n v="2"/>
    <n v="5"/>
    <n v="11"/>
    <n v="11"/>
    <n v="3"/>
    <n v="8"/>
    <n v="6"/>
    <n v="6"/>
    <n v="0"/>
    <n v="5"/>
    <n v="0"/>
    <n v="0"/>
    <n v="9"/>
    <n v="0"/>
    <n v="39"/>
    <n v="0"/>
    <n v="0"/>
    <n v="9"/>
    <n v="0"/>
    <n v="9"/>
    <n v="0"/>
    <n v="0"/>
    <n v="0"/>
    <n v="0"/>
    <n v="0"/>
    <n v="0"/>
    <n v="0"/>
    <n v="0"/>
    <n v="0"/>
    <n v="0"/>
    <n v="0"/>
    <n v="5"/>
    <n v="2"/>
    <n v="13"/>
    <n v="24"/>
    <n v="0"/>
    <n v="0"/>
    <n v="0"/>
    <n v="6"/>
  </r>
  <r>
    <n v="2025"/>
    <x v="8"/>
    <n v="4317"/>
    <x v="3"/>
    <x v="3"/>
    <x v="0"/>
    <x v="1"/>
    <n v="0"/>
    <n v="0"/>
    <n v="0"/>
    <n v="6"/>
    <n v="5"/>
    <n v="1"/>
    <n v="6"/>
    <n v="0"/>
    <n v="5"/>
    <n v="0"/>
    <n v="1"/>
    <n v="3"/>
    <n v="9"/>
    <n v="8"/>
    <n v="6"/>
    <n v="9"/>
    <n v="4"/>
    <n v="7"/>
    <n v="2"/>
    <n v="7"/>
    <n v="1"/>
    <n v="0"/>
    <n v="10"/>
    <n v="2"/>
    <n v="27"/>
    <n v="0"/>
    <n v="0"/>
    <n v="13"/>
    <n v="0"/>
    <n v="4"/>
    <n v="0"/>
    <n v="0"/>
    <n v="0"/>
    <n v="0"/>
    <n v="0"/>
    <n v="0"/>
    <n v="0"/>
    <n v="0"/>
    <n v="0"/>
    <n v="0"/>
    <n v="0"/>
    <n v="0"/>
    <n v="1"/>
    <n v="14"/>
    <n v="24"/>
    <n v="0"/>
    <n v="1"/>
    <n v="0"/>
    <n v="3"/>
  </r>
  <r>
    <n v="2025"/>
    <x v="8"/>
    <n v="4318"/>
    <x v="4"/>
    <x v="4"/>
    <x v="0"/>
    <x v="1"/>
    <n v="0"/>
    <n v="0"/>
    <n v="0"/>
    <n v="6"/>
    <n v="1"/>
    <n v="2"/>
    <n v="0"/>
    <n v="0"/>
    <n v="2"/>
    <n v="1"/>
    <n v="3"/>
    <n v="18"/>
    <n v="3"/>
    <n v="10"/>
    <n v="3"/>
    <n v="12"/>
    <n v="4"/>
    <n v="11"/>
    <n v="2"/>
    <n v="2"/>
    <n v="0"/>
    <n v="0"/>
    <n v="10"/>
    <n v="0"/>
    <n v="28"/>
    <n v="0"/>
    <n v="0"/>
    <n v="7"/>
    <n v="0"/>
    <n v="0"/>
    <n v="0"/>
    <n v="0"/>
    <n v="0"/>
    <n v="0"/>
    <n v="0"/>
    <n v="0"/>
    <n v="0"/>
    <n v="0"/>
    <n v="0"/>
    <n v="0"/>
    <n v="0"/>
    <n v="0"/>
    <n v="1"/>
    <n v="2"/>
    <n v="4"/>
    <n v="0"/>
    <n v="0"/>
    <n v="0"/>
    <n v="1"/>
  </r>
  <r>
    <n v="2025"/>
    <x v="8"/>
    <n v="4319"/>
    <x v="5"/>
    <x v="5"/>
    <x v="0"/>
    <x v="1"/>
    <n v="0"/>
    <n v="0"/>
    <n v="0"/>
    <n v="2"/>
    <n v="0"/>
    <n v="1"/>
    <n v="3"/>
    <n v="1"/>
    <n v="3"/>
    <n v="0"/>
    <n v="2"/>
    <n v="7"/>
    <n v="10"/>
    <n v="7"/>
    <n v="6"/>
    <n v="8"/>
    <n v="3"/>
    <n v="1"/>
    <n v="1"/>
    <n v="1"/>
    <n v="0"/>
    <n v="0"/>
    <n v="3"/>
    <n v="1"/>
    <n v="10"/>
    <n v="0"/>
    <n v="0"/>
    <n v="7"/>
    <n v="0"/>
    <n v="1"/>
    <n v="0"/>
    <n v="0"/>
    <n v="0"/>
    <n v="0"/>
    <n v="0"/>
    <n v="0"/>
    <n v="0"/>
    <n v="0"/>
    <n v="0"/>
    <n v="1"/>
    <n v="0"/>
    <n v="0"/>
    <n v="0"/>
    <n v="1"/>
    <n v="2"/>
    <n v="0"/>
    <n v="0"/>
    <n v="1"/>
    <n v="1"/>
  </r>
  <r>
    <n v="2025"/>
    <x v="8"/>
    <n v="4320"/>
    <x v="6"/>
    <x v="6"/>
    <x v="0"/>
    <x v="1"/>
    <n v="0"/>
    <n v="2"/>
    <n v="0"/>
    <n v="2"/>
    <n v="2"/>
    <n v="1"/>
    <n v="2"/>
    <n v="0"/>
    <n v="3"/>
    <n v="0"/>
    <n v="2"/>
    <n v="11"/>
    <n v="7"/>
    <n v="7"/>
    <n v="3"/>
    <n v="4"/>
    <n v="2"/>
    <n v="4"/>
    <n v="1"/>
    <n v="7"/>
    <n v="1"/>
    <n v="0"/>
    <n v="0"/>
    <n v="0"/>
    <n v="0"/>
    <n v="0"/>
    <n v="0"/>
    <n v="6"/>
    <n v="0"/>
    <n v="2"/>
    <n v="0"/>
    <n v="0"/>
    <n v="0"/>
    <n v="0"/>
    <n v="0"/>
    <n v="0"/>
    <n v="0"/>
    <n v="0"/>
    <n v="0"/>
    <n v="2"/>
    <n v="0"/>
    <n v="2"/>
    <n v="5"/>
    <n v="0"/>
    <n v="0"/>
    <n v="0"/>
    <n v="0"/>
    <n v="0"/>
    <n v="0"/>
  </r>
  <r>
    <n v="2025"/>
    <x v="8"/>
    <n v="4321"/>
    <x v="7"/>
    <x v="7"/>
    <x v="0"/>
    <x v="1"/>
    <n v="1"/>
    <n v="0"/>
    <n v="13"/>
    <n v="16"/>
    <n v="9"/>
    <n v="0"/>
    <n v="10"/>
    <n v="0"/>
    <n v="6"/>
    <n v="0"/>
    <n v="4"/>
    <n v="13"/>
    <n v="7"/>
    <n v="20"/>
    <n v="7"/>
    <n v="12"/>
    <n v="1"/>
    <n v="16"/>
    <n v="1"/>
    <n v="10"/>
    <n v="1"/>
    <n v="1"/>
    <n v="11"/>
    <n v="0"/>
    <n v="42"/>
    <n v="0"/>
    <n v="1"/>
    <n v="12"/>
    <n v="0"/>
    <n v="3"/>
    <n v="0"/>
    <n v="0"/>
    <n v="0"/>
    <n v="0"/>
    <n v="0"/>
    <n v="0"/>
    <n v="0"/>
    <n v="0"/>
    <n v="0"/>
    <n v="4"/>
    <n v="0"/>
    <n v="6"/>
    <n v="3"/>
    <n v="28"/>
    <n v="32"/>
    <n v="0"/>
    <n v="0"/>
    <n v="8"/>
    <n v="5"/>
  </r>
  <r>
    <n v="2025"/>
    <x v="8"/>
    <n v="4322"/>
    <x v="8"/>
    <x v="8"/>
    <x v="0"/>
    <x v="2"/>
    <n v="0"/>
    <n v="2"/>
    <n v="0"/>
    <n v="5"/>
    <n v="0"/>
    <n v="0"/>
    <n v="1"/>
    <n v="1"/>
    <n v="2"/>
    <n v="0"/>
    <n v="3"/>
    <n v="4"/>
    <n v="7"/>
    <n v="6"/>
    <n v="1"/>
    <n v="9"/>
    <n v="3"/>
    <n v="2"/>
    <n v="1"/>
    <n v="2"/>
    <n v="0"/>
    <n v="0"/>
    <n v="3"/>
    <n v="0"/>
    <n v="19"/>
    <n v="0"/>
    <n v="0"/>
    <n v="5"/>
    <n v="0"/>
    <n v="2"/>
    <n v="0"/>
    <n v="0"/>
    <n v="0"/>
    <n v="0"/>
    <n v="0"/>
    <n v="0"/>
    <n v="0"/>
    <n v="0"/>
    <n v="0"/>
    <n v="0"/>
    <n v="0"/>
    <n v="2"/>
    <n v="2"/>
    <n v="6"/>
    <n v="11"/>
    <n v="0"/>
    <n v="0"/>
    <n v="2"/>
    <n v="4"/>
  </r>
  <r>
    <n v="2025"/>
    <x v="8"/>
    <n v="4323"/>
    <x v="9"/>
    <x v="9"/>
    <x v="0"/>
    <x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2"/>
  </r>
  <r>
    <n v="2025"/>
    <x v="8"/>
    <n v="4324"/>
    <x v="10"/>
    <x v="10"/>
    <x v="0"/>
    <x v="3"/>
    <n v="0"/>
    <n v="2"/>
    <n v="0"/>
    <n v="4"/>
    <n v="3"/>
    <n v="0"/>
    <n v="1"/>
    <n v="0"/>
    <n v="5"/>
    <n v="0"/>
    <n v="0"/>
    <n v="11"/>
    <n v="8"/>
    <n v="9"/>
    <n v="7"/>
    <n v="8"/>
    <n v="4"/>
    <n v="5"/>
    <n v="4"/>
    <n v="11"/>
    <n v="2"/>
    <n v="0"/>
    <n v="4"/>
    <n v="0"/>
    <n v="21"/>
    <n v="0"/>
    <n v="0"/>
    <n v="5"/>
    <n v="0"/>
    <n v="0"/>
    <n v="0"/>
    <n v="0"/>
    <n v="0"/>
    <n v="0"/>
    <n v="0"/>
    <n v="0"/>
    <n v="0"/>
    <n v="0"/>
    <n v="0"/>
    <n v="0"/>
    <n v="0"/>
    <n v="2"/>
    <n v="5"/>
    <n v="12"/>
    <n v="10"/>
    <n v="0"/>
    <n v="0"/>
    <n v="0"/>
    <n v="0"/>
  </r>
  <r>
    <n v="2025"/>
    <x v="8"/>
    <n v="4325"/>
    <x v="11"/>
    <x v="11"/>
    <x v="0"/>
    <x v="3"/>
    <n v="0"/>
    <n v="0"/>
    <n v="0"/>
    <n v="1"/>
    <n v="1"/>
    <n v="0"/>
    <n v="1"/>
    <n v="0"/>
    <n v="2"/>
    <n v="0"/>
    <n v="1"/>
    <n v="7"/>
    <n v="3"/>
    <n v="2"/>
    <n v="0"/>
    <n v="4"/>
    <n v="2"/>
    <n v="2"/>
    <n v="0"/>
    <n v="1"/>
    <n v="0"/>
    <n v="0"/>
    <n v="5"/>
    <n v="0"/>
    <n v="2"/>
    <n v="0"/>
    <n v="0"/>
    <n v="5"/>
    <n v="0"/>
    <n v="0"/>
    <n v="0"/>
    <n v="0"/>
    <n v="0"/>
    <n v="0"/>
    <n v="0"/>
    <n v="0"/>
    <n v="0"/>
    <n v="0"/>
    <n v="0"/>
    <n v="1"/>
    <n v="0"/>
    <n v="3"/>
    <n v="0"/>
    <n v="2"/>
    <n v="1"/>
    <n v="0"/>
    <n v="0"/>
    <n v="0"/>
    <n v="1"/>
  </r>
  <r>
    <n v="2025"/>
    <x v="8"/>
    <n v="4326"/>
    <x v="12"/>
    <x v="12"/>
    <x v="0"/>
    <x v="3"/>
    <n v="1"/>
    <n v="1"/>
    <n v="6"/>
    <n v="8"/>
    <n v="6"/>
    <n v="3"/>
    <n v="3"/>
    <n v="1"/>
    <n v="2"/>
    <n v="0"/>
    <n v="3"/>
    <n v="14"/>
    <n v="10"/>
    <n v="13"/>
    <n v="9"/>
    <n v="9"/>
    <n v="6"/>
    <n v="16"/>
    <n v="3"/>
    <n v="12"/>
    <n v="0"/>
    <n v="0"/>
    <n v="12"/>
    <n v="0"/>
    <n v="26"/>
    <n v="0"/>
    <n v="0"/>
    <n v="12"/>
    <n v="0"/>
    <n v="1"/>
    <n v="0"/>
    <n v="0"/>
    <n v="0"/>
    <n v="0"/>
    <n v="0"/>
    <n v="0"/>
    <n v="0"/>
    <n v="0"/>
    <n v="0"/>
    <n v="0"/>
    <n v="0"/>
    <n v="2"/>
    <n v="1"/>
    <n v="12"/>
    <n v="14"/>
    <n v="0"/>
    <n v="0"/>
    <n v="1"/>
    <n v="6"/>
  </r>
  <r>
    <n v="2025"/>
    <x v="8"/>
    <n v="4327"/>
    <x v="13"/>
    <x v="13"/>
    <x v="0"/>
    <x v="3"/>
    <n v="0"/>
    <n v="0"/>
    <n v="0"/>
    <n v="1"/>
    <n v="1"/>
    <n v="0"/>
    <n v="1"/>
    <n v="0"/>
    <n v="0"/>
    <n v="0"/>
    <n v="0"/>
    <n v="5"/>
    <n v="0"/>
    <n v="3"/>
    <n v="2"/>
    <n v="0"/>
    <n v="1"/>
    <n v="1"/>
    <n v="0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2"/>
    <n v="0"/>
    <n v="0"/>
    <n v="1"/>
    <n v="1"/>
  </r>
  <r>
    <n v="2025"/>
    <x v="8"/>
    <n v="4328"/>
    <x v="14"/>
    <x v="14"/>
    <x v="0"/>
    <x v="4"/>
    <n v="0"/>
    <n v="0"/>
    <n v="2"/>
    <n v="7"/>
    <n v="5"/>
    <n v="2"/>
    <n v="7"/>
    <n v="0"/>
    <n v="4"/>
    <n v="0"/>
    <n v="5"/>
    <n v="15"/>
    <n v="12"/>
    <n v="24"/>
    <n v="11"/>
    <n v="20"/>
    <n v="7"/>
    <n v="9"/>
    <n v="9"/>
    <n v="6"/>
    <n v="0"/>
    <n v="0"/>
    <n v="15"/>
    <n v="1"/>
    <n v="42"/>
    <n v="0"/>
    <n v="0"/>
    <n v="16"/>
    <n v="0"/>
    <n v="15"/>
    <n v="0"/>
    <n v="0"/>
    <n v="0"/>
    <n v="0"/>
    <n v="0"/>
    <n v="0"/>
    <n v="0"/>
    <n v="4"/>
    <n v="10"/>
    <n v="0"/>
    <n v="0"/>
    <n v="3"/>
    <n v="4"/>
    <n v="9"/>
    <n v="19"/>
    <n v="0"/>
    <n v="0"/>
    <n v="2"/>
    <n v="2"/>
  </r>
  <r>
    <n v="2025"/>
    <x v="8"/>
    <n v="4329"/>
    <x v="15"/>
    <x v="15"/>
    <x v="0"/>
    <x v="4"/>
    <n v="5"/>
    <n v="0"/>
    <n v="11"/>
    <n v="4"/>
    <n v="9"/>
    <n v="2"/>
    <n v="12"/>
    <n v="0"/>
    <n v="6"/>
    <n v="0"/>
    <n v="9"/>
    <n v="17"/>
    <n v="20"/>
    <n v="16"/>
    <n v="8"/>
    <n v="8"/>
    <n v="9"/>
    <n v="7"/>
    <n v="2"/>
    <n v="8"/>
    <n v="2"/>
    <n v="0"/>
    <n v="21"/>
    <n v="0"/>
    <n v="40"/>
    <n v="1"/>
    <n v="30"/>
    <n v="0"/>
    <n v="0"/>
    <n v="0"/>
    <n v="0"/>
    <n v="0"/>
    <n v="0"/>
    <n v="0"/>
    <n v="0"/>
    <n v="0"/>
    <n v="0"/>
    <n v="0"/>
    <n v="0"/>
    <n v="0"/>
    <n v="0"/>
    <n v="1"/>
    <n v="1"/>
    <n v="8"/>
    <n v="8"/>
    <n v="1"/>
    <n v="0"/>
    <n v="0"/>
    <n v="3"/>
  </r>
  <r>
    <n v="2025"/>
    <x v="8"/>
    <n v="4330"/>
    <x v="16"/>
    <x v="16"/>
    <x v="0"/>
    <x v="4"/>
    <n v="3"/>
    <n v="1"/>
    <n v="2"/>
    <n v="11"/>
    <n v="5"/>
    <n v="1"/>
    <n v="4"/>
    <n v="0"/>
    <n v="4"/>
    <n v="0"/>
    <n v="4"/>
    <n v="12"/>
    <n v="8"/>
    <n v="10"/>
    <n v="4"/>
    <n v="7"/>
    <n v="7"/>
    <n v="8"/>
    <n v="4"/>
    <n v="7"/>
    <n v="0"/>
    <n v="0"/>
    <n v="12"/>
    <n v="0"/>
    <n v="30"/>
    <n v="0"/>
    <n v="12"/>
    <n v="1"/>
    <n v="0"/>
    <n v="0"/>
    <n v="0"/>
    <n v="0"/>
    <n v="0"/>
    <n v="0"/>
    <n v="0"/>
    <n v="0"/>
    <n v="0"/>
    <n v="0"/>
    <n v="0"/>
    <n v="3"/>
    <n v="0"/>
    <n v="1"/>
    <n v="7"/>
    <n v="14"/>
    <n v="24"/>
    <n v="0"/>
    <n v="0"/>
    <n v="7"/>
    <n v="10"/>
  </r>
  <r>
    <n v="2025"/>
    <x v="8"/>
    <n v="4331"/>
    <x v="17"/>
    <x v="17"/>
    <x v="0"/>
    <x v="4"/>
    <n v="0"/>
    <n v="0"/>
    <n v="0"/>
    <n v="0"/>
    <n v="0"/>
    <n v="0"/>
    <n v="0"/>
    <n v="2"/>
    <n v="2"/>
    <n v="0"/>
    <n v="1"/>
    <n v="1"/>
    <n v="0"/>
    <n v="1"/>
    <n v="1"/>
    <n v="2"/>
    <n v="2"/>
    <n v="1"/>
    <n v="0"/>
    <n v="1"/>
    <n v="0"/>
    <n v="0"/>
    <n v="0"/>
    <n v="0"/>
    <n v="9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1"/>
  </r>
  <r>
    <n v="2025"/>
    <x v="8"/>
    <n v="4332"/>
    <x v="18"/>
    <x v="18"/>
    <x v="0"/>
    <x v="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5"/>
    <n v="0"/>
    <n v="2"/>
    <n v="0"/>
    <n v="0"/>
    <n v="0"/>
    <n v="0"/>
    <n v="0"/>
    <n v="0"/>
    <n v="0"/>
    <n v="0"/>
    <n v="0"/>
    <n v="0"/>
    <n v="0"/>
    <n v="0"/>
    <n v="1"/>
    <n v="0"/>
    <n v="0"/>
    <n v="2"/>
    <n v="9"/>
    <n v="18"/>
    <n v="0"/>
    <n v="0"/>
    <n v="3"/>
    <n v="3"/>
  </r>
  <r>
    <n v="2025"/>
    <x v="8"/>
    <n v="4334"/>
    <x v="19"/>
    <x v="19"/>
    <x v="0"/>
    <x v="5"/>
    <n v="0"/>
    <n v="0"/>
    <n v="0"/>
    <n v="4"/>
    <n v="2"/>
    <n v="0"/>
    <n v="1"/>
    <n v="0"/>
    <n v="0"/>
    <n v="0"/>
    <n v="1"/>
    <n v="3"/>
    <n v="4"/>
    <n v="2"/>
    <n v="1"/>
    <n v="1"/>
    <n v="1"/>
    <n v="1"/>
    <n v="0"/>
    <n v="3"/>
    <n v="0"/>
    <n v="0"/>
    <n v="0"/>
    <n v="1"/>
    <n v="9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4"/>
    <n v="4"/>
  </r>
  <r>
    <n v="2025"/>
    <x v="8"/>
    <n v="4335"/>
    <x v="20"/>
    <x v="20"/>
    <x v="0"/>
    <x v="6"/>
    <n v="3"/>
    <n v="3"/>
    <n v="6"/>
    <n v="7"/>
    <n v="10"/>
    <n v="0"/>
    <n v="8"/>
    <n v="0"/>
    <n v="6"/>
    <n v="0"/>
    <n v="2"/>
    <n v="11"/>
    <n v="7"/>
    <n v="11"/>
    <n v="3"/>
    <n v="6"/>
    <n v="10"/>
    <n v="4"/>
    <n v="4"/>
    <n v="3"/>
    <n v="2"/>
    <n v="0"/>
    <n v="8"/>
    <n v="0"/>
    <n v="23"/>
    <n v="0"/>
    <n v="0"/>
    <n v="8"/>
    <n v="0"/>
    <n v="2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</r>
  <r>
    <n v="2025"/>
    <x v="8"/>
    <n v="4336"/>
    <x v="21"/>
    <x v="21"/>
    <x v="0"/>
    <x v="7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5"/>
    <x v="8"/>
    <n v="4337"/>
    <x v="22"/>
    <x v="22"/>
    <x v="0"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5"/>
    <x v="8"/>
    <n v="4338"/>
    <x v="23"/>
    <x v="23"/>
    <x v="0"/>
    <x v="8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6"/>
    <n v="0"/>
    <n v="0"/>
    <n v="0"/>
    <n v="0"/>
  </r>
  <r>
    <n v="2025"/>
    <x v="8"/>
    <n v="4339"/>
    <x v="24"/>
    <x v="24"/>
    <x v="0"/>
    <x v="9"/>
    <n v="0"/>
    <n v="0"/>
    <n v="4"/>
    <n v="5"/>
    <n v="5"/>
    <n v="2"/>
    <n v="2"/>
    <n v="0"/>
    <n v="2"/>
    <n v="1"/>
    <n v="1"/>
    <n v="8"/>
    <n v="12"/>
    <n v="9"/>
    <n v="9"/>
    <n v="4"/>
    <n v="7"/>
    <n v="10"/>
    <n v="5"/>
    <n v="7"/>
    <n v="4"/>
    <n v="0"/>
    <n v="7"/>
    <n v="0"/>
    <n v="31"/>
    <n v="0"/>
    <n v="0"/>
    <n v="7"/>
    <n v="0"/>
    <n v="5"/>
    <n v="0"/>
    <n v="0"/>
    <n v="0"/>
    <n v="0"/>
    <n v="0"/>
    <n v="0"/>
    <n v="0"/>
    <n v="0"/>
    <n v="0"/>
    <n v="0"/>
    <n v="0"/>
    <n v="2"/>
    <n v="3"/>
    <n v="7"/>
    <n v="19"/>
    <n v="0"/>
    <n v="0"/>
    <n v="2"/>
    <n v="1"/>
  </r>
  <r>
    <n v="2025"/>
    <x v="8"/>
    <n v="4340"/>
    <x v="25"/>
    <x v="25"/>
    <x v="0"/>
    <x v="9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41"/>
    <x v="26"/>
    <x v="26"/>
    <x v="0"/>
    <x v="9"/>
    <n v="0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42"/>
    <x v="27"/>
    <x v="27"/>
    <x v="0"/>
    <x v="10"/>
    <n v="0"/>
    <n v="2"/>
    <n v="0"/>
    <n v="6"/>
    <n v="2"/>
    <n v="0"/>
    <n v="5"/>
    <n v="0"/>
    <n v="8"/>
    <n v="0"/>
    <n v="0"/>
    <n v="13"/>
    <n v="5"/>
    <n v="10"/>
    <n v="9"/>
    <n v="10"/>
    <n v="4"/>
    <n v="0"/>
    <n v="1"/>
    <n v="6"/>
    <n v="0"/>
    <n v="0"/>
    <n v="3"/>
    <n v="0"/>
    <n v="33"/>
    <n v="0"/>
    <n v="0"/>
    <n v="3"/>
    <n v="0"/>
    <n v="12"/>
    <n v="0"/>
    <n v="0"/>
    <n v="0"/>
    <n v="0"/>
    <n v="0"/>
    <n v="0"/>
    <n v="0"/>
    <n v="0"/>
    <n v="0"/>
    <n v="2"/>
    <n v="0"/>
    <n v="0"/>
    <n v="0"/>
    <n v="9"/>
    <n v="9"/>
    <n v="0"/>
    <n v="0"/>
    <n v="0"/>
    <n v="2"/>
  </r>
  <r>
    <n v="2025"/>
    <x v="8"/>
    <n v="4343"/>
    <x v="28"/>
    <x v="28"/>
    <x v="0"/>
    <x v="10"/>
    <n v="0"/>
    <n v="0"/>
    <n v="0"/>
    <n v="2"/>
    <n v="2"/>
    <n v="0"/>
    <n v="4"/>
    <n v="0"/>
    <n v="3"/>
    <n v="0"/>
    <n v="0"/>
    <n v="2"/>
    <n v="1"/>
    <n v="0"/>
    <n v="1"/>
    <n v="1"/>
    <n v="0"/>
    <n v="0"/>
    <n v="3"/>
    <n v="1"/>
    <n v="1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8"/>
    <n v="4344"/>
    <x v="29"/>
    <x v="29"/>
    <x v="0"/>
    <x v="10"/>
    <n v="0"/>
    <n v="0"/>
    <n v="0"/>
    <n v="1"/>
    <n v="0"/>
    <n v="0"/>
    <n v="0"/>
    <n v="0"/>
    <n v="1"/>
    <n v="0"/>
    <n v="0"/>
    <n v="1"/>
    <n v="0"/>
    <n v="1"/>
    <n v="1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45"/>
    <x v="30"/>
    <x v="30"/>
    <x v="0"/>
    <x v="10"/>
    <n v="0"/>
    <n v="0"/>
    <n v="0"/>
    <n v="1"/>
    <n v="0"/>
    <n v="0"/>
    <n v="1"/>
    <n v="0"/>
    <n v="0"/>
    <n v="0"/>
    <n v="0"/>
    <n v="0"/>
    <n v="1"/>
    <n v="3"/>
    <n v="1"/>
    <n v="2"/>
    <n v="1"/>
    <n v="0"/>
    <n v="1"/>
    <n v="1"/>
    <n v="2"/>
    <n v="0"/>
    <n v="2"/>
    <n v="0"/>
    <n v="3"/>
    <n v="0"/>
    <n v="2"/>
    <n v="0"/>
    <n v="0"/>
    <n v="0"/>
    <n v="0"/>
    <n v="0"/>
    <n v="0"/>
    <n v="0"/>
    <n v="0"/>
    <n v="0"/>
    <n v="0"/>
    <n v="0"/>
    <n v="1"/>
    <n v="2"/>
    <n v="0"/>
    <n v="0"/>
    <n v="0"/>
    <n v="3"/>
    <n v="5"/>
    <n v="0"/>
    <n v="0"/>
    <n v="0"/>
    <n v="0"/>
  </r>
  <r>
    <n v="2025"/>
    <x v="8"/>
    <n v="4346"/>
    <x v="31"/>
    <x v="31"/>
    <x v="0"/>
    <x v="11"/>
    <n v="2"/>
    <n v="0"/>
    <n v="16"/>
    <n v="7"/>
    <n v="8"/>
    <n v="0"/>
    <n v="9"/>
    <n v="0"/>
    <n v="12"/>
    <n v="0"/>
    <n v="1"/>
    <n v="10"/>
    <n v="11"/>
    <n v="9"/>
    <n v="7"/>
    <n v="10"/>
    <n v="5"/>
    <n v="14"/>
    <n v="5"/>
    <n v="10"/>
    <n v="1"/>
    <n v="0"/>
    <n v="13"/>
    <n v="0"/>
    <n v="29"/>
    <n v="0"/>
    <n v="0"/>
    <n v="14"/>
    <n v="0"/>
    <n v="5"/>
    <n v="0"/>
    <n v="0"/>
    <n v="0"/>
    <n v="0"/>
    <n v="0"/>
    <n v="0"/>
    <n v="0"/>
    <n v="0"/>
    <n v="0"/>
    <n v="2"/>
    <n v="0"/>
    <n v="2"/>
    <n v="0"/>
    <n v="0"/>
    <n v="2"/>
    <n v="0"/>
    <n v="0"/>
    <n v="0"/>
    <n v="1"/>
  </r>
  <r>
    <n v="2025"/>
    <x v="8"/>
    <n v="4347"/>
    <x v="32"/>
    <x v="32"/>
    <x v="0"/>
    <x v="11"/>
    <n v="0"/>
    <n v="0"/>
    <n v="0"/>
    <n v="1"/>
    <n v="0"/>
    <n v="0"/>
    <n v="0"/>
    <n v="0"/>
    <n v="0"/>
    <n v="0"/>
    <n v="0"/>
    <n v="0"/>
    <n v="0"/>
    <n v="2"/>
    <n v="0"/>
    <n v="5"/>
    <n v="1"/>
    <n v="0"/>
    <n v="2"/>
    <n v="3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5"/>
    <n v="0"/>
    <n v="0"/>
    <n v="0"/>
    <n v="0"/>
  </r>
  <r>
    <n v="2025"/>
    <x v="8"/>
    <n v="4348"/>
    <x v="33"/>
    <x v="33"/>
    <x v="0"/>
    <x v="11"/>
    <n v="0"/>
    <n v="0"/>
    <n v="0"/>
    <n v="1"/>
    <n v="0"/>
    <n v="0"/>
    <n v="0"/>
    <n v="0"/>
    <n v="0"/>
    <n v="0"/>
    <n v="0"/>
    <n v="1"/>
    <n v="1"/>
    <n v="0"/>
    <n v="2"/>
    <n v="2"/>
    <n v="0"/>
    <n v="1"/>
    <n v="1"/>
    <n v="4"/>
    <n v="0"/>
    <n v="0"/>
    <n v="2"/>
    <n v="0"/>
    <n v="8"/>
    <n v="0"/>
    <n v="0"/>
    <n v="2"/>
    <n v="0"/>
    <n v="2"/>
    <n v="0"/>
    <n v="0"/>
    <n v="0"/>
    <n v="0"/>
    <n v="0"/>
    <n v="0"/>
    <n v="0"/>
    <n v="0"/>
    <n v="0"/>
    <n v="1"/>
    <n v="0"/>
    <n v="0"/>
    <n v="0"/>
    <n v="3"/>
    <n v="5"/>
    <n v="0"/>
    <n v="0"/>
    <n v="0"/>
    <n v="2"/>
  </r>
  <r>
    <n v="2025"/>
    <x v="8"/>
    <n v="4349"/>
    <x v="34"/>
    <x v="34"/>
    <x v="0"/>
    <x v="11"/>
    <n v="0"/>
    <n v="0"/>
    <n v="0"/>
    <n v="1"/>
    <n v="1"/>
    <n v="0"/>
    <n v="1"/>
    <n v="0"/>
    <n v="1"/>
    <n v="0"/>
    <n v="0"/>
    <n v="1"/>
    <n v="0"/>
    <n v="2"/>
    <n v="0"/>
    <n v="1"/>
    <n v="0"/>
    <n v="1"/>
    <n v="1"/>
    <n v="0"/>
    <n v="0"/>
    <n v="0"/>
    <n v="3"/>
    <n v="0"/>
    <n v="6"/>
    <n v="0"/>
    <n v="0"/>
    <n v="3"/>
    <n v="0"/>
    <n v="3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</r>
  <r>
    <n v="2025"/>
    <x v="8"/>
    <n v="4350"/>
    <x v="35"/>
    <x v="35"/>
    <x v="0"/>
    <x v="11"/>
    <n v="0"/>
    <n v="0"/>
    <n v="0"/>
    <n v="5"/>
    <n v="4"/>
    <n v="0"/>
    <n v="5"/>
    <n v="0"/>
    <n v="7"/>
    <n v="0"/>
    <n v="0"/>
    <n v="8"/>
    <n v="8"/>
    <n v="7"/>
    <n v="4"/>
    <n v="6"/>
    <n v="4"/>
    <n v="8"/>
    <n v="2"/>
    <n v="3"/>
    <n v="0"/>
    <n v="0"/>
    <n v="6"/>
    <n v="0"/>
    <n v="14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3"/>
    <n v="6"/>
    <n v="0"/>
    <n v="1"/>
    <n v="2"/>
    <n v="1"/>
  </r>
  <r>
    <n v="2025"/>
    <x v="8"/>
    <n v="4351"/>
    <x v="36"/>
    <x v="36"/>
    <x v="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8"/>
    <n v="4352"/>
    <x v="37"/>
    <x v="37"/>
    <x v="0"/>
    <x v="11"/>
    <n v="0"/>
    <n v="0"/>
    <n v="0"/>
    <n v="7"/>
    <n v="7"/>
    <n v="0"/>
    <n v="8"/>
    <n v="0"/>
    <n v="6"/>
    <n v="0"/>
    <n v="2"/>
    <n v="5"/>
    <n v="1"/>
    <n v="10"/>
    <n v="2"/>
    <n v="2"/>
    <n v="2"/>
    <n v="5"/>
    <n v="3"/>
    <n v="3"/>
    <n v="1"/>
    <n v="0"/>
    <n v="4"/>
    <n v="0"/>
    <n v="14"/>
    <n v="0"/>
    <n v="0"/>
    <n v="4"/>
    <n v="0"/>
    <n v="1"/>
    <n v="0"/>
    <n v="0"/>
    <n v="0"/>
    <n v="0"/>
    <n v="0"/>
    <n v="0"/>
    <n v="0"/>
    <n v="0"/>
    <n v="0"/>
    <n v="0"/>
    <n v="0"/>
    <n v="1"/>
    <n v="0"/>
    <n v="3"/>
    <n v="5"/>
    <n v="0"/>
    <n v="0"/>
    <n v="1"/>
    <n v="2"/>
  </r>
  <r>
    <n v="2025"/>
    <x v="8"/>
    <n v="4353"/>
    <x v="38"/>
    <x v="38"/>
    <x v="0"/>
    <x v="8"/>
    <n v="0"/>
    <n v="0"/>
    <n v="0"/>
    <n v="3"/>
    <n v="1"/>
    <n v="0"/>
    <n v="0"/>
    <n v="0"/>
    <n v="0"/>
    <n v="0"/>
    <n v="0"/>
    <n v="1"/>
    <n v="3"/>
    <n v="4"/>
    <n v="1"/>
    <n v="6"/>
    <n v="1"/>
    <n v="2"/>
    <n v="1"/>
    <n v="1"/>
    <n v="1"/>
    <n v="0"/>
    <n v="4"/>
    <n v="0"/>
    <n v="13"/>
    <n v="0"/>
    <n v="0"/>
    <n v="3"/>
    <n v="0"/>
    <n v="0"/>
    <n v="0"/>
    <n v="0"/>
    <n v="0"/>
    <n v="0"/>
    <n v="0"/>
    <n v="1"/>
    <n v="0"/>
    <n v="0"/>
    <n v="0"/>
    <n v="2"/>
    <n v="0"/>
    <n v="10"/>
    <n v="0"/>
    <n v="8"/>
    <n v="14"/>
    <n v="0"/>
    <n v="0"/>
    <n v="1"/>
    <n v="6"/>
  </r>
  <r>
    <n v="2025"/>
    <x v="8"/>
    <n v="4354"/>
    <x v="39"/>
    <x v="39"/>
    <x v="0"/>
    <x v="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8"/>
    <n v="4355"/>
    <x v="40"/>
    <x v="40"/>
    <x v="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56"/>
    <x v="41"/>
    <x v="41"/>
    <x v="0"/>
    <x v="9"/>
    <n v="0"/>
    <n v="2"/>
    <n v="0"/>
    <n v="0"/>
    <n v="0"/>
    <n v="0"/>
    <n v="1"/>
    <n v="0"/>
    <n v="2"/>
    <n v="0"/>
    <n v="0"/>
    <n v="2"/>
    <n v="1"/>
    <n v="3"/>
    <n v="0"/>
    <n v="2"/>
    <n v="1"/>
    <n v="1"/>
    <n v="0"/>
    <n v="3"/>
    <n v="1"/>
    <n v="0"/>
    <n v="1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1"/>
    <n v="0"/>
  </r>
  <r>
    <n v="2025"/>
    <x v="8"/>
    <n v="4357"/>
    <x v="42"/>
    <x v="42"/>
    <x v="0"/>
    <x v="9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58"/>
    <x v="43"/>
    <x v="43"/>
    <x v="0"/>
    <x v="9"/>
    <n v="0"/>
    <n v="1"/>
    <n v="0"/>
    <n v="1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n v="2025"/>
    <x v="8"/>
    <n v="4359"/>
    <x v="44"/>
    <x v="4"/>
    <x v="0"/>
    <x v="9"/>
    <n v="0"/>
    <n v="0"/>
    <n v="0"/>
    <n v="1"/>
    <n v="1"/>
    <n v="0"/>
    <n v="1"/>
    <n v="0"/>
    <n v="0"/>
    <n v="0"/>
    <n v="0"/>
    <n v="0"/>
    <n v="0"/>
    <n v="1"/>
    <n v="2"/>
    <n v="0"/>
    <n v="2"/>
    <n v="2"/>
    <n v="1"/>
    <n v="2"/>
    <n v="0"/>
    <n v="0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1"/>
  </r>
  <r>
    <n v="2025"/>
    <x v="8"/>
    <n v="4360"/>
    <x v="45"/>
    <x v="44"/>
    <x v="0"/>
    <x v="9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61"/>
    <x v="46"/>
    <x v="45"/>
    <x v="0"/>
    <x v="12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3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9"/>
    <n v="0"/>
    <n v="0"/>
    <n v="1"/>
    <n v="0"/>
  </r>
  <r>
    <n v="2025"/>
    <x v="8"/>
    <n v="4362"/>
    <x v="47"/>
    <x v="46"/>
    <x v="0"/>
    <x v="12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63"/>
    <x v="48"/>
    <x v="47"/>
    <x v="0"/>
    <x v="12"/>
    <n v="0"/>
    <n v="0"/>
    <n v="0"/>
    <n v="0"/>
    <n v="1"/>
    <n v="0"/>
    <n v="1"/>
    <n v="0"/>
    <n v="3"/>
    <n v="0"/>
    <n v="0"/>
    <n v="1"/>
    <n v="4"/>
    <n v="3"/>
    <n v="0"/>
    <n v="4"/>
    <n v="0"/>
    <n v="6"/>
    <n v="0"/>
    <n v="6"/>
    <n v="1"/>
    <n v="0"/>
    <n v="4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</r>
  <r>
    <n v="2025"/>
    <x v="8"/>
    <n v="4364"/>
    <x v="49"/>
    <x v="48"/>
    <x v="0"/>
    <x v="12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65"/>
    <x v="50"/>
    <x v="49"/>
    <x v="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2"/>
  </r>
  <r>
    <n v="2025"/>
    <x v="8"/>
    <n v="4366"/>
    <x v="51"/>
    <x v="50"/>
    <x v="0"/>
    <x v="8"/>
    <n v="0"/>
    <n v="1"/>
    <n v="0"/>
    <n v="1"/>
    <n v="0"/>
    <n v="0"/>
    <n v="1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</r>
  <r>
    <n v="2025"/>
    <x v="8"/>
    <n v="4367"/>
    <x v="52"/>
    <x v="51"/>
    <x v="1"/>
    <x v="0"/>
    <n v="0"/>
    <n v="0"/>
    <n v="33"/>
    <n v="3"/>
    <n v="1"/>
    <n v="1"/>
    <n v="3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6"/>
    <n v="5"/>
    <n v="0"/>
    <n v="0"/>
    <n v="0"/>
    <n v="0"/>
  </r>
  <r>
    <n v="2025"/>
    <x v="8"/>
    <n v="4368"/>
    <x v="53"/>
    <x v="52"/>
    <x v="2"/>
    <x v="13"/>
    <n v="2"/>
    <n v="0"/>
    <n v="4"/>
    <n v="3"/>
    <n v="2"/>
    <n v="0"/>
    <n v="6"/>
    <n v="0"/>
    <n v="10"/>
    <n v="0"/>
    <n v="0"/>
    <n v="6"/>
    <n v="11"/>
    <n v="4"/>
    <n v="5"/>
    <n v="2"/>
    <n v="4"/>
    <n v="5"/>
    <n v="2"/>
    <n v="1"/>
    <n v="0"/>
    <n v="0"/>
    <n v="9"/>
    <n v="0"/>
    <n v="18"/>
    <n v="0"/>
    <n v="1"/>
    <n v="14"/>
    <n v="0"/>
    <n v="4"/>
    <n v="0"/>
    <n v="0"/>
    <n v="0"/>
    <n v="0"/>
    <n v="0"/>
    <n v="0"/>
    <n v="0"/>
    <n v="0"/>
    <n v="0"/>
    <n v="1"/>
    <n v="0"/>
    <n v="1"/>
    <n v="2"/>
    <n v="14"/>
    <n v="10"/>
    <n v="0"/>
    <n v="0"/>
    <n v="1"/>
    <n v="5"/>
  </r>
  <r>
    <n v="2025"/>
    <x v="8"/>
    <n v="4369"/>
    <x v="54"/>
    <x v="53"/>
    <x v="2"/>
    <x v="14"/>
    <n v="0"/>
    <n v="1"/>
    <n v="0"/>
    <n v="13"/>
    <n v="11"/>
    <n v="0"/>
    <n v="8"/>
    <n v="0"/>
    <n v="9"/>
    <n v="0"/>
    <n v="1"/>
    <n v="15"/>
    <n v="9"/>
    <n v="20"/>
    <n v="10"/>
    <n v="9"/>
    <n v="3"/>
    <n v="10"/>
    <n v="5"/>
    <n v="4"/>
    <n v="4"/>
    <n v="0"/>
    <n v="14"/>
    <n v="0"/>
    <n v="72"/>
    <n v="0"/>
    <n v="0"/>
    <n v="13"/>
    <n v="0"/>
    <n v="11"/>
    <n v="0"/>
    <n v="0"/>
    <n v="1"/>
    <n v="1"/>
    <n v="0"/>
    <n v="1"/>
    <n v="0"/>
    <n v="0"/>
    <n v="0"/>
    <n v="6"/>
    <n v="0"/>
    <n v="12"/>
    <n v="14"/>
    <n v="32"/>
    <n v="55"/>
    <n v="0"/>
    <n v="0"/>
    <n v="0"/>
    <n v="3"/>
  </r>
  <r>
    <n v="2025"/>
    <x v="8"/>
    <n v="4370"/>
    <x v="55"/>
    <x v="54"/>
    <x v="2"/>
    <x v="14"/>
    <n v="8"/>
    <n v="1"/>
    <n v="7"/>
    <n v="13"/>
    <n v="9"/>
    <n v="1"/>
    <n v="12"/>
    <n v="0"/>
    <n v="14"/>
    <n v="1"/>
    <n v="4"/>
    <n v="15"/>
    <n v="14"/>
    <n v="18"/>
    <n v="10"/>
    <n v="13"/>
    <n v="10"/>
    <n v="20"/>
    <n v="11"/>
    <n v="12"/>
    <n v="2"/>
    <n v="0"/>
    <n v="26"/>
    <n v="0"/>
    <n v="60"/>
    <n v="0"/>
    <n v="0"/>
    <n v="18"/>
    <n v="0"/>
    <n v="16"/>
    <n v="0"/>
    <n v="0"/>
    <n v="0"/>
    <n v="0"/>
    <n v="0"/>
    <n v="0"/>
    <n v="0"/>
    <n v="0"/>
    <n v="0"/>
    <n v="6"/>
    <n v="0"/>
    <n v="5"/>
    <n v="16"/>
    <n v="11"/>
    <n v="23"/>
    <n v="0"/>
    <n v="1"/>
    <n v="2"/>
    <n v="2"/>
  </r>
  <r>
    <n v="2025"/>
    <x v="8"/>
    <n v="4371"/>
    <x v="56"/>
    <x v="55"/>
    <x v="2"/>
    <x v="14"/>
    <n v="0"/>
    <n v="0"/>
    <n v="0"/>
    <n v="0"/>
    <n v="0"/>
    <n v="0"/>
    <n v="0"/>
    <n v="0"/>
    <n v="1"/>
    <n v="0"/>
    <n v="0"/>
    <n v="1"/>
    <n v="0"/>
    <n v="1"/>
    <n v="1"/>
    <n v="0"/>
    <n v="1"/>
    <n v="2"/>
    <n v="1"/>
    <n v="2"/>
    <n v="1"/>
    <n v="0"/>
    <n v="0"/>
    <n v="0"/>
    <n v="2"/>
    <n v="0"/>
    <n v="0"/>
    <n v="1"/>
    <n v="0"/>
    <n v="2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</r>
  <r>
    <n v="2025"/>
    <x v="8"/>
    <n v="4372"/>
    <x v="57"/>
    <x v="56"/>
    <x v="2"/>
    <x v="14"/>
    <n v="0"/>
    <n v="0"/>
    <n v="0"/>
    <n v="0"/>
    <n v="0"/>
    <n v="0"/>
    <n v="1"/>
    <n v="0"/>
    <n v="0"/>
    <n v="0"/>
    <n v="0"/>
    <n v="2"/>
    <n v="0"/>
    <n v="0"/>
    <n v="0"/>
    <n v="1"/>
    <n v="0"/>
    <n v="1"/>
    <n v="0"/>
    <n v="1"/>
    <n v="1"/>
    <n v="0"/>
    <n v="0"/>
    <n v="0"/>
    <n v="3"/>
    <n v="0"/>
    <n v="0"/>
    <n v="1"/>
    <n v="0"/>
    <n v="2"/>
    <n v="0"/>
    <n v="0"/>
    <n v="1"/>
    <n v="0"/>
    <n v="0"/>
    <n v="0"/>
    <n v="0"/>
    <n v="0"/>
    <n v="0"/>
    <n v="3"/>
    <n v="0"/>
    <n v="2"/>
    <n v="1"/>
    <n v="0"/>
    <n v="2"/>
    <n v="0"/>
    <n v="0"/>
    <n v="1"/>
    <n v="0"/>
  </r>
  <r>
    <n v="2025"/>
    <x v="8"/>
    <n v="4373"/>
    <x v="58"/>
    <x v="57"/>
    <x v="2"/>
    <x v="15"/>
    <n v="2"/>
    <n v="0"/>
    <n v="4"/>
    <n v="6"/>
    <n v="4"/>
    <n v="1"/>
    <n v="5"/>
    <n v="0"/>
    <n v="3"/>
    <n v="0"/>
    <n v="1"/>
    <n v="5"/>
    <n v="3"/>
    <n v="4"/>
    <n v="4"/>
    <n v="5"/>
    <n v="2"/>
    <n v="1"/>
    <n v="2"/>
    <n v="3"/>
    <n v="1"/>
    <n v="0"/>
    <n v="3"/>
    <n v="0"/>
    <n v="9"/>
    <n v="0"/>
    <n v="0"/>
    <n v="7"/>
    <n v="0"/>
    <n v="3"/>
    <n v="0"/>
    <n v="0"/>
    <n v="0"/>
    <n v="0"/>
    <n v="0"/>
    <n v="0"/>
    <n v="0"/>
    <n v="0"/>
    <n v="1"/>
    <n v="2"/>
    <n v="0"/>
    <n v="1"/>
    <n v="1"/>
    <n v="4"/>
    <n v="15"/>
    <n v="0"/>
    <n v="0"/>
    <n v="2"/>
    <n v="0"/>
  </r>
  <r>
    <n v="2025"/>
    <x v="8"/>
    <n v="4374"/>
    <x v="59"/>
    <x v="58"/>
    <x v="2"/>
    <x v="15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4"/>
    <n v="9"/>
    <n v="0"/>
    <n v="0"/>
    <n v="0"/>
    <n v="0"/>
  </r>
  <r>
    <n v="2025"/>
    <x v="8"/>
    <n v="4375"/>
    <x v="60"/>
    <x v="59"/>
    <x v="2"/>
    <x v="15"/>
    <n v="0"/>
    <n v="0"/>
    <n v="0"/>
    <n v="0"/>
    <n v="0"/>
    <n v="0"/>
    <n v="0"/>
    <n v="0"/>
    <n v="0"/>
    <n v="0"/>
    <n v="0"/>
    <n v="2"/>
    <n v="1"/>
    <n v="1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1"/>
    <n v="1"/>
  </r>
  <r>
    <n v="2025"/>
    <x v="8"/>
    <n v="4376"/>
    <x v="61"/>
    <x v="60"/>
    <x v="2"/>
    <x v="13"/>
    <n v="0"/>
    <n v="0"/>
    <n v="0"/>
    <n v="7"/>
    <n v="2"/>
    <n v="0"/>
    <n v="3"/>
    <n v="0"/>
    <n v="2"/>
    <n v="0"/>
    <n v="0"/>
    <n v="1"/>
    <n v="1"/>
    <n v="1"/>
    <n v="2"/>
    <n v="0"/>
    <n v="2"/>
    <n v="1"/>
    <n v="0"/>
    <n v="0"/>
    <n v="0"/>
    <n v="0"/>
    <n v="0"/>
    <n v="0"/>
    <n v="8"/>
    <n v="0"/>
    <n v="0"/>
    <n v="3"/>
    <n v="0"/>
    <n v="3"/>
    <n v="0"/>
    <n v="0"/>
    <n v="0"/>
    <n v="0"/>
    <n v="0"/>
    <n v="0"/>
    <n v="0"/>
    <n v="0"/>
    <n v="0"/>
    <n v="0"/>
    <n v="0"/>
    <n v="2"/>
    <n v="0"/>
    <n v="0"/>
    <n v="2"/>
    <n v="0"/>
    <n v="0"/>
    <n v="0"/>
    <n v="1"/>
  </r>
  <r>
    <n v="2025"/>
    <x v="8"/>
    <n v="4377"/>
    <x v="62"/>
    <x v="61"/>
    <x v="2"/>
    <x v="16"/>
    <n v="0"/>
    <n v="0"/>
    <n v="0"/>
    <n v="5"/>
    <n v="3"/>
    <n v="0"/>
    <n v="2"/>
    <n v="0"/>
    <n v="6"/>
    <n v="0"/>
    <n v="7"/>
    <n v="9"/>
    <n v="8"/>
    <n v="8"/>
    <n v="7"/>
    <n v="3"/>
    <n v="7"/>
    <n v="8"/>
    <n v="2"/>
    <n v="7"/>
    <n v="0"/>
    <n v="0"/>
    <n v="2"/>
    <n v="0"/>
    <n v="2"/>
    <n v="0"/>
    <n v="0"/>
    <n v="5"/>
    <n v="0"/>
    <n v="2"/>
    <n v="0"/>
    <n v="0"/>
    <n v="0"/>
    <n v="0"/>
    <n v="0"/>
    <n v="0"/>
    <n v="0"/>
    <n v="0"/>
    <n v="0"/>
    <n v="1"/>
    <n v="0"/>
    <n v="2"/>
    <n v="4"/>
    <n v="15"/>
    <n v="13"/>
    <n v="0"/>
    <n v="0"/>
    <n v="0"/>
    <n v="2"/>
  </r>
  <r>
    <n v="2025"/>
    <x v="8"/>
    <n v="4378"/>
    <x v="63"/>
    <x v="62"/>
    <x v="2"/>
    <x v="16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79"/>
    <x v="64"/>
    <x v="63"/>
    <x v="2"/>
    <x v="16"/>
    <n v="0"/>
    <n v="0"/>
    <n v="0"/>
    <n v="3"/>
    <n v="2"/>
    <n v="0"/>
    <n v="0"/>
    <n v="0"/>
    <n v="0"/>
    <n v="0"/>
    <n v="0"/>
    <n v="1"/>
    <n v="2"/>
    <n v="2"/>
    <n v="1"/>
    <n v="1"/>
    <n v="1"/>
    <n v="2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8"/>
    <n v="4380"/>
    <x v="65"/>
    <x v="64"/>
    <x v="2"/>
    <x v="16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2"/>
    <n v="2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1"/>
  </r>
  <r>
    <n v="2025"/>
    <x v="8"/>
    <n v="4381"/>
    <x v="66"/>
    <x v="65"/>
    <x v="2"/>
    <x v="15"/>
    <n v="0"/>
    <n v="0"/>
    <n v="0"/>
    <n v="5"/>
    <n v="0"/>
    <n v="0"/>
    <n v="0"/>
    <n v="0"/>
    <n v="1"/>
    <n v="0"/>
    <n v="0"/>
    <n v="0"/>
    <n v="3"/>
    <n v="8"/>
    <n v="2"/>
    <n v="5"/>
    <n v="1"/>
    <n v="5"/>
    <n v="1"/>
    <n v="4"/>
    <n v="1"/>
    <n v="0"/>
    <n v="1"/>
    <n v="0"/>
    <n v="7"/>
    <n v="0"/>
    <n v="0"/>
    <n v="2"/>
    <n v="0"/>
    <n v="3"/>
    <n v="0"/>
    <n v="0"/>
    <n v="0"/>
    <n v="0"/>
    <n v="0"/>
    <n v="0"/>
    <n v="0"/>
    <n v="0"/>
    <n v="0"/>
    <n v="1"/>
    <n v="0"/>
    <n v="0"/>
    <n v="3"/>
    <n v="10"/>
    <n v="30"/>
    <n v="0"/>
    <n v="0"/>
    <n v="2"/>
    <n v="4"/>
  </r>
  <r>
    <n v="2025"/>
    <x v="8"/>
    <n v="4382"/>
    <x v="67"/>
    <x v="66"/>
    <x v="2"/>
    <x v="15"/>
    <n v="0"/>
    <n v="0"/>
    <n v="0"/>
    <n v="1"/>
    <n v="1"/>
    <n v="0"/>
    <n v="0"/>
    <n v="0"/>
    <n v="0"/>
    <n v="0"/>
    <n v="0"/>
    <n v="0"/>
    <n v="0"/>
    <n v="0"/>
    <n v="3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83"/>
    <x v="68"/>
    <x v="67"/>
    <x v="2"/>
    <x v="17"/>
    <n v="3"/>
    <n v="0"/>
    <n v="6"/>
    <n v="6"/>
    <n v="1"/>
    <n v="0"/>
    <n v="1"/>
    <n v="0"/>
    <n v="1"/>
    <n v="0"/>
    <n v="3"/>
    <n v="3"/>
    <n v="2"/>
    <n v="2"/>
    <n v="4"/>
    <n v="4"/>
    <n v="0"/>
    <n v="3"/>
    <n v="2"/>
    <n v="0"/>
    <n v="0"/>
    <n v="0"/>
    <n v="2"/>
    <n v="0"/>
    <n v="6"/>
    <n v="0"/>
    <n v="0"/>
    <n v="2"/>
    <n v="0"/>
    <n v="1"/>
    <n v="0"/>
    <n v="0"/>
    <n v="0"/>
    <n v="0"/>
    <n v="0"/>
    <n v="0"/>
    <n v="0"/>
    <n v="0"/>
    <n v="0"/>
    <n v="2"/>
    <n v="0"/>
    <n v="1"/>
    <n v="1"/>
    <n v="5"/>
    <n v="13"/>
    <n v="0"/>
    <n v="0"/>
    <n v="0"/>
    <n v="3"/>
  </r>
  <r>
    <n v="2025"/>
    <x v="8"/>
    <n v="4384"/>
    <x v="69"/>
    <x v="68"/>
    <x v="2"/>
    <x v="17"/>
    <n v="0"/>
    <n v="0"/>
    <n v="0"/>
    <n v="0"/>
    <n v="0"/>
    <n v="0"/>
    <n v="0"/>
    <n v="0"/>
    <n v="1"/>
    <n v="0"/>
    <n v="0"/>
    <n v="1"/>
    <n v="0"/>
    <n v="0"/>
    <n v="1"/>
    <n v="2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0"/>
    <n v="0"/>
    <n v="0"/>
    <n v="2"/>
  </r>
  <r>
    <n v="2025"/>
    <x v="8"/>
    <n v="4385"/>
    <x v="70"/>
    <x v="69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8"/>
    <n v="4386"/>
    <x v="71"/>
    <x v="70"/>
    <x v="2"/>
    <x v="18"/>
    <n v="0"/>
    <n v="0"/>
    <n v="0"/>
    <n v="5"/>
    <n v="6"/>
    <n v="0"/>
    <n v="8"/>
    <n v="0"/>
    <n v="5"/>
    <n v="0"/>
    <n v="0"/>
    <n v="5"/>
    <n v="4"/>
    <n v="7"/>
    <n v="8"/>
    <n v="13"/>
    <n v="7"/>
    <n v="9"/>
    <n v="5"/>
    <n v="8"/>
    <n v="3"/>
    <n v="0"/>
    <n v="7"/>
    <n v="1"/>
    <n v="24"/>
    <n v="0"/>
    <n v="1"/>
    <n v="2"/>
    <n v="0"/>
    <n v="2"/>
    <n v="0"/>
    <n v="0"/>
    <n v="0"/>
    <n v="0"/>
    <n v="0"/>
    <n v="0"/>
    <n v="0"/>
    <n v="0"/>
    <n v="0"/>
    <n v="0"/>
    <n v="0"/>
    <n v="0"/>
    <n v="1"/>
    <n v="1"/>
    <n v="3"/>
    <n v="0"/>
    <n v="0"/>
    <n v="2"/>
    <n v="0"/>
  </r>
  <r>
    <n v="2025"/>
    <x v="8"/>
    <n v="4387"/>
    <x v="72"/>
    <x v="71"/>
    <x v="2"/>
    <x v="18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</r>
  <r>
    <n v="2025"/>
    <x v="8"/>
    <n v="4388"/>
    <x v="73"/>
    <x v="72"/>
    <x v="2"/>
    <x v="18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1"/>
    <n v="0"/>
  </r>
  <r>
    <n v="2025"/>
    <x v="8"/>
    <n v="4389"/>
    <x v="74"/>
    <x v="73"/>
    <x v="2"/>
    <x v="18"/>
    <n v="0"/>
    <n v="0"/>
    <n v="0"/>
    <n v="3"/>
    <n v="2"/>
    <n v="0"/>
    <n v="3"/>
    <n v="0"/>
    <n v="1"/>
    <n v="0"/>
    <n v="0"/>
    <n v="1"/>
    <n v="2"/>
    <n v="2"/>
    <n v="2"/>
    <n v="1"/>
    <n v="1"/>
    <n v="2"/>
    <n v="2"/>
    <n v="0"/>
    <n v="2"/>
    <n v="0"/>
    <n v="3"/>
    <n v="0"/>
    <n v="11"/>
    <n v="0"/>
    <n v="0"/>
    <n v="3"/>
    <n v="0"/>
    <n v="3"/>
    <n v="0"/>
    <n v="0"/>
    <n v="0"/>
    <n v="0"/>
    <n v="0"/>
    <n v="0"/>
    <n v="0"/>
    <n v="0"/>
    <n v="0"/>
    <n v="0"/>
    <n v="0"/>
    <n v="0"/>
    <n v="1"/>
    <n v="3"/>
    <n v="3"/>
    <n v="0"/>
    <n v="0"/>
    <n v="0"/>
    <n v="0"/>
  </r>
  <r>
    <n v="2025"/>
    <x v="8"/>
    <n v="4390"/>
    <x v="75"/>
    <x v="74"/>
    <x v="2"/>
    <x v="18"/>
    <n v="0"/>
    <n v="0"/>
    <n v="0"/>
    <n v="1"/>
    <n v="1"/>
    <n v="0"/>
    <n v="1"/>
    <n v="0"/>
    <n v="0"/>
    <n v="0"/>
    <n v="0"/>
    <n v="0"/>
    <n v="0"/>
    <n v="1"/>
    <n v="2"/>
    <n v="0"/>
    <n v="1"/>
    <n v="0"/>
    <n v="1"/>
    <n v="3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6"/>
    <n v="0"/>
    <n v="0"/>
    <n v="0"/>
    <n v="1"/>
  </r>
  <r>
    <n v="2025"/>
    <x v="8"/>
    <n v="4391"/>
    <x v="76"/>
    <x v="75"/>
    <x v="2"/>
    <x v="18"/>
    <n v="0"/>
    <n v="0"/>
    <n v="0"/>
    <n v="2"/>
    <n v="1"/>
    <n v="0"/>
    <n v="0"/>
    <n v="0"/>
    <n v="0"/>
    <n v="0"/>
    <n v="0"/>
    <n v="3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392"/>
    <x v="77"/>
    <x v="76"/>
    <x v="2"/>
    <x v="19"/>
    <n v="4"/>
    <n v="0"/>
    <n v="12"/>
    <n v="11"/>
    <n v="11"/>
    <n v="0"/>
    <n v="7"/>
    <n v="0"/>
    <n v="4"/>
    <n v="0"/>
    <n v="2"/>
    <n v="18"/>
    <n v="11"/>
    <n v="16"/>
    <n v="6"/>
    <n v="4"/>
    <n v="6"/>
    <n v="7"/>
    <n v="3"/>
    <n v="6"/>
    <n v="3"/>
    <n v="0"/>
    <n v="16"/>
    <n v="0"/>
    <n v="34"/>
    <n v="0"/>
    <n v="0"/>
    <n v="18"/>
    <n v="0"/>
    <n v="6"/>
    <n v="0"/>
    <n v="0"/>
    <n v="0"/>
    <n v="0"/>
    <n v="0"/>
    <n v="0"/>
    <n v="0"/>
    <n v="0"/>
    <n v="0"/>
    <n v="1"/>
    <n v="0"/>
    <n v="3"/>
    <n v="7"/>
    <n v="8"/>
    <n v="22"/>
    <n v="0"/>
    <n v="0"/>
    <n v="1"/>
    <n v="4"/>
  </r>
  <r>
    <n v="2025"/>
    <x v="8"/>
    <n v="4393"/>
    <x v="78"/>
    <x v="77"/>
    <x v="2"/>
    <x v="19"/>
    <n v="0"/>
    <n v="0"/>
    <n v="0"/>
    <n v="0"/>
    <n v="0"/>
    <n v="0"/>
    <n v="1"/>
    <n v="0"/>
    <n v="1"/>
    <n v="0"/>
    <n v="0"/>
    <n v="1"/>
    <n v="0"/>
    <n v="1"/>
    <n v="1"/>
    <n v="2"/>
    <n v="0"/>
    <n v="3"/>
    <n v="0"/>
    <n v="1"/>
    <n v="0"/>
    <n v="0"/>
    <n v="0"/>
    <n v="0"/>
    <n v="5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3"/>
    <n v="9"/>
    <n v="0"/>
    <n v="0"/>
    <n v="0"/>
    <n v="0"/>
  </r>
  <r>
    <n v="2025"/>
    <x v="8"/>
    <n v="4394"/>
    <x v="79"/>
    <x v="78"/>
    <x v="2"/>
    <x v="20"/>
    <n v="1"/>
    <n v="0"/>
    <n v="0"/>
    <n v="2"/>
    <n v="1"/>
    <n v="0"/>
    <n v="0"/>
    <n v="0"/>
    <n v="1"/>
    <n v="0"/>
    <n v="0"/>
    <n v="1"/>
    <n v="1"/>
    <n v="4"/>
    <n v="0"/>
    <n v="0"/>
    <n v="1"/>
    <n v="3"/>
    <n v="0"/>
    <n v="0"/>
    <n v="1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3"/>
  </r>
  <r>
    <n v="2025"/>
    <x v="8"/>
    <n v="4395"/>
    <x v="80"/>
    <x v="79"/>
    <x v="2"/>
    <x v="2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2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8"/>
    <n v="4396"/>
    <x v="81"/>
    <x v="80"/>
    <x v="2"/>
    <x v="20"/>
    <n v="0"/>
    <n v="0"/>
    <n v="0"/>
    <n v="1"/>
    <n v="0"/>
    <n v="0"/>
    <n v="3"/>
    <n v="0"/>
    <n v="3"/>
    <n v="0"/>
    <n v="0"/>
    <n v="2"/>
    <n v="0"/>
    <n v="2"/>
    <n v="1"/>
    <n v="0"/>
    <n v="1"/>
    <n v="1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3"/>
  </r>
  <r>
    <n v="2025"/>
    <x v="8"/>
    <n v="4397"/>
    <x v="82"/>
    <x v="81"/>
    <x v="2"/>
    <x v="20"/>
    <n v="0"/>
    <n v="0"/>
    <n v="0"/>
    <n v="3"/>
    <n v="3"/>
    <n v="0"/>
    <n v="1"/>
    <n v="0"/>
    <n v="1"/>
    <n v="0"/>
    <n v="0"/>
    <n v="0"/>
    <n v="1"/>
    <n v="1"/>
    <n v="0"/>
    <n v="1"/>
    <n v="0"/>
    <n v="2"/>
    <n v="0"/>
    <n v="0"/>
    <n v="2"/>
    <n v="0"/>
    <n v="0"/>
    <n v="0"/>
    <n v="4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2"/>
  </r>
  <r>
    <n v="2025"/>
    <x v="8"/>
    <n v="4398"/>
    <x v="83"/>
    <x v="82"/>
    <x v="2"/>
    <x v="2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4"/>
    <n v="0"/>
    <n v="2"/>
    <n v="6"/>
    <n v="0"/>
    <n v="0"/>
    <n v="0"/>
    <n v="0"/>
  </r>
  <r>
    <n v="2025"/>
    <x v="8"/>
    <n v="4399"/>
    <x v="84"/>
    <x v="83"/>
    <x v="2"/>
    <x v="2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</r>
  <r>
    <n v="2025"/>
    <x v="8"/>
    <n v="4400"/>
    <x v="85"/>
    <x v="84"/>
    <x v="2"/>
    <x v="20"/>
    <n v="0"/>
    <n v="0"/>
    <n v="0"/>
    <n v="0"/>
    <n v="0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0"/>
    <n v="1"/>
  </r>
  <r>
    <n v="2025"/>
    <x v="8"/>
    <n v="4401"/>
    <x v="86"/>
    <x v="85"/>
    <x v="2"/>
    <x v="19"/>
    <n v="0"/>
    <n v="0"/>
    <n v="0"/>
    <n v="2"/>
    <n v="2"/>
    <n v="0"/>
    <n v="2"/>
    <n v="0"/>
    <n v="0"/>
    <n v="0"/>
    <n v="1"/>
    <n v="2"/>
    <n v="3"/>
    <n v="4"/>
    <n v="3"/>
    <n v="2"/>
    <n v="0"/>
    <n v="2"/>
    <n v="2"/>
    <n v="3"/>
    <n v="0"/>
    <n v="0"/>
    <n v="2"/>
    <n v="0"/>
    <n v="10"/>
    <n v="0"/>
    <n v="0"/>
    <n v="3"/>
    <n v="0"/>
    <n v="1"/>
    <n v="0"/>
    <n v="0"/>
    <n v="0"/>
    <n v="0"/>
    <n v="0"/>
    <n v="0"/>
    <n v="0"/>
    <n v="0"/>
    <n v="0"/>
    <n v="1"/>
    <n v="0"/>
    <n v="1"/>
    <n v="0"/>
    <n v="2"/>
    <n v="7"/>
    <n v="0"/>
    <n v="0"/>
    <n v="2"/>
    <n v="0"/>
  </r>
  <r>
    <n v="2025"/>
    <x v="8"/>
    <n v="4402"/>
    <x v="87"/>
    <x v="86"/>
    <x v="2"/>
    <x v="19"/>
    <n v="0"/>
    <n v="0"/>
    <n v="0"/>
    <n v="0"/>
    <n v="0"/>
    <n v="0"/>
    <n v="0"/>
    <n v="0"/>
    <n v="0"/>
    <n v="0"/>
    <n v="0"/>
    <n v="0"/>
    <n v="1"/>
    <n v="2"/>
    <n v="0"/>
    <n v="1"/>
    <n v="1"/>
    <n v="1"/>
    <n v="1"/>
    <n v="1"/>
    <n v="1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8"/>
    <n v="4403"/>
    <x v="88"/>
    <x v="87"/>
    <x v="2"/>
    <x v="19"/>
    <n v="0"/>
    <n v="0"/>
    <n v="0"/>
    <n v="2"/>
    <n v="2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0"/>
    <n v="0"/>
    <n v="0"/>
    <n v="0"/>
  </r>
  <r>
    <n v="2025"/>
    <x v="8"/>
    <n v="4404"/>
    <x v="89"/>
    <x v="88"/>
    <x v="2"/>
    <x v="21"/>
    <n v="0"/>
    <n v="0"/>
    <n v="9"/>
    <n v="9"/>
    <n v="7"/>
    <n v="0"/>
    <n v="10"/>
    <n v="0"/>
    <n v="6"/>
    <n v="0"/>
    <n v="4"/>
    <n v="8"/>
    <n v="13"/>
    <n v="15"/>
    <n v="11"/>
    <n v="9"/>
    <n v="5"/>
    <n v="4"/>
    <n v="3"/>
    <n v="5"/>
    <n v="1"/>
    <n v="0"/>
    <n v="0"/>
    <n v="0"/>
    <n v="9"/>
    <n v="0"/>
    <n v="0"/>
    <n v="14"/>
    <n v="0"/>
    <n v="14"/>
    <n v="0"/>
    <n v="0"/>
    <n v="0"/>
    <n v="0"/>
    <n v="0"/>
    <n v="0"/>
    <n v="0"/>
    <n v="0"/>
    <n v="0"/>
    <n v="0"/>
    <n v="0"/>
    <n v="10"/>
    <n v="0"/>
    <n v="4"/>
    <n v="4"/>
    <n v="0"/>
    <n v="0"/>
    <n v="1"/>
    <n v="2"/>
  </r>
  <r>
    <n v="2025"/>
    <x v="8"/>
    <n v="4405"/>
    <x v="90"/>
    <x v="89"/>
    <x v="2"/>
    <x v="21"/>
    <n v="0"/>
    <n v="0"/>
    <n v="0"/>
    <n v="0"/>
    <n v="1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0"/>
    <n v="0"/>
    <n v="0"/>
    <n v="0"/>
  </r>
  <r>
    <n v="2025"/>
    <x v="8"/>
    <n v="4406"/>
    <x v="91"/>
    <x v="90"/>
    <x v="2"/>
    <x v="21"/>
    <n v="0"/>
    <n v="0"/>
    <n v="0"/>
    <n v="0"/>
    <n v="0"/>
    <n v="0"/>
    <n v="0"/>
    <n v="0"/>
    <n v="0"/>
    <n v="0"/>
    <n v="0"/>
    <n v="3"/>
    <n v="0"/>
    <n v="0"/>
    <n v="0"/>
    <n v="1"/>
    <n v="1"/>
    <n v="0"/>
    <n v="0"/>
    <n v="0"/>
    <n v="0"/>
    <n v="0"/>
    <n v="0"/>
    <n v="0"/>
    <n v="9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4"/>
    <n v="8"/>
    <n v="0"/>
    <n v="0"/>
    <n v="0"/>
    <n v="0"/>
  </r>
  <r>
    <n v="2025"/>
    <x v="8"/>
    <n v="4407"/>
    <x v="92"/>
    <x v="91"/>
    <x v="2"/>
    <x v="21"/>
    <n v="0"/>
    <n v="0"/>
    <n v="0"/>
    <n v="0"/>
    <n v="0"/>
    <n v="0"/>
    <n v="0"/>
    <n v="0"/>
    <n v="0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1"/>
  </r>
  <r>
    <n v="2025"/>
    <x v="8"/>
    <n v="4408"/>
    <x v="93"/>
    <x v="92"/>
    <x v="2"/>
    <x v="2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0"/>
    <n v="0"/>
    <n v="1"/>
    <n v="0"/>
  </r>
  <r>
    <n v="2025"/>
    <x v="8"/>
    <n v="4409"/>
    <x v="94"/>
    <x v="93"/>
    <x v="2"/>
    <x v="2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5"/>
    <x v="8"/>
    <n v="4410"/>
    <x v="95"/>
    <x v="94"/>
    <x v="2"/>
    <x v="21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8"/>
    <n v="4411"/>
    <x v="96"/>
    <x v="95"/>
    <x v="2"/>
    <x v="2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0"/>
    <n v="0"/>
    <n v="0"/>
    <n v="0"/>
  </r>
  <r>
    <n v="2025"/>
    <x v="8"/>
    <n v="4412"/>
    <x v="97"/>
    <x v="96"/>
    <x v="2"/>
    <x v="21"/>
    <n v="0"/>
    <n v="0"/>
    <n v="0"/>
    <n v="1"/>
    <n v="0"/>
    <n v="0"/>
    <n v="0"/>
    <n v="0"/>
    <n v="0"/>
    <n v="0"/>
    <n v="0"/>
    <n v="2"/>
    <n v="1"/>
    <n v="0"/>
    <n v="1"/>
    <n v="2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3"/>
    <n v="5"/>
    <n v="0"/>
    <n v="0"/>
    <n v="0"/>
    <n v="1"/>
  </r>
  <r>
    <n v="2025"/>
    <x v="8"/>
    <n v="4413"/>
    <x v="98"/>
    <x v="97"/>
    <x v="2"/>
    <x v="21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1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</r>
  <r>
    <n v="2025"/>
    <x v="8"/>
    <n v="4414"/>
    <x v="99"/>
    <x v="98"/>
    <x v="2"/>
    <x v="17"/>
    <n v="0"/>
    <n v="0"/>
    <n v="0"/>
    <n v="2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n v="2025"/>
    <x v="8"/>
    <n v="4415"/>
    <x v="100"/>
    <x v="99"/>
    <x v="2"/>
    <x v="17"/>
    <n v="0"/>
    <n v="0"/>
    <n v="0"/>
    <n v="2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</r>
  <r>
    <n v="2025"/>
    <x v="8"/>
    <n v="4416"/>
    <x v="101"/>
    <x v="100"/>
    <x v="2"/>
    <x v="17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</r>
  <r>
    <n v="2025"/>
    <x v="8"/>
    <n v="4417"/>
    <x v="102"/>
    <x v="101"/>
    <x v="2"/>
    <x v="22"/>
    <n v="3"/>
    <n v="0"/>
    <n v="9"/>
    <n v="7"/>
    <n v="7"/>
    <n v="0"/>
    <n v="7"/>
    <n v="0"/>
    <n v="5"/>
    <n v="0"/>
    <n v="5"/>
    <n v="12"/>
    <n v="17"/>
    <n v="7"/>
    <n v="10"/>
    <n v="9"/>
    <n v="8"/>
    <n v="7"/>
    <n v="5"/>
    <n v="8"/>
    <n v="8"/>
    <n v="0"/>
    <n v="6"/>
    <n v="1"/>
    <n v="25"/>
    <n v="0"/>
    <n v="1"/>
    <n v="5"/>
    <n v="0"/>
    <n v="6"/>
    <n v="0"/>
    <n v="0"/>
    <n v="0"/>
    <n v="0"/>
    <n v="0"/>
    <n v="0"/>
    <n v="0"/>
    <n v="0"/>
    <n v="0"/>
    <n v="0"/>
    <n v="0"/>
    <n v="3"/>
    <n v="3"/>
    <n v="20"/>
    <n v="41"/>
    <n v="0"/>
    <n v="0"/>
    <n v="0"/>
    <n v="4"/>
  </r>
  <r>
    <n v="2025"/>
    <x v="8"/>
    <n v="4418"/>
    <x v="103"/>
    <x v="102"/>
    <x v="2"/>
    <x v="22"/>
    <n v="0"/>
    <n v="0"/>
    <n v="0"/>
    <n v="2"/>
    <n v="1"/>
    <n v="0"/>
    <n v="0"/>
    <n v="0"/>
    <n v="0"/>
    <n v="0"/>
    <n v="1"/>
    <n v="5"/>
    <n v="5"/>
    <n v="2"/>
    <n v="2"/>
    <n v="2"/>
    <n v="3"/>
    <n v="3"/>
    <n v="3"/>
    <n v="9"/>
    <n v="1"/>
    <n v="0"/>
    <n v="3"/>
    <n v="0"/>
    <n v="7"/>
    <n v="0"/>
    <n v="0"/>
    <n v="3"/>
    <n v="0"/>
    <n v="1"/>
    <n v="0"/>
    <n v="0"/>
    <n v="0"/>
    <n v="0"/>
    <n v="0"/>
    <n v="0"/>
    <n v="0"/>
    <n v="0"/>
    <n v="0"/>
    <n v="1"/>
    <n v="1"/>
    <n v="1"/>
    <n v="3"/>
    <n v="7"/>
    <n v="14"/>
    <n v="0"/>
    <n v="0"/>
    <n v="1"/>
    <n v="0"/>
  </r>
  <r>
    <n v="2025"/>
    <x v="8"/>
    <n v="4419"/>
    <x v="104"/>
    <x v="103"/>
    <x v="2"/>
    <x v="22"/>
    <n v="0"/>
    <n v="0"/>
    <n v="0"/>
    <n v="4"/>
    <n v="0"/>
    <n v="0"/>
    <n v="1"/>
    <n v="0"/>
    <n v="1"/>
    <n v="0"/>
    <n v="0"/>
    <n v="0"/>
    <n v="1"/>
    <n v="3"/>
    <n v="2"/>
    <n v="1"/>
    <n v="6"/>
    <n v="1"/>
    <n v="3"/>
    <n v="0"/>
    <n v="2"/>
    <n v="0"/>
    <n v="0"/>
    <n v="0"/>
    <n v="1"/>
    <n v="0"/>
    <n v="0"/>
    <n v="2"/>
    <n v="0"/>
    <n v="2"/>
    <n v="0"/>
    <n v="0"/>
    <n v="0"/>
    <n v="0"/>
    <n v="0"/>
    <n v="0"/>
    <n v="0"/>
    <n v="0"/>
    <n v="0"/>
    <n v="0"/>
    <n v="0"/>
    <n v="1"/>
    <n v="0"/>
    <n v="1"/>
    <n v="10"/>
    <n v="0"/>
    <n v="0"/>
    <n v="0"/>
    <n v="0"/>
  </r>
  <r>
    <n v="2025"/>
    <x v="8"/>
    <n v="4420"/>
    <x v="105"/>
    <x v="104"/>
    <x v="2"/>
    <x v="22"/>
    <n v="0"/>
    <n v="0"/>
    <n v="0"/>
    <n v="4"/>
    <n v="4"/>
    <n v="0"/>
    <n v="3"/>
    <n v="0"/>
    <n v="3"/>
    <n v="0"/>
    <n v="0"/>
    <n v="2"/>
    <n v="4"/>
    <n v="4"/>
    <n v="3"/>
    <n v="4"/>
    <n v="3"/>
    <n v="4"/>
    <n v="4"/>
    <n v="4"/>
    <n v="0"/>
    <n v="0"/>
    <n v="0"/>
    <n v="0"/>
    <n v="2"/>
    <n v="0"/>
    <n v="0"/>
    <n v="3"/>
    <n v="0"/>
    <n v="1"/>
    <n v="0"/>
    <n v="0"/>
    <n v="0"/>
    <n v="0"/>
    <n v="0"/>
    <n v="0"/>
    <n v="0"/>
    <n v="2"/>
    <n v="8"/>
    <n v="0"/>
    <n v="0"/>
    <n v="0"/>
    <n v="0"/>
    <n v="1"/>
    <n v="10"/>
    <n v="0"/>
    <n v="0"/>
    <n v="0"/>
    <n v="0"/>
  </r>
  <r>
    <n v="2025"/>
    <x v="8"/>
    <n v="4421"/>
    <x v="106"/>
    <x v="105"/>
    <x v="2"/>
    <x v="22"/>
    <n v="0"/>
    <n v="0"/>
    <n v="0"/>
    <n v="1"/>
    <n v="2"/>
    <n v="0"/>
    <n v="0"/>
    <n v="0"/>
    <n v="1"/>
    <n v="0"/>
    <n v="1"/>
    <n v="6"/>
    <n v="1"/>
    <n v="2"/>
    <n v="2"/>
    <n v="5"/>
    <n v="3"/>
    <n v="2"/>
    <n v="0"/>
    <n v="3"/>
    <n v="3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1"/>
    <n v="7"/>
    <n v="0"/>
    <n v="0"/>
    <n v="0"/>
    <n v="0"/>
  </r>
  <r>
    <n v="2025"/>
    <x v="8"/>
    <n v="4422"/>
    <x v="107"/>
    <x v="106"/>
    <x v="2"/>
    <x v="22"/>
    <n v="0"/>
    <n v="0"/>
    <n v="0"/>
    <n v="2"/>
    <n v="2"/>
    <n v="1"/>
    <n v="1"/>
    <n v="0"/>
    <n v="1"/>
    <n v="0"/>
    <n v="0"/>
    <n v="2"/>
    <n v="0"/>
    <n v="1"/>
    <n v="1"/>
    <n v="2"/>
    <n v="2"/>
    <n v="1"/>
    <n v="2"/>
    <n v="0"/>
    <n v="1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2"/>
    <n v="0"/>
    <n v="1"/>
    <n v="7"/>
    <n v="0"/>
    <n v="0"/>
    <n v="0"/>
    <n v="1"/>
  </r>
  <r>
    <n v="2025"/>
    <x v="8"/>
    <n v="4423"/>
    <x v="108"/>
    <x v="107"/>
    <x v="2"/>
    <x v="22"/>
    <n v="0"/>
    <n v="0"/>
    <n v="0"/>
    <n v="4"/>
    <n v="3"/>
    <n v="0"/>
    <n v="1"/>
    <n v="0"/>
    <n v="1"/>
    <n v="0"/>
    <n v="1"/>
    <n v="2"/>
    <n v="0"/>
    <n v="3"/>
    <n v="1"/>
    <n v="2"/>
    <n v="6"/>
    <n v="2"/>
    <n v="2"/>
    <n v="3"/>
    <n v="1"/>
    <n v="0"/>
    <n v="0"/>
    <n v="0"/>
    <n v="3"/>
    <n v="0"/>
    <n v="0"/>
    <n v="0"/>
    <n v="0"/>
    <n v="1"/>
    <n v="0"/>
    <n v="0"/>
    <n v="0"/>
    <n v="0"/>
    <n v="0"/>
    <n v="0"/>
    <n v="0"/>
    <n v="0"/>
    <n v="0"/>
    <n v="1"/>
    <n v="0"/>
    <n v="0"/>
    <n v="2"/>
    <n v="7"/>
    <n v="14"/>
    <n v="0"/>
    <n v="0"/>
    <n v="4"/>
    <n v="0"/>
  </r>
  <r>
    <n v="2025"/>
    <x v="8"/>
    <n v="4424"/>
    <x v="109"/>
    <x v="108"/>
    <x v="2"/>
    <x v="22"/>
    <n v="0"/>
    <n v="0"/>
    <n v="0"/>
    <n v="1"/>
    <n v="0"/>
    <n v="0"/>
    <n v="0"/>
    <n v="0"/>
    <n v="0"/>
    <n v="0"/>
    <n v="0"/>
    <n v="1"/>
    <n v="0"/>
    <n v="1"/>
    <n v="0"/>
    <n v="0"/>
    <n v="1"/>
    <n v="2"/>
    <n v="1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0"/>
    <n v="0"/>
    <n v="0"/>
    <n v="0"/>
  </r>
  <r>
    <n v="2025"/>
    <x v="8"/>
    <n v="4425"/>
    <x v="110"/>
    <x v="109"/>
    <x v="2"/>
    <x v="22"/>
    <n v="0"/>
    <n v="0"/>
    <n v="0"/>
    <n v="0"/>
    <n v="0"/>
    <n v="0"/>
    <n v="0"/>
    <n v="0"/>
    <n v="1"/>
    <n v="0"/>
    <n v="1"/>
    <n v="0"/>
    <n v="0"/>
    <n v="0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10"/>
    <n v="0"/>
    <n v="0"/>
    <n v="0"/>
    <n v="0"/>
  </r>
  <r>
    <n v="2025"/>
    <x v="8"/>
    <n v="4426"/>
    <x v="111"/>
    <x v="110"/>
    <x v="2"/>
    <x v="22"/>
    <n v="0"/>
    <n v="0"/>
    <n v="0"/>
    <n v="6"/>
    <n v="3"/>
    <n v="0"/>
    <n v="2"/>
    <n v="0"/>
    <n v="2"/>
    <n v="0"/>
    <n v="3"/>
    <n v="6"/>
    <n v="2"/>
    <n v="6"/>
    <n v="4"/>
    <n v="3"/>
    <n v="7"/>
    <n v="6"/>
    <n v="4"/>
    <n v="5"/>
    <n v="2"/>
    <n v="0"/>
    <n v="6"/>
    <n v="1"/>
    <n v="16"/>
    <n v="0"/>
    <n v="0"/>
    <n v="5"/>
    <n v="0"/>
    <n v="7"/>
    <n v="0"/>
    <n v="0"/>
    <n v="0"/>
    <n v="0"/>
    <n v="0"/>
    <n v="0"/>
    <n v="0"/>
    <n v="0"/>
    <n v="0"/>
    <n v="6"/>
    <n v="0"/>
    <n v="3"/>
    <n v="0"/>
    <n v="12"/>
    <n v="45"/>
    <n v="0"/>
    <n v="0"/>
    <n v="2"/>
    <n v="2"/>
  </r>
  <r>
    <n v="2025"/>
    <x v="8"/>
    <n v="4427"/>
    <x v="112"/>
    <x v="111"/>
    <x v="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8"/>
    <n v="4428"/>
    <x v="113"/>
    <x v="112"/>
    <x v="2"/>
    <x v="22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8"/>
    <n v="0"/>
    <n v="0"/>
    <n v="0"/>
    <n v="0"/>
  </r>
  <r>
    <n v="2025"/>
    <x v="8"/>
    <n v="4429"/>
    <x v="114"/>
    <x v="113"/>
    <x v="2"/>
    <x v="22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0"/>
    <n v="0"/>
    <n v="0"/>
    <n v="0"/>
    <n v="0"/>
  </r>
  <r>
    <n v="2025"/>
    <x v="8"/>
    <n v="4430"/>
    <x v="115"/>
    <x v="114"/>
    <x v="2"/>
    <x v="2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4"/>
    <n v="5"/>
    <n v="0"/>
    <n v="0"/>
    <n v="0"/>
    <n v="0"/>
  </r>
  <r>
    <n v="2025"/>
    <x v="8"/>
    <n v="4431"/>
    <x v="116"/>
    <x v="115"/>
    <x v="2"/>
    <x v="22"/>
    <n v="0"/>
    <n v="0"/>
    <n v="0"/>
    <n v="2"/>
    <n v="3"/>
    <n v="0"/>
    <n v="3"/>
    <n v="0"/>
    <n v="1"/>
    <n v="0"/>
    <n v="1"/>
    <n v="1"/>
    <n v="2"/>
    <n v="1"/>
    <n v="1"/>
    <n v="2"/>
    <n v="2"/>
    <n v="4"/>
    <n v="2"/>
    <n v="1"/>
    <n v="0"/>
    <n v="0"/>
    <n v="1"/>
    <n v="0"/>
    <n v="6"/>
    <n v="0"/>
    <n v="0"/>
    <n v="0"/>
    <n v="0"/>
    <n v="1"/>
    <n v="0"/>
    <n v="0"/>
    <n v="0"/>
    <n v="0"/>
    <n v="0"/>
    <n v="0"/>
    <n v="0"/>
    <n v="0"/>
    <n v="0"/>
    <n v="2"/>
    <n v="0"/>
    <n v="3"/>
    <n v="1"/>
    <n v="14"/>
    <n v="17"/>
    <n v="0"/>
    <n v="0"/>
    <n v="1"/>
    <n v="3"/>
  </r>
  <r>
    <n v="2025"/>
    <x v="8"/>
    <n v="4432"/>
    <x v="117"/>
    <x v="116"/>
    <x v="2"/>
    <x v="22"/>
    <n v="0"/>
    <n v="0"/>
    <n v="0"/>
    <n v="0"/>
    <n v="0"/>
    <n v="0"/>
    <n v="1"/>
    <n v="0"/>
    <n v="1"/>
    <n v="0"/>
    <n v="1"/>
    <n v="0"/>
    <n v="2"/>
    <n v="1"/>
    <n v="1"/>
    <n v="2"/>
    <n v="2"/>
    <n v="1"/>
    <n v="2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n v="2025"/>
    <x v="8"/>
    <n v="4433"/>
    <x v="118"/>
    <x v="117"/>
    <x v="2"/>
    <x v="22"/>
    <n v="0"/>
    <n v="0"/>
    <n v="0"/>
    <n v="1"/>
    <n v="1"/>
    <n v="0"/>
    <n v="1"/>
    <n v="0"/>
    <n v="0"/>
    <n v="0"/>
    <n v="0"/>
    <n v="1"/>
    <n v="3"/>
    <n v="0"/>
    <n v="2"/>
    <n v="1"/>
    <n v="2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434"/>
    <x v="119"/>
    <x v="118"/>
    <x v="2"/>
    <x v="22"/>
    <n v="0"/>
    <n v="0"/>
    <n v="0"/>
    <n v="0"/>
    <n v="0"/>
    <n v="0"/>
    <n v="1"/>
    <n v="0"/>
    <n v="0"/>
    <n v="0"/>
    <n v="3"/>
    <n v="1"/>
    <n v="0"/>
    <n v="3"/>
    <n v="3"/>
    <n v="5"/>
    <n v="1"/>
    <n v="1"/>
    <n v="0"/>
    <n v="0"/>
    <n v="0"/>
    <n v="0"/>
    <n v="1"/>
    <n v="0"/>
    <n v="2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1"/>
    <n v="6"/>
    <n v="0"/>
    <n v="0"/>
    <n v="0"/>
    <n v="0"/>
  </r>
  <r>
    <n v="2025"/>
    <x v="8"/>
    <n v="4435"/>
    <x v="120"/>
    <x v="119"/>
    <x v="2"/>
    <x v="22"/>
    <n v="0"/>
    <n v="0"/>
    <n v="0"/>
    <n v="1"/>
    <n v="1"/>
    <n v="0"/>
    <n v="1"/>
    <n v="0"/>
    <n v="2"/>
    <n v="0"/>
    <n v="0"/>
    <n v="0"/>
    <n v="6"/>
    <n v="0"/>
    <n v="2"/>
    <n v="3"/>
    <n v="1"/>
    <n v="1"/>
    <n v="2"/>
    <n v="1"/>
    <n v="3"/>
    <n v="0"/>
    <n v="1"/>
    <n v="0"/>
    <n v="6"/>
    <n v="0"/>
    <n v="1"/>
    <n v="1"/>
    <n v="0"/>
    <n v="0"/>
    <n v="0"/>
    <n v="0"/>
    <n v="0"/>
    <n v="0"/>
    <n v="0"/>
    <n v="0"/>
    <n v="0"/>
    <n v="0"/>
    <n v="0"/>
    <n v="1"/>
    <n v="0"/>
    <n v="1"/>
    <n v="1"/>
    <n v="5"/>
    <n v="10"/>
    <n v="0"/>
    <n v="0"/>
    <n v="1"/>
    <n v="0"/>
  </r>
  <r>
    <n v="2025"/>
    <x v="8"/>
    <n v="4436"/>
    <x v="121"/>
    <x v="120"/>
    <x v="0"/>
    <x v="23"/>
    <n v="0"/>
    <n v="0"/>
    <n v="0"/>
    <n v="0"/>
    <n v="0"/>
    <n v="0"/>
    <n v="1"/>
    <n v="0"/>
    <n v="1"/>
    <n v="0"/>
    <n v="1"/>
    <n v="1"/>
    <n v="0"/>
    <n v="1"/>
    <n v="1"/>
    <n v="3"/>
    <n v="0"/>
    <n v="3"/>
    <n v="1"/>
    <n v="0"/>
    <n v="0"/>
    <n v="0"/>
    <n v="2"/>
    <n v="0"/>
    <n v="3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438"/>
    <x v="123"/>
    <x v="122"/>
    <x v="3"/>
    <x v="24"/>
    <n v="0"/>
    <n v="0"/>
    <n v="0"/>
    <n v="6"/>
    <n v="6"/>
    <n v="0"/>
    <n v="3"/>
    <n v="1"/>
    <n v="2"/>
    <n v="0"/>
    <n v="0"/>
    <n v="3"/>
    <n v="3"/>
    <n v="7"/>
    <n v="7"/>
    <n v="6"/>
    <n v="4"/>
    <n v="6"/>
    <n v="2"/>
    <n v="5"/>
    <n v="2"/>
    <n v="0"/>
    <n v="9"/>
    <n v="0"/>
    <n v="2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3"/>
    <n v="0"/>
    <n v="0"/>
    <n v="1"/>
    <n v="0"/>
  </r>
  <r>
    <n v="2025"/>
    <x v="8"/>
    <n v="4439"/>
    <x v="124"/>
    <x v="123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8"/>
    <n v="4440"/>
    <x v="125"/>
    <x v="124"/>
    <x v="3"/>
    <x v="24"/>
    <n v="0"/>
    <n v="0"/>
    <n v="0"/>
    <n v="3"/>
    <n v="6"/>
    <n v="1"/>
    <n v="5"/>
    <n v="1"/>
    <n v="4"/>
    <n v="0"/>
    <n v="1"/>
    <n v="2"/>
    <n v="0"/>
    <n v="2"/>
    <n v="0"/>
    <n v="2"/>
    <n v="1"/>
    <n v="1"/>
    <n v="4"/>
    <n v="0"/>
    <n v="0"/>
    <n v="0"/>
    <n v="2"/>
    <n v="0"/>
    <n v="9"/>
    <n v="0"/>
    <n v="3"/>
    <n v="0"/>
    <n v="0"/>
    <n v="0"/>
    <n v="0"/>
    <n v="0"/>
    <n v="0"/>
    <n v="0"/>
    <n v="0"/>
    <n v="0"/>
    <n v="0"/>
    <n v="0"/>
    <n v="0"/>
    <n v="2"/>
    <n v="0"/>
    <n v="3"/>
    <n v="3"/>
    <n v="2"/>
    <n v="5"/>
    <n v="0"/>
    <n v="0"/>
    <n v="1"/>
    <n v="1"/>
  </r>
  <r>
    <n v="2025"/>
    <x v="8"/>
    <n v="4441"/>
    <x v="126"/>
    <x v="125"/>
    <x v="3"/>
    <x v="26"/>
    <n v="0"/>
    <n v="0"/>
    <n v="0"/>
    <n v="0"/>
    <n v="0"/>
    <n v="1"/>
    <n v="0"/>
    <n v="0"/>
    <n v="0"/>
    <n v="0"/>
    <n v="0"/>
    <n v="0"/>
    <n v="0"/>
    <n v="2"/>
    <n v="3"/>
    <n v="1"/>
    <n v="0"/>
    <n v="2"/>
    <n v="1"/>
    <n v="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5"/>
    <n v="8"/>
    <n v="0"/>
    <n v="0"/>
    <n v="1"/>
    <n v="0"/>
  </r>
  <r>
    <n v="2025"/>
    <x v="8"/>
    <n v="4442"/>
    <x v="127"/>
    <x v="126"/>
    <x v="3"/>
    <x v="26"/>
    <n v="0"/>
    <n v="0"/>
    <n v="0"/>
    <n v="0"/>
    <n v="0"/>
    <n v="0"/>
    <n v="0"/>
    <n v="0"/>
    <n v="0"/>
    <n v="0"/>
    <n v="0"/>
    <n v="2"/>
    <n v="0"/>
    <n v="0"/>
    <n v="1"/>
    <n v="1"/>
    <n v="0"/>
    <n v="1"/>
    <n v="0"/>
    <n v="2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</r>
  <r>
    <n v="2025"/>
    <x v="8"/>
    <n v="4443"/>
    <x v="128"/>
    <x v="127"/>
    <x v="3"/>
    <x v="2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0"/>
    <n v="0"/>
    <n v="0"/>
  </r>
  <r>
    <n v="2025"/>
    <x v="8"/>
    <n v="4444"/>
    <x v="129"/>
    <x v="128"/>
    <x v="3"/>
    <x v="26"/>
    <n v="0"/>
    <n v="0"/>
    <n v="0"/>
    <n v="4"/>
    <n v="2"/>
    <n v="0"/>
    <n v="1"/>
    <n v="0"/>
    <n v="1"/>
    <n v="0"/>
    <n v="0"/>
    <n v="0"/>
    <n v="1"/>
    <n v="5"/>
    <n v="5"/>
    <n v="0"/>
    <n v="0"/>
    <n v="0"/>
    <n v="3"/>
    <n v="2"/>
    <n v="1"/>
    <n v="0"/>
    <n v="0"/>
    <n v="0"/>
    <n v="12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0"/>
    <n v="4"/>
    <n v="0"/>
    <n v="0"/>
    <n v="0"/>
    <n v="1"/>
  </r>
  <r>
    <n v="2025"/>
    <x v="8"/>
    <n v="4445"/>
    <x v="130"/>
    <x v="129"/>
    <x v="3"/>
    <x v="26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1"/>
  </r>
  <r>
    <n v="2025"/>
    <x v="8"/>
    <n v="4446"/>
    <x v="131"/>
    <x v="130"/>
    <x v="3"/>
    <x v="26"/>
    <n v="0"/>
    <n v="0"/>
    <n v="0"/>
    <n v="0"/>
    <n v="0"/>
    <n v="0"/>
    <n v="0"/>
    <n v="0"/>
    <n v="1"/>
    <n v="0"/>
    <n v="0"/>
    <n v="0"/>
    <n v="0"/>
    <n v="2"/>
    <n v="1"/>
    <n v="2"/>
    <n v="0"/>
    <n v="3"/>
    <n v="0"/>
    <n v="1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</r>
  <r>
    <n v="2025"/>
    <x v="8"/>
    <n v="4447"/>
    <x v="132"/>
    <x v="131"/>
    <x v="3"/>
    <x v="26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448"/>
    <x v="133"/>
    <x v="132"/>
    <x v="3"/>
    <x v="26"/>
    <n v="0"/>
    <n v="0"/>
    <n v="1"/>
    <n v="3"/>
    <n v="2"/>
    <n v="1"/>
    <n v="3"/>
    <n v="0"/>
    <n v="4"/>
    <n v="0"/>
    <n v="0"/>
    <n v="3"/>
    <n v="3"/>
    <n v="2"/>
    <n v="4"/>
    <n v="5"/>
    <n v="7"/>
    <n v="10"/>
    <n v="1"/>
    <n v="11"/>
    <n v="0"/>
    <n v="0"/>
    <n v="3"/>
    <n v="0"/>
    <n v="16"/>
    <n v="0"/>
    <n v="0"/>
    <n v="3"/>
    <n v="0"/>
    <n v="1"/>
    <n v="0"/>
    <n v="0"/>
    <n v="0"/>
    <n v="0"/>
    <n v="0"/>
    <n v="0"/>
    <n v="0"/>
    <n v="0"/>
    <n v="0"/>
    <n v="0"/>
    <n v="0"/>
    <n v="10"/>
    <n v="0"/>
    <n v="5"/>
    <n v="4"/>
    <n v="0"/>
    <n v="0"/>
    <n v="0"/>
    <n v="0"/>
  </r>
  <r>
    <n v="2025"/>
    <x v="8"/>
    <n v="4449"/>
    <x v="134"/>
    <x v="133"/>
    <x v="3"/>
    <x v="24"/>
    <n v="3"/>
    <n v="0"/>
    <n v="10"/>
    <n v="15"/>
    <n v="18"/>
    <n v="2"/>
    <n v="16"/>
    <n v="1"/>
    <n v="13"/>
    <n v="0"/>
    <n v="3"/>
    <n v="19"/>
    <n v="12"/>
    <n v="18"/>
    <n v="19"/>
    <n v="15"/>
    <n v="5"/>
    <n v="11"/>
    <n v="9"/>
    <n v="14"/>
    <n v="0"/>
    <n v="0"/>
    <n v="6"/>
    <n v="4"/>
    <n v="17"/>
    <n v="0"/>
    <n v="3"/>
    <n v="3"/>
    <n v="0"/>
    <n v="5"/>
    <n v="0"/>
    <n v="0"/>
    <n v="1"/>
    <n v="1"/>
    <n v="0"/>
    <n v="0"/>
    <n v="0"/>
    <n v="0"/>
    <n v="0"/>
    <n v="0"/>
    <n v="0"/>
    <n v="0"/>
    <n v="0"/>
    <n v="21"/>
    <n v="35"/>
    <n v="0"/>
    <n v="0"/>
    <n v="2"/>
    <n v="5"/>
  </r>
  <r>
    <n v="2025"/>
    <x v="8"/>
    <n v="4450"/>
    <x v="135"/>
    <x v="134"/>
    <x v="3"/>
    <x v="24"/>
    <n v="0"/>
    <n v="0"/>
    <n v="0"/>
    <n v="0"/>
    <n v="0"/>
    <n v="0"/>
    <n v="0"/>
    <n v="0"/>
    <n v="1"/>
    <n v="0"/>
    <n v="0"/>
    <n v="1"/>
    <n v="0"/>
    <n v="0"/>
    <n v="0"/>
    <n v="0"/>
    <n v="0"/>
    <n v="2"/>
    <n v="0"/>
    <n v="0"/>
    <n v="1"/>
    <n v="0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451"/>
    <x v="136"/>
    <x v="135"/>
    <x v="3"/>
    <x v="25"/>
    <n v="0"/>
    <n v="0"/>
    <n v="0"/>
    <n v="0"/>
    <n v="1"/>
    <n v="0"/>
    <n v="1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n v="2025"/>
    <x v="8"/>
    <n v="4452"/>
    <x v="137"/>
    <x v="136"/>
    <x v="3"/>
    <x v="25"/>
    <n v="3"/>
    <n v="0"/>
    <n v="0"/>
    <n v="2"/>
    <n v="4"/>
    <n v="0"/>
    <n v="3"/>
    <n v="0"/>
    <n v="1"/>
    <n v="0"/>
    <n v="0"/>
    <n v="2"/>
    <n v="3"/>
    <n v="2"/>
    <n v="6"/>
    <n v="1"/>
    <n v="1"/>
    <n v="2"/>
    <n v="1"/>
    <n v="0"/>
    <n v="2"/>
    <n v="0"/>
    <n v="0"/>
    <n v="0"/>
    <n v="18"/>
    <n v="0"/>
    <n v="0"/>
    <n v="2"/>
    <n v="0"/>
    <n v="1"/>
    <n v="0"/>
    <n v="0"/>
    <n v="0"/>
    <n v="0"/>
    <n v="0"/>
    <n v="0"/>
    <n v="0"/>
    <n v="0"/>
    <n v="0"/>
    <n v="4"/>
    <n v="0"/>
    <n v="12"/>
    <n v="3"/>
    <n v="4"/>
    <n v="5"/>
    <n v="0"/>
    <n v="0"/>
    <n v="1"/>
    <n v="2"/>
  </r>
  <r>
    <n v="2025"/>
    <x v="8"/>
    <n v="4453"/>
    <x v="138"/>
    <x v="137"/>
    <x v="3"/>
    <x v="2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8"/>
    <n v="4454"/>
    <x v="139"/>
    <x v="138"/>
    <x v="3"/>
    <x v="25"/>
    <n v="0"/>
    <n v="0"/>
    <n v="0"/>
    <n v="0"/>
    <n v="0"/>
    <n v="0"/>
    <n v="0"/>
    <n v="0"/>
    <n v="0"/>
    <n v="0"/>
    <n v="0"/>
    <n v="2"/>
    <n v="0"/>
    <n v="2"/>
    <n v="0"/>
    <n v="0"/>
    <n v="0"/>
    <n v="1"/>
    <n v="0"/>
    <n v="2"/>
    <n v="0"/>
    <n v="0"/>
    <n v="1"/>
    <n v="0"/>
    <n v="6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0"/>
    <n v="4"/>
    <n v="0"/>
    <n v="0"/>
    <n v="0"/>
    <n v="0"/>
  </r>
  <r>
    <n v="2025"/>
    <x v="8"/>
    <n v="4455"/>
    <x v="140"/>
    <x v="139"/>
    <x v="3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</r>
  <r>
    <n v="2025"/>
    <x v="8"/>
    <n v="4456"/>
    <x v="141"/>
    <x v="140"/>
    <x v="3"/>
    <x v="25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0"/>
    <n v="0"/>
    <n v="0"/>
    <n v="0"/>
  </r>
  <r>
    <n v="2025"/>
    <x v="8"/>
    <n v="4457"/>
    <x v="142"/>
    <x v="141"/>
    <x v="3"/>
    <x v="25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8"/>
    <n v="4458"/>
    <x v="143"/>
    <x v="142"/>
    <x v="3"/>
    <x v="25"/>
    <n v="0"/>
    <n v="0"/>
    <n v="0"/>
    <n v="1"/>
    <n v="0"/>
    <n v="0"/>
    <n v="0"/>
    <n v="0"/>
    <n v="0"/>
    <n v="0"/>
    <n v="0"/>
    <n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</r>
  <r>
    <n v="2025"/>
    <x v="8"/>
    <n v="4459"/>
    <x v="144"/>
    <x v="143"/>
    <x v="3"/>
    <x v="25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5"/>
    <x v="8"/>
    <n v="4460"/>
    <x v="145"/>
    <x v="144"/>
    <x v="3"/>
    <x v="25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8"/>
    <n v="4461"/>
    <x v="146"/>
    <x v="145"/>
    <x v="3"/>
    <x v="25"/>
    <n v="0"/>
    <n v="0"/>
    <n v="0"/>
    <n v="0"/>
    <n v="0"/>
    <n v="0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4462"/>
    <x v="147"/>
    <x v="146"/>
    <x v="3"/>
    <x v="25"/>
    <n v="0"/>
    <n v="0"/>
    <n v="0"/>
    <n v="0"/>
    <n v="0"/>
    <n v="0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</r>
  <r>
    <n v="2025"/>
    <x v="8"/>
    <n v="6669"/>
    <x v="148"/>
    <x v="147"/>
    <x v="2"/>
    <x v="17"/>
    <n v="0"/>
    <n v="0"/>
    <n v="0"/>
    <n v="0"/>
    <n v="0"/>
    <n v="0"/>
    <n v="0"/>
    <n v="0"/>
    <n v="0"/>
    <n v="0"/>
    <n v="1"/>
    <n v="2"/>
    <n v="1"/>
    <n v="3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</r>
  <r>
    <n v="2025"/>
    <x v="8"/>
    <n v="6670"/>
    <x v="149"/>
    <x v="148"/>
    <x v="2"/>
    <x v="17"/>
    <n v="0"/>
    <n v="0"/>
    <n v="0"/>
    <n v="0"/>
    <n v="0"/>
    <n v="0"/>
    <n v="0"/>
    <n v="0"/>
    <n v="0"/>
    <n v="0"/>
    <n v="0"/>
    <n v="0"/>
    <n v="1"/>
    <n v="0"/>
    <n v="2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2"/>
    <n v="0"/>
    <n v="0"/>
    <n v="0"/>
    <n v="0"/>
  </r>
  <r>
    <n v="2025"/>
    <x v="8"/>
    <n v="6671"/>
    <x v="150"/>
    <x v="149"/>
    <x v="2"/>
    <x v="21"/>
    <n v="0"/>
    <n v="0"/>
    <n v="0"/>
    <n v="2"/>
    <n v="2"/>
    <n v="0"/>
    <n v="2"/>
    <n v="0"/>
    <n v="1"/>
    <n v="0"/>
    <n v="2"/>
    <n v="4"/>
    <n v="3"/>
    <n v="5"/>
    <n v="3"/>
    <n v="5"/>
    <n v="1"/>
    <n v="5"/>
    <n v="1"/>
    <n v="5"/>
    <n v="0"/>
    <n v="0"/>
    <n v="1"/>
    <n v="0"/>
    <n v="5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9"/>
    <n v="12"/>
    <n v="0"/>
    <n v="0"/>
    <n v="1"/>
    <n v="2"/>
  </r>
  <r>
    <n v="2025"/>
    <x v="8"/>
    <n v="6709"/>
    <x v="151"/>
    <x v="150"/>
    <x v="0"/>
    <x v="8"/>
    <n v="1"/>
    <n v="0"/>
    <n v="1"/>
    <n v="3"/>
    <n v="4"/>
    <n v="0"/>
    <n v="3"/>
    <n v="0"/>
    <n v="2"/>
    <n v="0"/>
    <n v="2"/>
    <n v="7"/>
    <n v="3"/>
    <n v="1"/>
    <n v="4"/>
    <n v="5"/>
    <n v="1"/>
    <n v="4"/>
    <n v="0"/>
    <n v="2"/>
    <n v="0"/>
    <n v="0"/>
    <n v="3"/>
    <n v="1"/>
    <n v="9"/>
    <n v="0"/>
    <n v="0"/>
    <n v="3"/>
    <n v="0"/>
    <n v="1"/>
    <n v="0"/>
    <n v="0"/>
    <n v="0"/>
    <n v="0"/>
    <n v="0"/>
    <n v="0"/>
    <n v="0"/>
    <n v="0"/>
    <n v="0"/>
    <n v="0"/>
    <n v="0"/>
    <n v="1"/>
    <n v="0"/>
    <n v="0"/>
    <n v="8"/>
    <n v="0"/>
    <n v="0"/>
    <n v="3"/>
    <n v="2"/>
  </r>
  <r>
    <n v="2025"/>
    <x v="8"/>
    <n v="6930"/>
    <x v="153"/>
    <x v="152"/>
    <x v="2"/>
    <x v="19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1"/>
  </r>
  <r>
    <n v="2025"/>
    <x v="8"/>
    <n v="6931"/>
    <x v="154"/>
    <x v="153"/>
    <x v="0"/>
    <x v="23"/>
    <n v="0"/>
    <n v="0"/>
    <n v="0"/>
    <n v="2"/>
    <n v="2"/>
    <n v="0"/>
    <n v="0"/>
    <n v="0"/>
    <n v="0"/>
    <n v="0"/>
    <n v="0"/>
    <n v="0"/>
    <n v="0"/>
    <n v="2"/>
    <n v="1"/>
    <n v="0"/>
    <n v="1"/>
    <n v="2"/>
    <n v="0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10"/>
    <n v="0"/>
    <n v="0"/>
    <n v="0"/>
    <n v="0"/>
  </r>
  <r>
    <n v="2025"/>
    <x v="8"/>
    <n v="6974"/>
    <x v="155"/>
    <x v="154"/>
    <x v="0"/>
    <x v="5"/>
    <n v="0"/>
    <n v="0"/>
    <n v="0"/>
    <n v="0"/>
    <n v="0"/>
    <n v="0"/>
    <n v="1"/>
    <n v="0"/>
    <n v="0"/>
    <n v="0"/>
    <n v="1"/>
    <n v="2"/>
    <n v="4"/>
    <n v="1"/>
    <n v="2"/>
    <n v="2"/>
    <n v="1"/>
    <n v="3"/>
    <n v="0"/>
    <n v="1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5"/>
    <x v="8"/>
    <n v="6997"/>
    <x v="156"/>
    <x v="155"/>
    <x v="2"/>
    <x v="20"/>
    <n v="0"/>
    <n v="0"/>
    <n v="0"/>
    <n v="1"/>
    <n v="0"/>
    <n v="0"/>
    <n v="0"/>
    <n v="0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0"/>
    <n v="3"/>
    <n v="0"/>
    <n v="0"/>
    <n v="0"/>
    <n v="1"/>
  </r>
  <r>
    <n v="2025"/>
    <x v="8"/>
    <n v="6998"/>
    <x v="157"/>
    <x v="156"/>
    <x v="2"/>
    <x v="2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0"/>
    <n v="0"/>
    <n v="0"/>
    <n v="0"/>
  </r>
  <r>
    <n v="2025"/>
    <x v="8"/>
    <n v="6999"/>
    <x v="158"/>
    <x v="157"/>
    <x v="3"/>
    <x v="26"/>
    <n v="0"/>
    <n v="0"/>
    <n v="0"/>
    <n v="3"/>
    <n v="3"/>
    <n v="0"/>
    <n v="2"/>
    <n v="0"/>
    <n v="0"/>
    <n v="0"/>
    <n v="0"/>
    <n v="0"/>
    <n v="0"/>
    <n v="2"/>
    <n v="2"/>
    <n v="1"/>
    <n v="3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4"/>
    <n v="0"/>
    <n v="0"/>
    <n v="0"/>
    <n v="0"/>
  </r>
  <r>
    <n v="2025"/>
    <x v="8"/>
    <n v="7000"/>
    <x v="159"/>
    <x v="158"/>
    <x v="0"/>
    <x v="2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7083"/>
    <x v="160"/>
    <x v="159"/>
    <x v="0"/>
    <x v="7"/>
    <n v="0"/>
    <n v="0"/>
    <n v="0"/>
    <n v="6"/>
    <n v="3"/>
    <n v="0"/>
    <n v="3"/>
    <n v="0"/>
    <n v="3"/>
    <n v="0"/>
    <n v="0"/>
    <n v="6"/>
    <n v="6"/>
    <n v="6"/>
    <n v="5"/>
    <n v="2"/>
    <n v="4"/>
    <n v="5"/>
    <n v="0"/>
    <n v="4"/>
    <n v="0"/>
    <n v="0"/>
    <n v="9"/>
    <n v="0"/>
    <n v="19"/>
    <n v="0"/>
    <n v="1"/>
    <n v="14"/>
    <n v="0"/>
    <n v="7"/>
    <n v="0"/>
    <n v="0"/>
    <n v="0"/>
    <n v="0"/>
    <n v="0"/>
    <n v="0"/>
    <n v="0"/>
    <n v="0"/>
    <n v="0"/>
    <n v="3"/>
    <n v="0"/>
    <n v="1"/>
    <n v="0"/>
    <n v="12"/>
    <n v="6"/>
    <n v="0"/>
    <n v="0"/>
    <n v="0"/>
    <n v="7"/>
  </r>
  <r>
    <n v="2025"/>
    <x v="8"/>
    <n v="7156"/>
    <x v="161"/>
    <x v="160"/>
    <x v="0"/>
    <x v="4"/>
    <n v="0"/>
    <n v="0"/>
    <n v="0"/>
    <n v="15"/>
    <n v="0"/>
    <n v="1"/>
    <n v="1"/>
    <n v="1"/>
    <n v="0"/>
    <n v="0"/>
    <n v="11"/>
    <n v="17"/>
    <n v="5"/>
    <n v="22"/>
    <n v="6"/>
    <n v="9"/>
    <n v="6"/>
    <n v="13"/>
    <n v="5"/>
    <n v="6"/>
    <n v="2"/>
    <n v="0"/>
    <n v="15"/>
    <n v="0"/>
    <n v="50"/>
    <n v="0"/>
    <n v="1"/>
    <n v="20"/>
    <n v="0"/>
    <n v="5"/>
    <n v="0"/>
    <n v="0"/>
    <n v="0"/>
    <n v="0"/>
    <n v="0"/>
    <n v="0"/>
    <n v="0"/>
    <n v="0"/>
    <n v="0"/>
    <n v="2"/>
    <n v="0"/>
    <n v="12"/>
    <n v="0"/>
    <n v="8"/>
    <n v="10"/>
    <n v="0"/>
    <n v="0"/>
    <n v="1"/>
    <n v="2"/>
  </r>
  <r>
    <n v="2025"/>
    <x v="8"/>
    <n v="7195"/>
    <x v="162"/>
    <x v="161"/>
    <x v="2"/>
    <x v="22"/>
    <n v="0"/>
    <n v="0"/>
    <n v="0"/>
    <n v="0"/>
    <n v="0"/>
    <n v="0"/>
    <n v="0"/>
    <n v="0"/>
    <n v="0"/>
    <n v="0"/>
    <n v="0"/>
    <n v="2"/>
    <n v="1"/>
    <n v="0"/>
    <n v="1"/>
    <n v="0"/>
    <n v="0"/>
    <n v="1"/>
    <n v="1"/>
    <n v="4"/>
    <n v="1"/>
    <n v="0"/>
    <n v="2"/>
    <n v="0"/>
    <n v="3"/>
    <n v="0"/>
    <n v="0"/>
    <n v="2"/>
    <n v="0"/>
    <n v="1"/>
    <n v="0"/>
    <n v="0"/>
    <n v="0"/>
    <n v="0"/>
    <n v="0"/>
    <n v="0"/>
    <n v="0"/>
    <n v="0"/>
    <n v="0"/>
    <n v="0"/>
    <n v="0"/>
    <n v="0"/>
    <n v="2"/>
    <n v="0"/>
    <n v="13"/>
    <n v="0"/>
    <n v="0"/>
    <n v="0"/>
    <n v="1"/>
  </r>
  <r>
    <n v="2025"/>
    <x v="8"/>
    <n v="7196"/>
    <x v="163"/>
    <x v="162"/>
    <x v="2"/>
    <x v="22"/>
    <n v="0"/>
    <n v="0"/>
    <n v="0"/>
    <n v="1"/>
    <n v="0"/>
    <n v="0"/>
    <n v="1"/>
    <n v="0"/>
    <n v="0"/>
    <n v="0"/>
    <n v="1"/>
    <n v="0"/>
    <n v="1"/>
    <n v="1"/>
    <n v="0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</r>
  <r>
    <n v="2025"/>
    <x v="8"/>
    <n v="7273"/>
    <x v="164"/>
    <x v="163"/>
    <x v="0"/>
    <x v="6"/>
    <n v="0"/>
    <n v="1"/>
    <n v="0"/>
    <n v="4"/>
    <n v="3"/>
    <n v="0"/>
    <n v="4"/>
    <n v="0"/>
    <n v="5"/>
    <n v="0"/>
    <n v="1"/>
    <n v="8"/>
    <n v="4"/>
    <n v="4"/>
    <n v="8"/>
    <n v="0"/>
    <n v="2"/>
    <n v="1"/>
    <n v="0"/>
    <n v="0"/>
    <n v="0"/>
    <n v="0"/>
    <n v="3"/>
    <n v="0"/>
    <n v="8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1"/>
    <n v="11"/>
    <n v="0"/>
    <n v="0"/>
    <n v="0"/>
    <n v="3"/>
  </r>
  <r>
    <n v="2025"/>
    <x v="8"/>
    <n v="7282"/>
    <x v="165"/>
    <x v="164"/>
    <x v="2"/>
    <x v="21"/>
    <n v="0"/>
    <n v="0"/>
    <n v="0"/>
    <n v="1"/>
    <n v="1"/>
    <n v="0"/>
    <n v="1"/>
    <n v="0"/>
    <n v="1"/>
    <n v="0"/>
    <n v="0"/>
    <n v="0"/>
    <n v="0"/>
    <n v="1"/>
    <n v="0"/>
    <n v="0"/>
    <n v="0"/>
    <n v="1"/>
    <n v="1"/>
    <n v="1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1"/>
    <n v="2"/>
    <n v="2"/>
    <n v="3"/>
    <n v="0"/>
    <n v="0"/>
    <n v="0"/>
    <n v="1"/>
  </r>
  <r>
    <n v="2025"/>
    <x v="8"/>
    <n v="7283"/>
    <x v="166"/>
    <x v="165"/>
    <x v="2"/>
    <x v="21"/>
    <n v="0"/>
    <n v="0"/>
    <n v="0"/>
    <n v="2"/>
    <n v="1"/>
    <n v="0"/>
    <n v="1"/>
    <n v="0"/>
    <n v="0"/>
    <n v="0"/>
    <n v="0"/>
    <n v="0"/>
    <n v="2"/>
    <n v="2"/>
    <n v="4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1"/>
  </r>
  <r>
    <n v="2025"/>
    <x v="8"/>
    <n v="7284"/>
    <x v="167"/>
    <x v="166"/>
    <x v="3"/>
    <x v="26"/>
    <n v="0"/>
    <n v="0"/>
    <n v="0"/>
    <n v="1"/>
    <n v="1"/>
    <n v="0"/>
    <n v="1"/>
    <n v="0"/>
    <n v="1"/>
    <n v="0"/>
    <n v="0"/>
    <n v="0"/>
    <n v="0"/>
    <n v="1"/>
    <n v="1"/>
    <n v="2"/>
    <n v="1"/>
    <n v="0"/>
    <n v="1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</r>
  <r>
    <n v="2025"/>
    <x v="8"/>
    <n v="7285"/>
    <x v="168"/>
    <x v="167"/>
    <x v="2"/>
    <x v="20"/>
    <n v="0"/>
    <n v="0"/>
    <n v="0"/>
    <n v="0"/>
    <n v="1"/>
    <n v="0"/>
    <n v="2"/>
    <n v="0"/>
    <n v="0"/>
    <n v="0"/>
    <n v="0"/>
    <n v="0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0"/>
    <n v="0"/>
    <n v="1"/>
    <n v="0"/>
  </r>
  <r>
    <n v="2025"/>
    <x v="8"/>
    <n v="8434"/>
    <x v="169"/>
    <x v="168"/>
    <x v="0"/>
    <x v="3"/>
    <n v="0"/>
    <n v="0"/>
    <n v="0"/>
    <n v="4"/>
    <n v="2"/>
    <n v="1"/>
    <n v="1"/>
    <n v="0"/>
    <n v="4"/>
    <n v="0"/>
    <n v="4"/>
    <n v="9"/>
    <n v="6"/>
    <n v="11"/>
    <n v="1"/>
    <n v="6"/>
    <n v="0"/>
    <n v="1"/>
    <n v="2"/>
    <n v="3"/>
    <n v="0"/>
    <n v="0"/>
    <n v="2"/>
    <n v="0"/>
    <n v="18"/>
    <n v="0"/>
    <n v="0"/>
    <n v="3"/>
    <n v="0"/>
    <n v="5"/>
    <n v="0"/>
    <n v="0"/>
    <n v="0"/>
    <n v="0"/>
    <n v="0"/>
    <n v="0"/>
    <n v="0"/>
    <n v="1"/>
    <n v="1"/>
    <n v="0"/>
    <n v="0"/>
    <n v="0"/>
    <n v="0"/>
    <n v="2"/>
    <n v="4"/>
    <n v="0"/>
    <n v="0"/>
    <n v="0"/>
    <n v="3"/>
  </r>
  <r>
    <n v="2025"/>
    <x v="8"/>
    <n v="10904"/>
    <x v="170"/>
    <x v="169"/>
    <x v="2"/>
    <x v="17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n v="2025"/>
    <x v="8"/>
    <n v="11767"/>
    <x v="171"/>
    <x v="170"/>
    <x v="2"/>
    <x v="2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</r>
  <r>
    <n v="2025"/>
    <x v="8"/>
    <n v="11784"/>
    <x v="172"/>
    <x v="171"/>
    <x v="2"/>
    <x v="21"/>
    <n v="0"/>
    <n v="0"/>
    <n v="0"/>
    <n v="0"/>
    <n v="0"/>
    <n v="0"/>
    <n v="2"/>
    <n v="0"/>
    <n v="2"/>
    <n v="0"/>
    <n v="0"/>
    <n v="0"/>
    <n v="0"/>
    <n v="3"/>
    <n v="0"/>
    <n v="1"/>
    <n v="4"/>
    <n v="0"/>
    <n v="0"/>
    <n v="0"/>
    <n v="0"/>
    <n v="0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1"/>
    <n v="1"/>
    <n v="0"/>
    <n v="3"/>
    <n v="0"/>
    <n v="0"/>
    <n v="0"/>
    <n v="0"/>
  </r>
  <r>
    <n v="2025"/>
    <x v="8"/>
    <n v="12735"/>
    <x v="173"/>
    <x v="172"/>
    <x v="2"/>
    <x v="21"/>
    <n v="0"/>
    <n v="0"/>
    <n v="0"/>
    <n v="1"/>
    <n v="1"/>
    <n v="0"/>
    <n v="0"/>
    <n v="0"/>
    <n v="0"/>
    <n v="0"/>
    <n v="0"/>
    <n v="0"/>
    <n v="1"/>
    <n v="0"/>
    <n v="1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2"/>
  </r>
  <r>
    <n v="2025"/>
    <x v="8"/>
    <n v="13662"/>
    <x v="174"/>
    <x v="173"/>
    <x v="2"/>
    <x v="17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</r>
  <r>
    <n v="2025"/>
    <x v="8"/>
    <n v="14654"/>
    <x v="175"/>
    <x v="174"/>
    <x v="1"/>
    <x v="0"/>
    <n v="0"/>
    <n v="34"/>
    <n v="86"/>
    <n v="0"/>
    <n v="0"/>
    <n v="0"/>
    <n v="0"/>
    <n v="3"/>
    <n v="0"/>
    <n v="3"/>
    <n v="0"/>
    <n v="18"/>
    <n v="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6"/>
    <n v="13"/>
    <n v="0"/>
    <n v="0"/>
    <n v="2"/>
    <n v="2"/>
  </r>
  <r>
    <n v="2025"/>
    <x v="8"/>
    <n v="26291"/>
    <x v="176"/>
    <x v="175"/>
    <x v="2"/>
    <x v="21"/>
    <n v="0"/>
    <n v="0"/>
    <n v="0"/>
    <n v="1"/>
    <n v="1"/>
    <n v="0"/>
    <n v="1"/>
    <n v="0"/>
    <n v="0"/>
    <n v="0"/>
    <n v="1"/>
    <n v="2"/>
    <n v="2"/>
    <n v="1"/>
    <n v="2"/>
    <n v="1"/>
    <n v="0"/>
    <n v="2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4"/>
    <n v="10"/>
    <n v="0"/>
    <n v="0"/>
    <n v="0"/>
    <n v="0"/>
  </r>
  <r>
    <n v="2025"/>
    <x v="8"/>
    <n v="26893"/>
    <x v="177"/>
    <x v="176"/>
    <x v="0"/>
    <x v="8"/>
    <n v="0"/>
    <n v="0"/>
    <n v="0"/>
    <n v="0"/>
    <n v="1"/>
    <n v="0"/>
    <n v="1"/>
    <n v="0"/>
    <n v="1"/>
    <n v="0"/>
    <n v="1"/>
    <n v="2"/>
    <n v="1"/>
    <n v="2"/>
    <n v="1"/>
    <n v="1"/>
    <n v="0"/>
    <n v="1"/>
    <n v="0"/>
    <n v="2"/>
    <n v="0"/>
    <n v="0"/>
    <n v="2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8"/>
    <n v="0"/>
    <n v="0"/>
    <n v="0"/>
    <n v="2"/>
  </r>
  <r>
    <n v="2025"/>
    <x v="8"/>
    <n v="26894"/>
    <x v="178"/>
    <x v="177"/>
    <x v="0"/>
    <x v="12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8"/>
    <n v="28687"/>
    <x v="179"/>
    <x v="178"/>
    <x v="2"/>
    <x v="21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2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1"/>
    <n v="0"/>
    <n v="7"/>
    <n v="2"/>
    <n v="0"/>
    <n v="0"/>
    <n v="2"/>
    <n v="0"/>
  </r>
  <r>
    <n v="2025"/>
    <x v="8"/>
    <n v="29039"/>
    <x v="180"/>
    <x v="179"/>
    <x v="2"/>
    <x v="2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n v="2025"/>
    <x v="8"/>
    <n v="35945"/>
    <x v="181"/>
    <x v="180"/>
    <x v="2"/>
    <x v="14"/>
    <n v="0"/>
    <n v="0"/>
    <n v="0"/>
    <n v="1"/>
    <n v="1"/>
    <n v="0"/>
    <n v="2"/>
    <n v="0"/>
    <n v="1"/>
    <n v="0"/>
    <n v="1"/>
    <n v="2"/>
    <n v="2"/>
    <n v="3"/>
    <n v="0"/>
    <n v="4"/>
    <n v="2"/>
    <n v="3"/>
    <n v="3"/>
    <n v="1"/>
    <n v="1"/>
    <n v="0"/>
    <n v="1"/>
    <n v="0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2"/>
  </r>
  <r>
    <n v="2025"/>
    <x v="8"/>
    <n v="36072"/>
    <x v="182"/>
    <x v="181"/>
    <x v="0"/>
    <x v="2"/>
    <n v="0"/>
    <n v="0"/>
    <n v="0"/>
    <n v="0"/>
    <n v="0"/>
    <n v="0"/>
    <n v="0"/>
    <n v="0"/>
    <n v="0"/>
    <n v="0"/>
    <n v="0"/>
    <n v="2"/>
    <n v="0"/>
    <n v="1"/>
    <n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n v="2025"/>
    <x v="8"/>
    <n v="39423"/>
    <x v="183"/>
    <x v="182"/>
    <x v="3"/>
    <x v="25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3"/>
  </r>
  <r>
    <n v="2025"/>
    <x v="8"/>
    <n v="40593"/>
    <x v="184"/>
    <x v="151"/>
    <x v="0"/>
    <x v="5"/>
    <n v="0"/>
    <n v="0"/>
    <n v="0"/>
    <n v="9"/>
    <n v="4"/>
    <n v="0"/>
    <n v="5"/>
    <n v="0"/>
    <n v="4"/>
    <n v="0"/>
    <n v="6"/>
    <n v="13"/>
    <n v="6"/>
    <n v="12"/>
    <n v="3"/>
    <n v="13"/>
    <n v="9"/>
    <n v="6"/>
    <n v="2"/>
    <n v="8"/>
    <n v="0"/>
    <n v="1"/>
    <n v="2"/>
    <n v="19"/>
    <n v="1"/>
    <n v="0"/>
    <n v="0"/>
    <n v="6"/>
    <n v="0"/>
    <n v="2"/>
    <n v="0"/>
    <n v="0"/>
    <n v="0"/>
    <n v="0"/>
    <n v="0"/>
    <n v="0"/>
    <n v="0"/>
    <n v="0"/>
    <n v="0"/>
    <n v="0"/>
    <n v="0"/>
    <n v="3"/>
    <n v="2"/>
    <n v="5"/>
    <n v="35"/>
    <n v="0"/>
    <n v="0"/>
    <n v="2"/>
    <n v="3"/>
  </r>
  <r>
    <n v="2025"/>
    <x v="8"/>
    <n v="40716"/>
    <x v="185"/>
    <x v="183"/>
    <x v="0"/>
    <x v="5"/>
    <n v="5"/>
    <n v="0"/>
    <n v="11"/>
    <n v="5"/>
    <n v="1"/>
    <n v="0"/>
    <n v="1"/>
    <n v="0"/>
    <n v="4"/>
    <n v="0"/>
    <n v="5"/>
    <n v="12"/>
    <n v="8"/>
    <n v="5"/>
    <n v="3"/>
    <n v="6"/>
    <n v="3"/>
    <n v="6"/>
    <n v="2"/>
    <n v="5"/>
    <n v="1"/>
    <n v="0"/>
    <n v="1"/>
    <n v="0"/>
    <n v="26"/>
    <n v="0"/>
    <n v="0"/>
    <n v="1"/>
    <n v="0"/>
    <n v="3"/>
    <n v="0"/>
    <n v="0"/>
    <n v="0"/>
    <n v="0"/>
    <n v="0"/>
    <n v="0"/>
    <n v="0"/>
    <n v="0"/>
    <n v="0"/>
    <n v="3"/>
    <n v="0"/>
    <n v="2"/>
    <n v="1"/>
    <n v="7"/>
    <n v="12"/>
    <n v="0"/>
    <n v="0"/>
    <n v="1"/>
    <n v="5"/>
  </r>
  <r>
    <n v="2025"/>
    <x v="8"/>
    <n v="40948"/>
    <x v="186"/>
    <x v="184"/>
    <x v="2"/>
    <x v="2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4"/>
    <n v="0"/>
    <n v="0"/>
    <n v="0"/>
    <n v="0"/>
  </r>
  <r>
    <m/>
    <x v="9"/>
    <m/>
    <x v="188"/>
    <x v="186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">
  <r>
    <n v="4317"/>
    <x v="0"/>
    <n v="1504"/>
    <n v="133"/>
    <n v="1739"/>
    <n v="3"/>
    <n v="1"/>
    <n v="1"/>
    <n v="0"/>
    <n v="0"/>
    <n v="1"/>
    <n v="0"/>
    <n v="0"/>
    <n v="31"/>
    <n v="27"/>
    <n v="35"/>
    <n v="11"/>
    <n v="9"/>
    <n v="4"/>
    <n v="2"/>
    <n v="7"/>
    <n v="2"/>
    <n v="0"/>
    <n v="7"/>
    <n v="19"/>
    <n v="16"/>
    <n v="24"/>
    <n v="1"/>
    <n v="38"/>
    <n v="8"/>
    <n v="0"/>
    <n v="2"/>
    <n v="0"/>
    <n v="24"/>
    <n v="18"/>
    <n v="1"/>
    <n v="0"/>
    <n v="0"/>
    <n v="0"/>
    <n v="5"/>
    <n v="9"/>
    <n v="43"/>
    <n v="0"/>
    <n v="53"/>
    <n v="0"/>
    <n v="35"/>
    <n v="22"/>
    <n v="0"/>
    <n v="0"/>
    <n v="11"/>
    <n v="5"/>
    <x v="0"/>
  </r>
  <r>
    <n v="4318"/>
    <x v="1"/>
    <n v="108"/>
    <n v="17"/>
    <n v="158"/>
    <n v="157"/>
    <n v="63"/>
    <n v="21"/>
    <n v="61"/>
    <n v="12"/>
    <n v="51"/>
    <n v="0"/>
    <n v="87"/>
    <n v="223"/>
    <n v="177"/>
    <n v="240"/>
    <n v="129"/>
    <n v="234"/>
    <n v="129"/>
    <n v="162"/>
    <n v="77"/>
    <n v="129"/>
    <n v="41"/>
    <n v="7"/>
    <n v="233"/>
    <n v="20"/>
    <n v="607"/>
    <n v="1"/>
    <n v="157"/>
    <n v="151"/>
    <n v="0"/>
    <n v="83"/>
    <n v="0"/>
    <n v="10"/>
    <n v="0"/>
    <n v="0"/>
    <n v="0"/>
    <n v="0"/>
    <n v="0"/>
    <n v="1"/>
    <n v="0"/>
    <n v="25"/>
    <n v="1"/>
    <n v="50"/>
    <n v="69"/>
    <n v="82"/>
    <n v="179"/>
    <n v="0"/>
    <n v="7"/>
    <n v="15"/>
    <n v="107"/>
    <x v="0"/>
  </r>
  <r>
    <n v="4319"/>
    <x v="2"/>
    <n v="0"/>
    <n v="15"/>
    <n v="1"/>
    <n v="130"/>
    <n v="81"/>
    <n v="19"/>
    <n v="80"/>
    <n v="6"/>
    <n v="73"/>
    <n v="2"/>
    <n v="50"/>
    <n v="184"/>
    <n v="138"/>
    <n v="176"/>
    <n v="80"/>
    <n v="147"/>
    <n v="76"/>
    <n v="124"/>
    <n v="30"/>
    <n v="82"/>
    <n v="21"/>
    <n v="0"/>
    <n v="165"/>
    <n v="3"/>
    <n v="522"/>
    <n v="8"/>
    <n v="89"/>
    <n v="118"/>
    <n v="0"/>
    <n v="75"/>
    <n v="0"/>
    <n v="4"/>
    <n v="1"/>
    <n v="0"/>
    <n v="0"/>
    <n v="0"/>
    <n v="0"/>
    <n v="0"/>
    <n v="1"/>
    <n v="39"/>
    <n v="0"/>
    <n v="120"/>
    <n v="14"/>
    <n v="136"/>
    <n v="228"/>
    <n v="0"/>
    <n v="1"/>
    <n v="24"/>
    <n v="74"/>
    <x v="0"/>
  </r>
  <r>
    <n v="4320"/>
    <x v="3"/>
    <n v="0"/>
    <n v="12"/>
    <n v="0"/>
    <n v="106"/>
    <n v="73"/>
    <n v="23"/>
    <n v="68"/>
    <n v="10"/>
    <n v="64"/>
    <n v="1"/>
    <n v="26"/>
    <n v="152"/>
    <n v="110"/>
    <n v="165"/>
    <n v="74"/>
    <n v="113"/>
    <n v="56"/>
    <n v="105"/>
    <n v="35"/>
    <n v="94"/>
    <n v="18"/>
    <n v="1"/>
    <n v="142"/>
    <n v="7"/>
    <n v="473"/>
    <n v="0"/>
    <n v="84"/>
    <n v="102"/>
    <n v="0"/>
    <n v="43"/>
    <n v="0"/>
    <n v="2"/>
    <n v="0"/>
    <n v="0"/>
    <n v="0"/>
    <n v="0"/>
    <n v="0"/>
    <n v="0"/>
    <n v="0"/>
    <n v="37"/>
    <n v="0"/>
    <n v="38"/>
    <n v="24"/>
    <n v="145"/>
    <n v="208"/>
    <n v="0"/>
    <n v="2"/>
    <n v="47"/>
    <n v="82"/>
    <x v="0"/>
  </r>
  <r>
    <n v="4321"/>
    <x v="4"/>
    <n v="0"/>
    <n v="17"/>
    <n v="2"/>
    <n v="119"/>
    <n v="58"/>
    <n v="24"/>
    <n v="42"/>
    <n v="7"/>
    <n v="33"/>
    <n v="4"/>
    <n v="68"/>
    <n v="179"/>
    <n v="72"/>
    <n v="154"/>
    <n v="59"/>
    <n v="146"/>
    <n v="34"/>
    <n v="96"/>
    <n v="31"/>
    <n v="82"/>
    <n v="16"/>
    <n v="1"/>
    <n v="135"/>
    <n v="10"/>
    <n v="472"/>
    <n v="2"/>
    <n v="75"/>
    <n v="77"/>
    <n v="0"/>
    <n v="14"/>
    <n v="0"/>
    <n v="6"/>
    <n v="6"/>
    <n v="0"/>
    <n v="0"/>
    <n v="2"/>
    <n v="0"/>
    <n v="0"/>
    <n v="0"/>
    <n v="19"/>
    <n v="1"/>
    <n v="71"/>
    <n v="19"/>
    <n v="46"/>
    <n v="88"/>
    <n v="0"/>
    <n v="3"/>
    <n v="10"/>
    <n v="40"/>
    <x v="0"/>
  </r>
  <r>
    <n v="4322"/>
    <x v="5"/>
    <n v="0"/>
    <n v="0"/>
    <n v="0"/>
    <n v="65"/>
    <n v="40"/>
    <n v="10"/>
    <n v="40"/>
    <n v="4"/>
    <n v="35"/>
    <n v="1"/>
    <n v="24"/>
    <n v="86"/>
    <n v="87"/>
    <n v="114"/>
    <n v="41"/>
    <n v="106"/>
    <n v="26"/>
    <n v="72"/>
    <n v="15"/>
    <n v="78"/>
    <n v="7"/>
    <n v="0"/>
    <n v="100"/>
    <n v="7"/>
    <n v="324"/>
    <n v="0"/>
    <n v="77"/>
    <n v="94"/>
    <n v="0"/>
    <n v="30"/>
    <n v="0"/>
    <n v="1"/>
    <n v="0"/>
    <n v="0"/>
    <n v="0"/>
    <n v="0"/>
    <n v="0"/>
    <n v="0"/>
    <n v="0"/>
    <n v="17"/>
    <n v="0"/>
    <n v="71"/>
    <n v="22"/>
    <n v="50"/>
    <n v="103"/>
    <n v="0"/>
    <n v="3"/>
    <n v="26"/>
    <n v="70"/>
    <x v="0"/>
  </r>
  <r>
    <n v="4323"/>
    <x v="6"/>
    <n v="0"/>
    <n v="22"/>
    <n v="0"/>
    <n v="68"/>
    <n v="34"/>
    <n v="15"/>
    <n v="30"/>
    <n v="8"/>
    <n v="24"/>
    <n v="0"/>
    <n v="32"/>
    <n v="98"/>
    <n v="95"/>
    <n v="112"/>
    <n v="52"/>
    <n v="93"/>
    <n v="38"/>
    <n v="91"/>
    <n v="21"/>
    <n v="72"/>
    <n v="6"/>
    <n v="0"/>
    <n v="8"/>
    <n v="1"/>
    <n v="15"/>
    <n v="0"/>
    <n v="76"/>
    <n v="49"/>
    <n v="0"/>
    <n v="37"/>
    <n v="0"/>
    <n v="1"/>
    <n v="3"/>
    <n v="2"/>
    <n v="0"/>
    <n v="0"/>
    <n v="0"/>
    <n v="0"/>
    <n v="3"/>
    <n v="27"/>
    <n v="1"/>
    <n v="64"/>
    <n v="62"/>
    <n v="38"/>
    <n v="82"/>
    <n v="3"/>
    <n v="0"/>
    <n v="28"/>
    <n v="74"/>
    <x v="0"/>
  </r>
  <r>
    <n v="4324"/>
    <x v="7"/>
    <n v="41"/>
    <n v="6"/>
    <n v="89"/>
    <n v="157"/>
    <n v="85"/>
    <n v="19"/>
    <n v="73"/>
    <n v="6"/>
    <n v="59"/>
    <n v="0"/>
    <n v="68"/>
    <n v="197"/>
    <n v="129"/>
    <n v="213"/>
    <n v="72"/>
    <n v="167"/>
    <n v="65"/>
    <n v="145"/>
    <n v="44"/>
    <n v="119"/>
    <n v="19"/>
    <n v="15"/>
    <n v="178"/>
    <n v="31"/>
    <n v="370"/>
    <n v="4"/>
    <n v="152"/>
    <n v="128"/>
    <n v="0"/>
    <n v="26"/>
    <n v="0"/>
    <n v="7"/>
    <n v="0"/>
    <n v="0"/>
    <n v="0"/>
    <n v="0"/>
    <n v="0"/>
    <n v="0"/>
    <n v="0"/>
    <n v="71"/>
    <n v="1"/>
    <n v="135"/>
    <n v="82"/>
    <n v="317"/>
    <n v="488"/>
    <n v="3"/>
    <n v="1"/>
    <n v="148"/>
    <n v="140"/>
    <x v="0"/>
  </r>
  <r>
    <n v="4325"/>
    <x v="8"/>
    <n v="22"/>
    <n v="8"/>
    <n v="0"/>
    <n v="71"/>
    <n v="23"/>
    <n v="2"/>
    <n v="26"/>
    <n v="7"/>
    <n v="17"/>
    <n v="0"/>
    <n v="50"/>
    <n v="90"/>
    <n v="72"/>
    <n v="95"/>
    <n v="42"/>
    <n v="74"/>
    <n v="37"/>
    <n v="61"/>
    <n v="15"/>
    <n v="30"/>
    <n v="6"/>
    <n v="0"/>
    <n v="77"/>
    <n v="0"/>
    <n v="310"/>
    <n v="0"/>
    <n v="56"/>
    <n v="57"/>
    <n v="0"/>
    <n v="28"/>
    <n v="0"/>
    <n v="1"/>
    <n v="0"/>
    <n v="0"/>
    <n v="0"/>
    <n v="0"/>
    <n v="0"/>
    <n v="0"/>
    <n v="0"/>
    <n v="24"/>
    <n v="0"/>
    <n v="70"/>
    <n v="10"/>
    <n v="105"/>
    <n v="165"/>
    <n v="0"/>
    <n v="4"/>
    <n v="30"/>
    <n v="42"/>
    <x v="1"/>
  </r>
  <r>
    <n v="4326"/>
    <x v="9"/>
    <n v="0"/>
    <n v="3"/>
    <n v="0"/>
    <n v="17"/>
    <n v="11"/>
    <n v="1"/>
    <n v="9"/>
    <n v="1"/>
    <n v="7"/>
    <n v="0"/>
    <n v="8"/>
    <n v="23"/>
    <n v="12"/>
    <n v="17"/>
    <n v="8"/>
    <n v="16"/>
    <n v="3"/>
    <n v="10"/>
    <n v="7"/>
    <n v="9"/>
    <n v="2"/>
    <n v="0"/>
    <n v="13"/>
    <n v="0"/>
    <n v="17"/>
    <n v="0"/>
    <n v="21"/>
    <n v="13"/>
    <n v="0"/>
    <n v="7"/>
    <n v="0"/>
    <n v="0"/>
    <n v="7"/>
    <n v="0"/>
    <n v="0"/>
    <n v="0"/>
    <n v="0"/>
    <n v="8"/>
    <n v="14"/>
    <n v="40"/>
    <n v="0"/>
    <n v="39"/>
    <n v="0"/>
    <n v="52"/>
    <n v="41"/>
    <n v="0"/>
    <n v="0"/>
    <n v="15"/>
    <n v="38"/>
    <x v="1"/>
  </r>
  <r>
    <n v="4327"/>
    <x v="10"/>
    <n v="0"/>
    <n v="14"/>
    <n v="1"/>
    <n v="118"/>
    <n v="81"/>
    <n v="5"/>
    <n v="81"/>
    <n v="0"/>
    <n v="74"/>
    <n v="1"/>
    <n v="44"/>
    <n v="139"/>
    <n v="150"/>
    <n v="166"/>
    <n v="99"/>
    <n v="137"/>
    <n v="90"/>
    <n v="129"/>
    <n v="51"/>
    <n v="103"/>
    <n v="33"/>
    <n v="0"/>
    <n v="128"/>
    <n v="0"/>
    <n v="354"/>
    <n v="0"/>
    <n v="66"/>
    <n v="92"/>
    <n v="0"/>
    <n v="4"/>
    <n v="0"/>
    <n v="2"/>
    <n v="15"/>
    <n v="0"/>
    <n v="0"/>
    <n v="0"/>
    <n v="0"/>
    <n v="0"/>
    <n v="0"/>
    <n v="10"/>
    <n v="0"/>
    <n v="32"/>
    <n v="32"/>
    <n v="89"/>
    <n v="190"/>
    <n v="0"/>
    <n v="0"/>
    <n v="26"/>
    <n v="42"/>
    <x v="2"/>
  </r>
  <r>
    <n v="4328"/>
    <x v="11"/>
    <n v="0"/>
    <n v="1"/>
    <n v="0"/>
    <n v="59"/>
    <n v="48"/>
    <n v="0"/>
    <n v="47"/>
    <n v="0"/>
    <n v="43"/>
    <n v="0"/>
    <n v="14"/>
    <n v="63"/>
    <n v="54"/>
    <n v="56"/>
    <n v="19"/>
    <n v="46"/>
    <n v="22"/>
    <n v="20"/>
    <n v="9"/>
    <n v="26"/>
    <n v="5"/>
    <n v="0"/>
    <n v="69"/>
    <n v="0"/>
    <n v="110"/>
    <n v="0"/>
    <n v="42"/>
    <n v="56"/>
    <n v="0"/>
    <n v="20"/>
    <n v="0"/>
    <n v="0"/>
    <n v="0"/>
    <n v="0"/>
    <n v="0"/>
    <n v="0"/>
    <n v="0"/>
    <n v="0"/>
    <n v="0"/>
    <n v="92"/>
    <n v="0"/>
    <n v="457"/>
    <n v="6"/>
    <n v="42"/>
    <n v="61"/>
    <n v="0"/>
    <n v="0"/>
    <n v="13"/>
    <n v="51"/>
    <x v="2"/>
  </r>
  <r>
    <n v="4329"/>
    <x v="12"/>
    <n v="77"/>
    <n v="14"/>
    <n v="103"/>
    <n v="142"/>
    <n v="101"/>
    <n v="23"/>
    <n v="85"/>
    <n v="5"/>
    <n v="86"/>
    <n v="0"/>
    <n v="49"/>
    <n v="187"/>
    <n v="153"/>
    <n v="197"/>
    <n v="84"/>
    <n v="185"/>
    <n v="80"/>
    <n v="161"/>
    <n v="36"/>
    <n v="101"/>
    <n v="21"/>
    <n v="0"/>
    <n v="161"/>
    <n v="3"/>
    <n v="396"/>
    <n v="0"/>
    <n v="74"/>
    <n v="116"/>
    <n v="0"/>
    <n v="14"/>
    <n v="0"/>
    <n v="2"/>
    <n v="32"/>
    <n v="1"/>
    <n v="0"/>
    <n v="0"/>
    <n v="0"/>
    <n v="0"/>
    <n v="0"/>
    <n v="6"/>
    <n v="0"/>
    <n v="22"/>
    <n v="9"/>
    <n v="107"/>
    <n v="200"/>
    <n v="0"/>
    <n v="2"/>
    <n v="28"/>
    <n v="151"/>
    <x v="2"/>
  </r>
  <r>
    <n v="4330"/>
    <x v="13"/>
    <n v="0"/>
    <n v="0"/>
    <n v="0"/>
    <n v="32"/>
    <n v="21"/>
    <n v="3"/>
    <n v="13"/>
    <n v="0"/>
    <n v="13"/>
    <n v="1"/>
    <n v="9"/>
    <n v="34"/>
    <n v="38"/>
    <n v="40"/>
    <n v="16"/>
    <n v="34"/>
    <n v="12"/>
    <n v="33"/>
    <n v="8"/>
    <n v="41"/>
    <n v="2"/>
    <n v="0"/>
    <n v="26"/>
    <n v="0"/>
    <n v="53"/>
    <n v="0"/>
    <n v="15"/>
    <n v="22"/>
    <n v="0"/>
    <n v="3"/>
    <n v="0"/>
    <n v="0"/>
    <n v="1"/>
    <n v="0"/>
    <n v="0"/>
    <n v="0"/>
    <n v="0"/>
    <n v="0"/>
    <n v="1"/>
    <n v="0"/>
    <n v="0"/>
    <n v="6"/>
    <n v="0"/>
    <n v="53"/>
    <n v="125"/>
    <n v="0"/>
    <n v="0"/>
    <n v="21"/>
    <n v="22"/>
    <x v="2"/>
  </r>
  <r>
    <n v="4331"/>
    <x v="14"/>
    <n v="91"/>
    <n v="6"/>
    <n v="138"/>
    <n v="253"/>
    <n v="128"/>
    <n v="17"/>
    <n v="117"/>
    <n v="5"/>
    <n v="109"/>
    <n v="2"/>
    <n v="129"/>
    <n v="348"/>
    <n v="231"/>
    <n v="274"/>
    <n v="161"/>
    <n v="229"/>
    <n v="111"/>
    <n v="152"/>
    <n v="62"/>
    <n v="95"/>
    <n v="20"/>
    <n v="18"/>
    <n v="295"/>
    <n v="31"/>
    <n v="849"/>
    <n v="3"/>
    <n v="211"/>
    <n v="171"/>
    <n v="0"/>
    <n v="86"/>
    <n v="0"/>
    <n v="11"/>
    <n v="0"/>
    <n v="0"/>
    <n v="0"/>
    <n v="0"/>
    <n v="0"/>
    <n v="12"/>
    <n v="24"/>
    <n v="41"/>
    <n v="3"/>
    <n v="110"/>
    <n v="72"/>
    <n v="172"/>
    <n v="263"/>
    <n v="0"/>
    <n v="4"/>
    <n v="45"/>
    <n v="101"/>
    <x v="3"/>
  </r>
  <r>
    <n v="4332"/>
    <x v="15"/>
    <n v="121"/>
    <n v="0"/>
    <n v="174"/>
    <n v="190"/>
    <n v="123"/>
    <n v="19"/>
    <n v="116"/>
    <n v="4"/>
    <n v="113"/>
    <n v="1"/>
    <n v="84"/>
    <n v="239"/>
    <n v="190"/>
    <n v="216"/>
    <n v="107"/>
    <n v="147"/>
    <n v="71"/>
    <n v="104"/>
    <n v="42"/>
    <n v="79"/>
    <n v="18"/>
    <n v="1"/>
    <n v="254"/>
    <n v="2"/>
    <n v="508"/>
    <n v="3"/>
    <n v="472"/>
    <n v="8"/>
    <n v="0"/>
    <n v="5"/>
    <n v="0"/>
    <n v="5"/>
    <n v="0"/>
    <n v="0"/>
    <n v="0"/>
    <n v="0"/>
    <n v="0"/>
    <n v="0"/>
    <n v="0"/>
    <n v="8"/>
    <n v="0"/>
    <n v="16"/>
    <n v="4"/>
    <n v="129"/>
    <n v="246"/>
    <n v="1"/>
    <n v="3"/>
    <n v="18"/>
    <n v="69"/>
    <x v="3"/>
  </r>
  <r>
    <n v="4333"/>
    <x v="16"/>
    <n v="41"/>
    <n v="4"/>
    <n v="73"/>
    <n v="160"/>
    <n v="129"/>
    <n v="7"/>
    <n v="123"/>
    <n v="2"/>
    <n v="109"/>
    <n v="0"/>
    <n v="45"/>
    <n v="181"/>
    <n v="196"/>
    <n v="190"/>
    <n v="95"/>
    <n v="141"/>
    <n v="73"/>
    <n v="107"/>
    <n v="41"/>
    <n v="96"/>
    <n v="19"/>
    <n v="1"/>
    <n v="247"/>
    <n v="4"/>
    <n v="592"/>
    <n v="5"/>
    <n v="303"/>
    <n v="4"/>
    <n v="0"/>
    <n v="1"/>
    <n v="0"/>
    <n v="8"/>
    <n v="0"/>
    <n v="0"/>
    <n v="0"/>
    <n v="0"/>
    <n v="0"/>
    <n v="0"/>
    <n v="0"/>
    <n v="71"/>
    <n v="0"/>
    <n v="102"/>
    <n v="65"/>
    <n v="233"/>
    <n v="413"/>
    <n v="0"/>
    <n v="1"/>
    <n v="140"/>
    <n v="159"/>
    <x v="3"/>
  </r>
  <r>
    <n v="4334"/>
    <x v="17"/>
    <n v="0"/>
    <n v="0"/>
    <n v="0"/>
    <n v="28"/>
    <n v="21"/>
    <n v="2"/>
    <n v="14"/>
    <n v="8"/>
    <n v="10"/>
    <n v="1"/>
    <n v="19"/>
    <n v="63"/>
    <n v="53"/>
    <n v="60"/>
    <n v="39"/>
    <n v="40"/>
    <n v="31"/>
    <n v="49"/>
    <n v="28"/>
    <n v="42"/>
    <n v="12"/>
    <n v="0"/>
    <n v="63"/>
    <n v="0"/>
    <n v="168"/>
    <n v="2"/>
    <n v="118"/>
    <n v="0"/>
    <n v="0"/>
    <n v="0"/>
    <n v="0"/>
    <n v="0"/>
    <n v="0"/>
    <n v="0"/>
    <n v="0"/>
    <n v="0"/>
    <n v="0"/>
    <n v="0"/>
    <n v="0"/>
    <n v="3"/>
    <n v="0"/>
    <n v="17"/>
    <n v="0"/>
    <n v="64"/>
    <n v="75"/>
    <n v="0"/>
    <n v="0"/>
    <n v="2"/>
    <n v="25"/>
    <x v="3"/>
  </r>
  <r>
    <n v="4335"/>
    <x v="18"/>
    <n v="0"/>
    <n v="7"/>
    <n v="0"/>
    <n v="49"/>
    <n v="26"/>
    <n v="7"/>
    <n v="25"/>
    <n v="5"/>
    <n v="19"/>
    <n v="4"/>
    <n v="43"/>
    <n v="96"/>
    <n v="69"/>
    <n v="83"/>
    <n v="48"/>
    <n v="65"/>
    <n v="49"/>
    <n v="46"/>
    <n v="27"/>
    <n v="45"/>
    <n v="14"/>
    <n v="0"/>
    <n v="85"/>
    <n v="0"/>
    <n v="370"/>
    <n v="2"/>
    <n v="150"/>
    <n v="4"/>
    <n v="0"/>
    <n v="6"/>
    <n v="0"/>
    <n v="2"/>
    <n v="2"/>
    <n v="1"/>
    <n v="0"/>
    <n v="3"/>
    <n v="0"/>
    <n v="0"/>
    <n v="0"/>
    <n v="33"/>
    <n v="2"/>
    <n v="55"/>
    <n v="49"/>
    <n v="105"/>
    <n v="241"/>
    <n v="0"/>
    <n v="0"/>
    <n v="21"/>
    <n v="69"/>
    <x v="3"/>
  </r>
  <r>
    <n v="4337"/>
    <x v="19"/>
    <n v="0"/>
    <n v="1"/>
    <n v="0"/>
    <n v="28"/>
    <n v="13"/>
    <n v="0"/>
    <n v="12"/>
    <n v="1"/>
    <n v="9"/>
    <n v="0"/>
    <n v="13"/>
    <n v="25"/>
    <n v="32"/>
    <n v="33"/>
    <n v="15"/>
    <n v="22"/>
    <n v="9"/>
    <n v="13"/>
    <n v="6"/>
    <n v="16"/>
    <n v="2"/>
    <n v="2"/>
    <n v="26"/>
    <n v="3"/>
    <n v="80"/>
    <n v="0"/>
    <n v="16"/>
    <n v="25"/>
    <n v="0"/>
    <n v="5"/>
    <n v="0"/>
    <n v="2"/>
    <n v="7"/>
    <n v="1"/>
    <n v="0"/>
    <n v="0"/>
    <n v="0"/>
    <n v="0"/>
    <n v="0"/>
    <n v="9"/>
    <n v="0"/>
    <n v="22"/>
    <n v="6"/>
    <n v="16"/>
    <n v="46"/>
    <n v="0"/>
    <n v="0"/>
    <n v="47"/>
    <n v="49"/>
    <x v="4"/>
  </r>
  <r>
    <n v="4338"/>
    <x v="20"/>
    <n v="44"/>
    <n v="12"/>
    <n v="91"/>
    <n v="110"/>
    <n v="86"/>
    <n v="9"/>
    <n v="83"/>
    <n v="3"/>
    <n v="75"/>
    <n v="1"/>
    <n v="27"/>
    <n v="152"/>
    <n v="106"/>
    <n v="142"/>
    <n v="80"/>
    <n v="118"/>
    <n v="69"/>
    <n v="118"/>
    <n v="47"/>
    <n v="105"/>
    <n v="25"/>
    <n v="0"/>
    <n v="167"/>
    <n v="0"/>
    <n v="565"/>
    <n v="1"/>
    <n v="88"/>
    <n v="84"/>
    <n v="0"/>
    <n v="25"/>
    <n v="0"/>
    <n v="1"/>
    <n v="1"/>
    <n v="1"/>
    <n v="0"/>
    <n v="0"/>
    <n v="0"/>
    <n v="0"/>
    <n v="1"/>
    <n v="150"/>
    <n v="2"/>
    <n v="245"/>
    <n v="23"/>
    <n v="129"/>
    <n v="382"/>
    <n v="2"/>
    <n v="4"/>
    <n v="47"/>
    <n v="70"/>
    <x v="5"/>
  </r>
  <r>
    <n v="4339"/>
    <x v="21"/>
    <n v="0"/>
    <n v="0"/>
    <n v="0"/>
    <n v="0"/>
    <n v="0"/>
    <n v="0"/>
    <n v="0"/>
    <n v="0"/>
    <n v="0"/>
    <n v="0"/>
    <n v="0"/>
    <n v="0"/>
    <n v="2"/>
    <n v="2"/>
    <n v="4"/>
    <n v="6"/>
    <n v="0"/>
    <n v="2"/>
    <n v="3"/>
    <n v="3"/>
    <n v="0"/>
    <n v="0"/>
    <n v="3"/>
    <n v="0"/>
    <n v="7"/>
    <n v="0"/>
    <n v="2"/>
    <n v="3"/>
    <n v="0"/>
    <n v="1"/>
    <n v="0"/>
    <n v="0"/>
    <n v="0"/>
    <n v="0"/>
    <n v="0"/>
    <n v="0"/>
    <n v="0"/>
    <n v="0"/>
    <n v="1"/>
    <n v="0"/>
    <n v="0"/>
    <n v="13"/>
    <n v="1"/>
    <n v="5"/>
    <n v="17"/>
    <n v="0"/>
    <n v="0"/>
    <n v="0"/>
    <n v="6"/>
    <x v="6"/>
  </r>
  <r>
    <n v="4340"/>
    <x v="22"/>
    <n v="0"/>
    <n v="4"/>
    <n v="1"/>
    <n v="15"/>
    <n v="15"/>
    <n v="0"/>
    <n v="9"/>
    <n v="0"/>
    <n v="10"/>
    <n v="0"/>
    <n v="5"/>
    <n v="17"/>
    <n v="16"/>
    <n v="14"/>
    <n v="8"/>
    <n v="7"/>
    <n v="4"/>
    <n v="16"/>
    <n v="0"/>
    <n v="7"/>
    <n v="0"/>
    <n v="0"/>
    <n v="10"/>
    <n v="0"/>
    <n v="30"/>
    <n v="1"/>
    <n v="13"/>
    <n v="5"/>
    <n v="0"/>
    <n v="3"/>
    <n v="0"/>
    <n v="0"/>
    <n v="2"/>
    <n v="0"/>
    <n v="0"/>
    <n v="0"/>
    <n v="0"/>
    <n v="2"/>
    <n v="3"/>
    <n v="0"/>
    <n v="0"/>
    <n v="2"/>
    <n v="0"/>
    <n v="1"/>
    <n v="2"/>
    <n v="0"/>
    <n v="0"/>
    <n v="0"/>
    <n v="0"/>
    <x v="6"/>
  </r>
  <r>
    <n v="4341"/>
    <x v="23"/>
    <n v="0"/>
    <n v="0"/>
    <n v="0"/>
    <n v="3"/>
    <n v="1"/>
    <n v="0"/>
    <n v="2"/>
    <n v="0"/>
    <n v="1"/>
    <n v="1"/>
    <n v="2"/>
    <n v="3"/>
    <n v="11"/>
    <n v="14"/>
    <n v="6"/>
    <n v="13"/>
    <n v="4"/>
    <n v="7"/>
    <n v="4"/>
    <n v="8"/>
    <n v="0"/>
    <n v="0"/>
    <n v="6"/>
    <n v="1"/>
    <n v="32"/>
    <n v="0"/>
    <n v="4"/>
    <n v="6"/>
    <n v="0"/>
    <n v="3"/>
    <n v="0"/>
    <n v="1"/>
    <n v="0"/>
    <n v="0"/>
    <n v="0"/>
    <n v="0"/>
    <n v="0"/>
    <n v="0"/>
    <n v="0"/>
    <n v="1"/>
    <n v="0"/>
    <n v="10"/>
    <n v="5"/>
    <n v="29"/>
    <n v="59"/>
    <n v="0"/>
    <n v="0"/>
    <n v="9"/>
    <n v="21"/>
    <x v="7"/>
  </r>
  <r>
    <n v="4342"/>
    <x v="24"/>
    <n v="54"/>
    <n v="9"/>
    <n v="89"/>
    <n v="108"/>
    <n v="89"/>
    <n v="6"/>
    <n v="83"/>
    <n v="2"/>
    <n v="83"/>
    <n v="1"/>
    <n v="21"/>
    <n v="123"/>
    <n v="112"/>
    <n v="115"/>
    <n v="81"/>
    <n v="96"/>
    <n v="68"/>
    <n v="105"/>
    <n v="51"/>
    <n v="96"/>
    <n v="34"/>
    <n v="0"/>
    <n v="116"/>
    <n v="1"/>
    <n v="427"/>
    <n v="1"/>
    <n v="69"/>
    <n v="75"/>
    <n v="0"/>
    <n v="50"/>
    <n v="0"/>
    <n v="2"/>
    <n v="1"/>
    <n v="1"/>
    <n v="0"/>
    <n v="0"/>
    <n v="0"/>
    <n v="0"/>
    <n v="1"/>
    <n v="11"/>
    <n v="0"/>
    <n v="82"/>
    <n v="18"/>
    <n v="129"/>
    <n v="337"/>
    <n v="0"/>
    <n v="4"/>
    <n v="80"/>
    <n v="109"/>
    <x v="8"/>
  </r>
  <r>
    <n v="4343"/>
    <x v="25"/>
    <n v="0"/>
    <n v="0"/>
    <n v="0"/>
    <n v="6"/>
    <n v="5"/>
    <n v="0"/>
    <n v="2"/>
    <n v="0"/>
    <n v="2"/>
    <n v="1"/>
    <n v="4"/>
    <n v="6"/>
    <n v="5"/>
    <n v="8"/>
    <n v="2"/>
    <n v="5"/>
    <n v="5"/>
    <n v="7"/>
    <n v="2"/>
    <n v="14"/>
    <n v="0"/>
    <n v="0"/>
    <n v="6"/>
    <n v="0"/>
    <n v="20"/>
    <n v="0"/>
    <n v="13"/>
    <n v="0"/>
    <n v="0"/>
    <n v="0"/>
    <n v="0"/>
    <n v="0"/>
    <n v="0"/>
    <n v="0"/>
    <n v="0"/>
    <n v="0"/>
    <n v="0"/>
    <n v="0"/>
    <n v="0"/>
    <n v="0"/>
    <n v="0"/>
    <n v="5"/>
    <n v="2"/>
    <n v="5"/>
    <n v="27"/>
    <n v="0"/>
    <n v="0"/>
    <n v="6"/>
    <n v="16"/>
    <x v="8"/>
  </r>
  <r>
    <n v="4344"/>
    <x v="26"/>
    <n v="0"/>
    <n v="0"/>
    <n v="0"/>
    <n v="6"/>
    <n v="4"/>
    <n v="0"/>
    <n v="6"/>
    <n v="0"/>
    <n v="6"/>
    <n v="0"/>
    <n v="3"/>
    <n v="7"/>
    <n v="6"/>
    <n v="8"/>
    <n v="11"/>
    <n v="8"/>
    <n v="4"/>
    <n v="10"/>
    <n v="4"/>
    <n v="5"/>
    <n v="2"/>
    <n v="0"/>
    <n v="6"/>
    <n v="0"/>
    <n v="18"/>
    <n v="0"/>
    <n v="0"/>
    <n v="9"/>
    <n v="0"/>
    <n v="2"/>
    <n v="0"/>
    <n v="0"/>
    <n v="0"/>
    <n v="0"/>
    <n v="0"/>
    <n v="0"/>
    <n v="0"/>
    <n v="0"/>
    <n v="1"/>
    <n v="0"/>
    <n v="0"/>
    <n v="0"/>
    <n v="0"/>
    <n v="1"/>
    <n v="12"/>
    <n v="0"/>
    <n v="0"/>
    <n v="0"/>
    <n v="0"/>
    <x v="8"/>
  </r>
  <r>
    <n v="4345"/>
    <x v="27"/>
    <n v="0"/>
    <n v="35"/>
    <n v="0"/>
    <n v="122"/>
    <n v="111"/>
    <n v="3"/>
    <n v="107"/>
    <n v="0"/>
    <n v="109"/>
    <n v="0"/>
    <n v="1"/>
    <n v="127"/>
    <n v="167"/>
    <n v="177"/>
    <n v="95"/>
    <n v="130"/>
    <n v="36"/>
    <n v="77"/>
    <n v="33"/>
    <n v="86"/>
    <n v="9"/>
    <n v="9"/>
    <n v="140"/>
    <n v="21"/>
    <n v="580"/>
    <n v="2"/>
    <n v="60"/>
    <n v="114"/>
    <n v="0"/>
    <n v="133"/>
    <n v="0"/>
    <n v="3"/>
    <n v="0"/>
    <n v="0"/>
    <n v="0"/>
    <n v="0"/>
    <n v="0"/>
    <n v="0"/>
    <n v="0"/>
    <n v="39"/>
    <n v="0"/>
    <n v="117"/>
    <n v="24"/>
    <n v="141"/>
    <n v="251"/>
    <n v="0"/>
    <n v="1"/>
    <n v="24"/>
    <n v="59"/>
    <x v="9"/>
  </r>
  <r>
    <n v="4346"/>
    <x v="28"/>
    <n v="0"/>
    <n v="6"/>
    <n v="0"/>
    <n v="27"/>
    <n v="23"/>
    <n v="3"/>
    <n v="21"/>
    <n v="0"/>
    <n v="22"/>
    <n v="0"/>
    <n v="5"/>
    <n v="27"/>
    <n v="20"/>
    <n v="21"/>
    <n v="30"/>
    <n v="31"/>
    <n v="29"/>
    <n v="25"/>
    <n v="15"/>
    <n v="16"/>
    <n v="11"/>
    <n v="0"/>
    <n v="24"/>
    <n v="0"/>
    <n v="100"/>
    <n v="0"/>
    <n v="9"/>
    <n v="19"/>
    <n v="0"/>
    <n v="9"/>
    <n v="0"/>
    <n v="0"/>
    <n v="3"/>
    <n v="3"/>
    <n v="0"/>
    <n v="0"/>
    <n v="0"/>
    <n v="0"/>
    <n v="0"/>
    <n v="2"/>
    <n v="0"/>
    <n v="19"/>
    <n v="18"/>
    <n v="8"/>
    <n v="61"/>
    <n v="0"/>
    <n v="0"/>
    <n v="4"/>
    <n v="38"/>
    <x v="9"/>
  </r>
  <r>
    <n v="4347"/>
    <x v="29"/>
    <n v="0"/>
    <n v="0"/>
    <n v="0"/>
    <n v="27"/>
    <n v="23"/>
    <n v="0"/>
    <n v="23"/>
    <n v="0"/>
    <n v="22"/>
    <n v="0"/>
    <n v="3"/>
    <n v="27"/>
    <n v="18"/>
    <n v="19"/>
    <n v="18"/>
    <n v="11"/>
    <n v="11"/>
    <n v="10"/>
    <n v="8"/>
    <n v="9"/>
    <n v="4"/>
    <n v="0"/>
    <n v="17"/>
    <n v="0"/>
    <n v="74"/>
    <n v="0"/>
    <n v="13"/>
    <n v="10"/>
    <n v="0"/>
    <n v="4"/>
    <n v="0"/>
    <n v="0"/>
    <n v="0"/>
    <n v="0"/>
    <n v="0"/>
    <n v="0"/>
    <n v="0"/>
    <n v="0"/>
    <n v="0"/>
    <n v="0"/>
    <n v="0"/>
    <n v="16"/>
    <n v="11"/>
    <n v="28"/>
    <n v="84"/>
    <n v="0"/>
    <n v="0"/>
    <n v="4"/>
    <n v="18"/>
    <x v="9"/>
  </r>
  <r>
    <n v="4348"/>
    <x v="30"/>
    <n v="0"/>
    <n v="0"/>
    <n v="5"/>
    <n v="33"/>
    <n v="27"/>
    <n v="0"/>
    <n v="33"/>
    <n v="1"/>
    <n v="29"/>
    <n v="0"/>
    <n v="3"/>
    <n v="40"/>
    <n v="48"/>
    <n v="52"/>
    <n v="18"/>
    <n v="39"/>
    <n v="9"/>
    <n v="35"/>
    <n v="7"/>
    <n v="35"/>
    <n v="4"/>
    <n v="0"/>
    <n v="24"/>
    <n v="0"/>
    <n v="87"/>
    <n v="2"/>
    <n v="23"/>
    <n v="9"/>
    <n v="0"/>
    <n v="9"/>
    <n v="0"/>
    <n v="0"/>
    <n v="0"/>
    <n v="0"/>
    <n v="0"/>
    <n v="0"/>
    <n v="0"/>
    <n v="0"/>
    <n v="11"/>
    <n v="5"/>
    <n v="0"/>
    <n v="3"/>
    <n v="2"/>
    <n v="43"/>
    <n v="80"/>
    <n v="0"/>
    <n v="0"/>
    <n v="2"/>
    <n v="16"/>
    <x v="9"/>
  </r>
  <r>
    <n v="4349"/>
    <x v="31"/>
    <n v="133"/>
    <n v="10"/>
    <n v="225"/>
    <n v="222"/>
    <n v="212"/>
    <n v="16"/>
    <n v="211"/>
    <n v="1"/>
    <n v="214"/>
    <n v="0"/>
    <n v="5"/>
    <n v="259"/>
    <n v="179"/>
    <n v="222"/>
    <n v="119"/>
    <n v="198"/>
    <n v="103"/>
    <n v="144"/>
    <n v="63"/>
    <n v="102"/>
    <n v="18"/>
    <n v="0"/>
    <n v="283"/>
    <n v="0"/>
    <n v="812"/>
    <n v="0"/>
    <n v="140"/>
    <n v="170"/>
    <n v="0"/>
    <n v="102"/>
    <n v="0"/>
    <n v="8"/>
    <n v="0"/>
    <n v="0"/>
    <n v="0"/>
    <n v="0"/>
    <n v="0"/>
    <n v="0"/>
    <n v="0"/>
    <n v="23"/>
    <n v="0"/>
    <n v="55"/>
    <n v="33"/>
    <n v="145"/>
    <n v="187"/>
    <n v="4"/>
    <n v="1"/>
    <n v="20"/>
    <n v="115"/>
    <x v="10"/>
  </r>
  <r>
    <n v="4350"/>
    <x v="32"/>
    <n v="0"/>
    <n v="5"/>
    <n v="0"/>
    <n v="20"/>
    <n v="13"/>
    <n v="2"/>
    <n v="18"/>
    <n v="2"/>
    <n v="16"/>
    <n v="0"/>
    <n v="7"/>
    <n v="29"/>
    <n v="31"/>
    <n v="31"/>
    <n v="19"/>
    <n v="33"/>
    <n v="17"/>
    <n v="36"/>
    <n v="17"/>
    <n v="47"/>
    <n v="12"/>
    <n v="0"/>
    <n v="39"/>
    <n v="0"/>
    <n v="139"/>
    <n v="2"/>
    <n v="47"/>
    <n v="2"/>
    <n v="0"/>
    <n v="3"/>
    <n v="0"/>
    <n v="0"/>
    <n v="2"/>
    <n v="4"/>
    <n v="0"/>
    <n v="1"/>
    <n v="0"/>
    <n v="0"/>
    <n v="0"/>
    <n v="24"/>
    <n v="0"/>
    <n v="66"/>
    <n v="11"/>
    <n v="54"/>
    <n v="83"/>
    <n v="0"/>
    <n v="0"/>
    <n v="9"/>
    <n v="9"/>
    <x v="10"/>
  </r>
  <r>
    <n v="4351"/>
    <x v="33"/>
    <n v="0"/>
    <n v="0"/>
    <n v="0"/>
    <n v="18"/>
    <n v="16"/>
    <n v="2"/>
    <n v="16"/>
    <n v="1"/>
    <n v="15"/>
    <n v="1"/>
    <n v="5"/>
    <n v="31"/>
    <n v="29"/>
    <n v="34"/>
    <n v="21"/>
    <n v="28"/>
    <n v="4"/>
    <n v="9"/>
    <n v="6"/>
    <n v="18"/>
    <n v="0"/>
    <n v="0"/>
    <n v="31"/>
    <n v="0"/>
    <n v="110"/>
    <n v="1"/>
    <n v="11"/>
    <n v="24"/>
    <n v="0"/>
    <n v="13"/>
    <n v="0"/>
    <n v="0"/>
    <n v="1"/>
    <n v="0"/>
    <n v="0"/>
    <n v="0"/>
    <n v="0"/>
    <n v="0"/>
    <n v="0"/>
    <n v="8"/>
    <n v="0"/>
    <n v="30"/>
    <n v="1"/>
    <n v="22"/>
    <n v="86"/>
    <n v="0"/>
    <n v="0"/>
    <n v="10"/>
    <n v="20"/>
    <x v="10"/>
  </r>
  <r>
    <n v="4352"/>
    <x v="34"/>
    <n v="0"/>
    <n v="0"/>
    <n v="0"/>
    <n v="9"/>
    <n v="9"/>
    <n v="3"/>
    <n v="7"/>
    <n v="0"/>
    <n v="8"/>
    <n v="0"/>
    <n v="1"/>
    <n v="11"/>
    <n v="10"/>
    <n v="10"/>
    <n v="11"/>
    <n v="13"/>
    <n v="16"/>
    <n v="17"/>
    <n v="6"/>
    <n v="15"/>
    <n v="0"/>
    <n v="0"/>
    <n v="8"/>
    <n v="0"/>
    <n v="39"/>
    <n v="0"/>
    <n v="6"/>
    <n v="6"/>
    <n v="0"/>
    <n v="9"/>
    <n v="0"/>
    <n v="0"/>
    <n v="0"/>
    <n v="0"/>
    <n v="0"/>
    <n v="0"/>
    <n v="0"/>
    <n v="0"/>
    <n v="0"/>
    <n v="16"/>
    <n v="2"/>
    <n v="9"/>
    <n v="13"/>
    <n v="18"/>
    <n v="78"/>
    <n v="0"/>
    <n v="0"/>
    <n v="4"/>
    <n v="18"/>
    <x v="10"/>
  </r>
  <r>
    <n v="4353"/>
    <x v="35"/>
    <n v="0"/>
    <n v="14"/>
    <n v="9"/>
    <n v="76"/>
    <n v="65"/>
    <n v="4"/>
    <n v="60"/>
    <n v="2"/>
    <n v="58"/>
    <n v="1"/>
    <n v="12"/>
    <n v="80"/>
    <n v="105"/>
    <n v="101"/>
    <n v="64"/>
    <n v="93"/>
    <n v="51"/>
    <n v="71"/>
    <n v="33"/>
    <n v="50"/>
    <n v="13"/>
    <n v="0"/>
    <n v="107"/>
    <n v="0"/>
    <n v="307"/>
    <n v="0"/>
    <n v="51"/>
    <n v="70"/>
    <n v="0"/>
    <n v="56"/>
    <n v="0"/>
    <n v="1"/>
    <n v="1"/>
    <n v="0"/>
    <n v="0"/>
    <n v="0"/>
    <n v="0"/>
    <n v="0"/>
    <n v="0"/>
    <n v="13"/>
    <n v="0"/>
    <n v="17"/>
    <n v="11"/>
    <n v="71"/>
    <n v="108"/>
    <n v="0"/>
    <n v="1"/>
    <n v="24"/>
    <n v="33"/>
    <x v="11"/>
  </r>
  <r>
    <n v="4354"/>
    <x v="36"/>
    <n v="0"/>
    <n v="4"/>
    <n v="0"/>
    <n v="5"/>
    <n v="3"/>
    <n v="3"/>
    <n v="3"/>
    <n v="0"/>
    <n v="3"/>
    <n v="0"/>
    <n v="0"/>
    <n v="8"/>
    <n v="7"/>
    <n v="10"/>
    <n v="4"/>
    <n v="12"/>
    <n v="3"/>
    <n v="8"/>
    <n v="1"/>
    <n v="9"/>
    <n v="1"/>
    <n v="0"/>
    <n v="1"/>
    <n v="1"/>
    <n v="19"/>
    <n v="0"/>
    <n v="2"/>
    <n v="3"/>
    <n v="0"/>
    <n v="2"/>
    <n v="0"/>
    <n v="1"/>
    <n v="0"/>
    <n v="0"/>
    <n v="0"/>
    <n v="0"/>
    <n v="0"/>
    <n v="0"/>
    <n v="1"/>
    <n v="1"/>
    <n v="0"/>
    <n v="9"/>
    <n v="0"/>
    <n v="4"/>
    <n v="36"/>
    <n v="0"/>
    <n v="0"/>
    <n v="0"/>
    <n v="13"/>
    <x v="12"/>
  </r>
  <r>
    <n v="4355"/>
    <x v="37"/>
    <n v="0"/>
    <n v="9"/>
    <n v="1"/>
    <n v="79"/>
    <n v="53"/>
    <n v="5"/>
    <n v="42"/>
    <n v="2"/>
    <n v="40"/>
    <n v="0"/>
    <n v="32"/>
    <n v="89"/>
    <n v="79"/>
    <n v="101"/>
    <n v="65"/>
    <n v="102"/>
    <n v="58"/>
    <n v="90"/>
    <n v="39"/>
    <n v="70"/>
    <n v="21"/>
    <n v="0"/>
    <n v="89"/>
    <n v="0"/>
    <n v="253"/>
    <n v="4"/>
    <n v="64"/>
    <n v="105"/>
    <n v="0"/>
    <n v="35"/>
    <n v="0"/>
    <n v="0"/>
    <n v="0"/>
    <n v="0"/>
    <n v="0"/>
    <n v="0"/>
    <n v="0"/>
    <n v="0"/>
    <n v="0"/>
    <n v="15"/>
    <n v="0"/>
    <n v="53"/>
    <n v="1"/>
    <n v="123"/>
    <n v="340"/>
    <n v="0"/>
    <n v="0"/>
    <n v="17"/>
    <n v="61"/>
    <x v="13"/>
  </r>
  <r>
    <n v="4356"/>
    <x v="38"/>
    <n v="0"/>
    <n v="0"/>
    <n v="0"/>
    <n v="23"/>
    <n v="8"/>
    <n v="0"/>
    <n v="1"/>
    <n v="1"/>
    <n v="1"/>
    <n v="0"/>
    <n v="22"/>
    <n v="35"/>
    <n v="36"/>
    <n v="41"/>
    <n v="41"/>
    <n v="56"/>
    <n v="29"/>
    <n v="42"/>
    <n v="17"/>
    <n v="37"/>
    <n v="10"/>
    <n v="0"/>
    <n v="37"/>
    <n v="0"/>
    <n v="150"/>
    <n v="1"/>
    <n v="21"/>
    <n v="28"/>
    <n v="0"/>
    <n v="8"/>
    <n v="0"/>
    <n v="1"/>
    <n v="0"/>
    <n v="0"/>
    <n v="0"/>
    <n v="7"/>
    <n v="0"/>
    <n v="0"/>
    <n v="0"/>
    <n v="25"/>
    <n v="0"/>
    <n v="82"/>
    <n v="8"/>
    <n v="75"/>
    <n v="179"/>
    <n v="0"/>
    <n v="0"/>
    <n v="19"/>
    <n v="96"/>
    <x v="7"/>
  </r>
  <r>
    <n v="4357"/>
    <x v="39"/>
    <n v="1"/>
    <n v="0"/>
    <n v="0"/>
    <n v="3"/>
    <n v="3"/>
    <n v="0"/>
    <n v="3"/>
    <n v="0"/>
    <n v="3"/>
    <n v="0"/>
    <n v="0"/>
    <n v="3"/>
    <n v="4"/>
    <n v="6"/>
    <n v="4"/>
    <n v="6"/>
    <n v="5"/>
    <n v="2"/>
    <n v="5"/>
    <n v="9"/>
    <n v="3"/>
    <n v="0"/>
    <n v="3"/>
    <n v="0"/>
    <n v="10"/>
    <n v="0"/>
    <n v="1"/>
    <n v="2"/>
    <n v="0"/>
    <n v="1"/>
    <n v="0"/>
    <n v="0"/>
    <n v="0"/>
    <n v="0"/>
    <n v="0"/>
    <n v="2"/>
    <n v="0"/>
    <n v="0"/>
    <n v="0"/>
    <n v="1"/>
    <n v="0"/>
    <n v="1"/>
    <n v="0"/>
    <n v="8"/>
    <n v="37"/>
    <n v="0"/>
    <n v="0"/>
    <n v="0"/>
    <n v="9"/>
    <x v="7"/>
  </r>
  <r>
    <n v="4358"/>
    <x v="40"/>
    <n v="0"/>
    <n v="0"/>
    <n v="0"/>
    <n v="1"/>
    <n v="1"/>
    <n v="0"/>
    <n v="1"/>
    <n v="0"/>
    <n v="1"/>
    <n v="0"/>
    <n v="0"/>
    <n v="2"/>
    <n v="4"/>
    <n v="5"/>
    <n v="2"/>
    <n v="5"/>
    <n v="6"/>
    <n v="3"/>
    <n v="2"/>
    <n v="5"/>
    <n v="1"/>
    <n v="0"/>
    <n v="1"/>
    <n v="0"/>
    <n v="10"/>
    <n v="0"/>
    <n v="1"/>
    <n v="0"/>
    <n v="0"/>
    <n v="4"/>
    <n v="0"/>
    <n v="0"/>
    <n v="0"/>
    <n v="0"/>
    <n v="0"/>
    <n v="0"/>
    <n v="0"/>
    <n v="0"/>
    <n v="0"/>
    <n v="0"/>
    <n v="0"/>
    <n v="7"/>
    <n v="3"/>
    <n v="5"/>
    <n v="25"/>
    <n v="0"/>
    <n v="0"/>
    <n v="0"/>
    <n v="6"/>
    <x v="14"/>
  </r>
  <r>
    <n v="4359"/>
    <x v="41"/>
    <n v="0"/>
    <n v="5"/>
    <n v="0"/>
    <n v="31"/>
    <n v="22"/>
    <n v="0"/>
    <n v="28"/>
    <n v="1"/>
    <n v="24"/>
    <n v="0"/>
    <n v="9"/>
    <n v="37"/>
    <n v="49"/>
    <n v="44"/>
    <n v="30"/>
    <n v="40"/>
    <n v="29"/>
    <n v="42"/>
    <n v="12"/>
    <n v="33"/>
    <n v="9"/>
    <n v="0"/>
    <n v="48"/>
    <n v="0"/>
    <n v="150"/>
    <n v="0"/>
    <n v="39"/>
    <n v="26"/>
    <n v="0"/>
    <n v="17"/>
    <n v="0"/>
    <n v="0"/>
    <n v="0"/>
    <n v="0"/>
    <n v="0"/>
    <n v="0"/>
    <n v="0"/>
    <n v="0"/>
    <n v="0"/>
    <n v="9"/>
    <n v="0"/>
    <n v="21"/>
    <n v="1"/>
    <n v="44"/>
    <n v="62"/>
    <n v="0"/>
    <n v="0"/>
    <n v="24"/>
    <n v="9"/>
    <x v="15"/>
  </r>
  <r>
    <n v="4360"/>
    <x v="42"/>
    <n v="0"/>
    <n v="8"/>
    <n v="0"/>
    <n v="25"/>
    <n v="20"/>
    <n v="4"/>
    <n v="16"/>
    <n v="0"/>
    <n v="14"/>
    <n v="0"/>
    <n v="9"/>
    <n v="27"/>
    <n v="21"/>
    <n v="19"/>
    <n v="29"/>
    <n v="26"/>
    <n v="21"/>
    <n v="22"/>
    <n v="8"/>
    <n v="18"/>
    <n v="6"/>
    <n v="0"/>
    <n v="1"/>
    <n v="0"/>
    <n v="12"/>
    <n v="3"/>
    <n v="41"/>
    <n v="0"/>
    <n v="0"/>
    <n v="1"/>
    <n v="0"/>
    <n v="0"/>
    <n v="0"/>
    <n v="0"/>
    <n v="0"/>
    <n v="0"/>
    <n v="0"/>
    <n v="0"/>
    <n v="0"/>
    <n v="1"/>
    <n v="0"/>
    <n v="0"/>
    <n v="4"/>
    <n v="4"/>
    <n v="9"/>
    <n v="0"/>
    <n v="0"/>
    <n v="0"/>
    <n v="4"/>
    <x v="15"/>
  </r>
  <r>
    <n v="4361"/>
    <x v="43"/>
    <n v="0"/>
    <n v="3"/>
    <n v="0"/>
    <n v="7"/>
    <n v="3"/>
    <n v="1"/>
    <n v="6"/>
    <n v="0"/>
    <n v="5"/>
    <n v="0"/>
    <n v="1"/>
    <n v="7"/>
    <n v="6"/>
    <n v="6"/>
    <n v="6"/>
    <n v="10"/>
    <n v="1"/>
    <n v="6"/>
    <n v="3"/>
    <n v="11"/>
    <n v="1"/>
    <n v="0"/>
    <n v="11"/>
    <n v="0"/>
    <n v="35"/>
    <n v="0"/>
    <n v="6"/>
    <n v="3"/>
    <n v="0"/>
    <n v="3"/>
    <n v="0"/>
    <n v="0"/>
    <n v="0"/>
    <n v="0"/>
    <n v="0"/>
    <n v="0"/>
    <n v="0"/>
    <n v="0"/>
    <n v="0"/>
    <n v="6"/>
    <n v="0"/>
    <n v="10"/>
    <n v="0"/>
    <n v="11"/>
    <n v="29"/>
    <n v="0"/>
    <n v="0"/>
    <n v="9"/>
    <n v="10"/>
    <x v="15"/>
  </r>
  <r>
    <n v="4362"/>
    <x v="4"/>
    <n v="0"/>
    <n v="0"/>
    <n v="0"/>
    <n v="12"/>
    <n v="13"/>
    <n v="0"/>
    <n v="10"/>
    <n v="0"/>
    <n v="7"/>
    <n v="0"/>
    <n v="8"/>
    <n v="16"/>
    <n v="14"/>
    <n v="17"/>
    <n v="19"/>
    <n v="17"/>
    <n v="22"/>
    <n v="24"/>
    <n v="23"/>
    <n v="23"/>
    <n v="17"/>
    <n v="0"/>
    <n v="11"/>
    <n v="0"/>
    <n v="71"/>
    <n v="0"/>
    <n v="25"/>
    <n v="2"/>
    <n v="0"/>
    <n v="0"/>
    <n v="0"/>
    <n v="1"/>
    <n v="0"/>
    <n v="0"/>
    <n v="0"/>
    <n v="0"/>
    <n v="0"/>
    <n v="0"/>
    <n v="0"/>
    <n v="0"/>
    <n v="0"/>
    <n v="0"/>
    <n v="0"/>
    <n v="19"/>
    <n v="52"/>
    <n v="0"/>
    <n v="0"/>
    <n v="4"/>
    <n v="11"/>
    <x v="15"/>
  </r>
  <r>
    <n v="4363"/>
    <x v="44"/>
    <n v="0"/>
    <n v="0"/>
    <n v="0"/>
    <n v="6"/>
    <n v="2"/>
    <n v="0"/>
    <n v="2"/>
    <n v="0"/>
    <n v="2"/>
    <n v="0"/>
    <n v="4"/>
    <n v="5"/>
    <n v="3"/>
    <n v="3"/>
    <n v="1"/>
    <n v="3"/>
    <n v="4"/>
    <n v="4"/>
    <n v="3"/>
    <n v="4"/>
    <n v="2"/>
    <n v="0"/>
    <n v="5"/>
    <n v="0"/>
    <n v="12"/>
    <n v="1"/>
    <n v="1"/>
    <n v="4"/>
    <n v="0"/>
    <n v="0"/>
    <n v="0"/>
    <n v="0"/>
    <n v="0"/>
    <n v="0"/>
    <n v="0"/>
    <n v="0"/>
    <n v="0"/>
    <n v="0"/>
    <n v="0"/>
    <n v="0"/>
    <n v="0"/>
    <n v="6"/>
    <n v="3"/>
    <n v="9"/>
    <n v="39"/>
    <n v="0"/>
    <n v="0"/>
    <n v="0"/>
    <n v="3"/>
    <x v="15"/>
  </r>
  <r>
    <n v="4364"/>
    <x v="45"/>
    <n v="0"/>
    <n v="0"/>
    <n v="1"/>
    <n v="13"/>
    <n v="9"/>
    <n v="0"/>
    <n v="11"/>
    <n v="0"/>
    <n v="12"/>
    <n v="0"/>
    <n v="4"/>
    <n v="16"/>
    <n v="12"/>
    <n v="9"/>
    <n v="19"/>
    <n v="18"/>
    <n v="21"/>
    <n v="14"/>
    <n v="10"/>
    <n v="15"/>
    <n v="2"/>
    <n v="0"/>
    <n v="10"/>
    <n v="0"/>
    <n v="72"/>
    <n v="1"/>
    <n v="23"/>
    <n v="0"/>
    <n v="0"/>
    <n v="0"/>
    <n v="0"/>
    <n v="1"/>
    <n v="1"/>
    <n v="0"/>
    <n v="0"/>
    <n v="0"/>
    <n v="0"/>
    <n v="0"/>
    <n v="0"/>
    <n v="2"/>
    <n v="0"/>
    <n v="7"/>
    <n v="8"/>
    <n v="55"/>
    <n v="201"/>
    <n v="0"/>
    <n v="0"/>
    <n v="17"/>
    <n v="37"/>
    <x v="16"/>
  </r>
  <r>
    <n v="4365"/>
    <x v="46"/>
    <n v="0"/>
    <n v="0"/>
    <n v="2"/>
    <n v="1"/>
    <n v="1"/>
    <n v="0"/>
    <n v="1"/>
    <n v="0"/>
    <n v="0"/>
    <n v="0"/>
    <n v="1"/>
    <n v="1"/>
    <n v="3"/>
    <n v="0"/>
    <n v="2"/>
    <n v="1"/>
    <n v="3"/>
    <n v="4"/>
    <n v="2"/>
    <n v="2"/>
    <n v="0"/>
    <n v="0"/>
    <n v="3"/>
    <n v="0"/>
    <n v="24"/>
    <n v="0"/>
    <n v="2"/>
    <n v="2"/>
    <n v="0"/>
    <n v="0"/>
    <n v="0"/>
    <n v="0"/>
    <n v="0"/>
    <n v="0"/>
    <n v="0"/>
    <n v="0"/>
    <n v="0"/>
    <n v="0"/>
    <n v="0"/>
    <n v="3"/>
    <n v="0"/>
    <n v="28"/>
    <n v="1"/>
    <n v="0"/>
    <n v="5"/>
    <n v="0"/>
    <n v="0"/>
    <n v="2"/>
    <n v="3"/>
    <x v="16"/>
  </r>
  <r>
    <n v="4366"/>
    <x v="47"/>
    <n v="18"/>
    <n v="1"/>
    <n v="0"/>
    <n v="47"/>
    <n v="37"/>
    <n v="2"/>
    <n v="30"/>
    <n v="1"/>
    <n v="33"/>
    <n v="1"/>
    <n v="13"/>
    <n v="55"/>
    <n v="45"/>
    <n v="49"/>
    <n v="40"/>
    <n v="54"/>
    <n v="30"/>
    <n v="39"/>
    <n v="15"/>
    <n v="49"/>
    <n v="11"/>
    <n v="1"/>
    <n v="46"/>
    <n v="2"/>
    <n v="86"/>
    <n v="1"/>
    <n v="29"/>
    <n v="28"/>
    <n v="0"/>
    <n v="5"/>
    <n v="0"/>
    <n v="2"/>
    <n v="3"/>
    <n v="1"/>
    <n v="0"/>
    <n v="0"/>
    <n v="0"/>
    <n v="0"/>
    <n v="0"/>
    <n v="8"/>
    <n v="0"/>
    <n v="30"/>
    <n v="7"/>
    <n v="97"/>
    <n v="171"/>
    <n v="0"/>
    <n v="0"/>
    <n v="25"/>
    <n v="65"/>
    <x v="17"/>
  </r>
  <r>
    <n v="4367"/>
    <x v="48"/>
    <n v="0"/>
    <n v="0"/>
    <n v="0"/>
    <n v="0"/>
    <n v="0"/>
    <n v="0"/>
    <n v="0"/>
    <n v="0"/>
    <n v="0"/>
    <n v="0"/>
    <n v="0"/>
    <n v="1"/>
    <n v="4"/>
    <n v="4"/>
    <n v="4"/>
    <n v="2"/>
    <n v="2"/>
    <n v="2"/>
    <n v="1"/>
    <n v="1"/>
    <n v="1"/>
    <n v="0"/>
    <n v="3"/>
    <n v="0"/>
    <n v="8"/>
    <n v="0"/>
    <n v="7"/>
    <n v="1"/>
    <n v="0"/>
    <n v="1"/>
    <n v="0"/>
    <n v="0"/>
    <n v="0"/>
    <n v="0"/>
    <n v="0"/>
    <n v="0"/>
    <n v="0"/>
    <n v="0"/>
    <n v="0"/>
    <n v="2"/>
    <n v="0"/>
    <n v="2"/>
    <n v="0"/>
    <n v="7"/>
    <n v="22"/>
    <n v="0"/>
    <n v="0"/>
    <n v="0"/>
    <n v="4"/>
    <x v="17"/>
  </r>
  <r>
    <n v="4368"/>
    <x v="49"/>
    <n v="0"/>
    <n v="0"/>
    <n v="0"/>
    <n v="3"/>
    <n v="2"/>
    <n v="0"/>
    <n v="0"/>
    <n v="0"/>
    <n v="0"/>
    <n v="0"/>
    <n v="4"/>
    <n v="6"/>
    <n v="2"/>
    <n v="2"/>
    <n v="2"/>
    <n v="2"/>
    <n v="1"/>
    <n v="3"/>
    <n v="1"/>
    <n v="4"/>
    <n v="0"/>
    <n v="0"/>
    <n v="3"/>
    <n v="0"/>
    <n v="5"/>
    <n v="0"/>
    <n v="5"/>
    <n v="2"/>
    <n v="0"/>
    <n v="1"/>
    <n v="0"/>
    <n v="0"/>
    <n v="0"/>
    <n v="0"/>
    <n v="0"/>
    <n v="0"/>
    <n v="0"/>
    <n v="0"/>
    <n v="0"/>
    <n v="1"/>
    <n v="0"/>
    <n v="7"/>
    <n v="0"/>
    <n v="4"/>
    <n v="21"/>
    <n v="0"/>
    <n v="0"/>
    <n v="1"/>
    <n v="8"/>
    <x v="17"/>
  </r>
  <r>
    <n v="4369"/>
    <x v="50"/>
    <n v="0"/>
    <n v="1"/>
    <n v="0"/>
    <n v="4"/>
    <n v="0"/>
    <n v="1"/>
    <n v="1"/>
    <n v="0"/>
    <n v="0"/>
    <n v="0"/>
    <n v="4"/>
    <n v="5"/>
    <n v="5"/>
    <n v="7"/>
    <n v="2"/>
    <n v="8"/>
    <n v="1"/>
    <n v="8"/>
    <n v="2"/>
    <n v="2"/>
    <n v="0"/>
    <n v="0"/>
    <n v="3"/>
    <n v="0"/>
    <n v="10"/>
    <n v="0"/>
    <n v="5"/>
    <n v="3"/>
    <n v="0"/>
    <n v="1"/>
    <n v="0"/>
    <n v="1"/>
    <n v="0"/>
    <n v="0"/>
    <n v="0"/>
    <n v="1"/>
    <n v="0"/>
    <n v="0"/>
    <n v="0"/>
    <n v="1"/>
    <n v="0"/>
    <n v="6"/>
    <n v="1"/>
    <n v="6"/>
    <n v="42"/>
    <n v="0"/>
    <n v="0"/>
    <n v="2"/>
    <n v="6"/>
    <x v="7"/>
  </r>
  <r>
    <n v="4370"/>
    <x v="51"/>
    <n v="0"/>
    <n v="14"/>
    <n v="1963"/>
    <n v="68"/>
    <n v="55"/>
    <n v="8"/>
    <n v="64"/>
    <n v="2"/>
    <n v="26"/>
    <n v="2"/>
    <n v="7"/>
    <n v="5"/>
    <n v="33"/>
    <n v="0"/>
    <n v="0"/>
    <n v="1"/>
    <n v="0"/>
    <n v="2"/>
    <n v="0"/>
    <n v="0"/>
    <n v="0"/>
    <n v="0"/>
    <n v="10"/>
    <n v="0"/>
    <n v="0"/>
    <n v="1"/>
    <n v="2"/>
    <n v="19"/>
    <n v="0"/>
    <n v="0"/>
    <n v="0"/>
    <n v="4"/>
    <n v="1"/>
    <n v="0"/>
    <n v="0"/>
    <n v="0"/>
    <n v="0"/>
    <n v="1"/>
    <n v="0"/>
    <n v="15"/>
    <n v="0"/>
    <n v="33"/>
    <n v="0"/>
    <n v="41"/>
    <n v="55"/>
    <n v="0"/>
    <n v="0"/>
    <n v="8"/>
    <n v="7"/>
    <x v="18"/>
  </r>
  <r>
    <n v="4371"/>
    <x v="52"/>
    <n v="82"/>
    <n v="0"/>
    <n v="83"/>
    <n v="183"/>
    <n v="182"/>
    <n v="0"/>
    <n v="184"/>
    <n v="0"/>
    <n v="188"/>
    <n v="0"/>
    <n v="0"/>
    <n v="181"/>
    <n v="201"/>
    <n v="140"/>
    <n v="168"/>
    <n v="117"/>
    <n v="116"/>
    <n v="94"/>
    <n v="66"/>
    <n v="48"/>
    <n v="30"/>
    <n v="0"/>
    <n v="165"/>
    <n v="0"/>
    <n v="530"/>
    <n v="1"/>
    <n v="140"/>
    <n v="166"/>
    <n v="0"/>
    <n v="86"/>
    <n v="0"/>
    <n v="1"/>
    <n v="0"/>
    <n v="0"/>
    <n v="0"/>
    <n v="0"/>
    <n v="0"/>
    <n v="0"/>
    <n v="0"/>
    <n v="27"/>
    <n v="0"/>
    <n v="55"/>
    <n v="82"/>
    <n v="265"/>
    <n v="314"/>
    <n v="1"/>
    <n v="0"/>
    <n v="35"/>
    <n v="102"/>
    <x v="19"/>
  </r>
  <r>
    <n v="4372"/>
    <x v="53"/>
    <n v="0"/>
    <n v="1"/>
    <n v="0"/>
    <n v="261"/>
    <n v="214"/>
    <n v="3"/>
    <n v="200"/>
    <n v="1"/>
    <n v="184"/>
    <n v="2"/>
    <n v="61"/>
    <n v="275"/>
    <n v="199"/>
    <n v="268"/>
    <n v="123"/>
    <n v="205"/>
    <n v="99"/>
    <n v="184"/>
    <n v="57"/>
    <n v="126"/>
    <n v="30"/>
    <n v="0"/>
    <n v="245"/>
    <n v="0"/>
    <n v="864"/>
    <n v="1"/>
    <n v="78"/>
    <n v="214"/>
    <n v="0"/>
    <n v="129"/>
    <n v="0"/>
    <n v="3"/>
    <n v="7"/>
    <n v="4"/>
    <n v="0"/>
    <n v="1"/>
    <n v="0"/>
    <n v="0"/>
    <n v="0"/>
    <n v="78"/>
    <n v="0"/>
    <n v="142"/>
    <n v="82"/>
    <n v="244"/>
    <n v="634"/>
    <n v="0"/>
    <n v="1"/>
    <n v="59"/>
    <n v="78"/>
    <x v="18"/>
  </r>
  <r>
    <n v="4373"/>
    <x v="54"/>
    <n v="130"/>
    <n v="4"/>
    <n v="179"/>
    <n v="244"/>
    <n v="188"/>
    <n v="16"/>
    <n v="180"/>
    <n v="7"/>
    <n v="169"/>
    <n v="3"/>
    <n v="62"/>
    <n v="277"/>
    <n v="222"/>
    <n v="263"/>
    <n v="160"/>
    <n v="231"/>
    <n v="157"/>
    <n v="226"/>
    <n v="130"/>
    <n v="200"/>
    <n v="74"/>
    <n v="4"/>
    <n v="314"/>
    <n v="8"/>
    <n v="784"/>
    <n v="0"/>
    <n v="89"/>
    <n v="220"/>
    <n v="0"/>
    <n v="166"/>
    <n v="0"/>
    <n v="1"/>
    <n v="25"/>
    <n v="0"/>
    <n v="0"/>
    <n v="0"/>
    <n v="0"/>
    <n v="0"/>
    <n v="0"/>
    <n v="120"/>
    <n v="0"/>
    <n v="183"/>
    <n v="92"/>
    <n v="212"/>
    <n v="402"/>
    <n v="3"/>
    <n v="4"/>
    <n v="49"/>
    <n v="144"/>
    <x v="18"/>
  </r>
  <r>
    <n v="4374"/>
    <x v="55"/>
    <n v="0"/>
    <n v="0"/>
    <n v="0"/>
    <n v="11"/>
    <n v="8"/>
    <n v="0"/>
    <n v="8"/>
    <n v="0"/>
    <n v="8"/>
    <n v="0"/>
    <n v="5"/>
    <n v="13"/>
    <n v="14"/>
    <n v="9"/>
    <n v="6"/>
    <n v="10"/>
    <n v="13"/>
    <n v="14"/>
    <n v="12"/>
    <n v="12"/>
    <n v="4"/>
    <n v="0"/>
    <n v="2"/>
    <n v="0"/>
    <n v="26"/>
    <n v="1"/>
    <n v="2"/>
    <n v="11"/>
    <n v="0"/>
    <n v="13"/>
    <n v="0"/>
    <n v="0"/>
    <n v="0"/>
    <n v="0"/>
    <n v="0"/>
    <n v="0"/>
    <n v="0"/>
    <n v="0"/>
    <n v="0"/>
    <n v="0"/>
    <n v="0"/>
    <n v="8"/>
    <n v="7"/>
    <n v="10"/>
    <n v="33"/>
    <n v="0"/>
    <n v="0"/>
    <n v="0"/>
    <n v="5"/>
    <x v="18"/>
  </r>
  <r>
    <n v="4375"/>
    <x v="56"/>
    <n v="0"/>
    <n v="0"/>
    <n v="0"/>
    <n v="33"/>
    <n v="26"/>
    <n v="1"/>
    <n v="25"/>
    <n v="0"/>
    <n v="21"/>
    <n v="0"/>
    <n v="11"/>
    <n v="38"/>
    <n v="28"/>
    <n v="25"/>
    <n v="29"/>
    <n v="26"/>
    <n v="25"/>
    <n v="31"/>
    <n v="25"/>
    <n v="35"/>
    <n v="23"/>
    <n v="0"/>
    <n v="28"/>
    <n v="0"/>
    <n v="118"/>
    <n v="1"/>
    <n v="16"/>
    <n v="21"/>
    <n v="0"/>
    <n v="20"/>
    <n v="0"/>
    <n v="0"/>
    <n v="4"/>
    <n v="2"/>
    <n v="0"/>
    <n v="0"/>
    <n v="0"/>
    <n v="0"/>
    <n v="0"/>
    <n v="11"/>
    <n v="0"/>
    <n v="16"/>
    <n v="15"/>
    <n v="16"/>
    <n v="56"/>
    <n v="0"/>
    <n v="0"/>
    <n v="21"/>
    <n v="7"/>
    <x v="18"/>
  </r>
  <r>
    <n v="4376"/>
    <x v="57"/>
    <n v="71"/>
    <n v="6"/>
    <n v="85"/>
    <n v="82"/>
    <n v="66"/>
    <n v="4"/>
    <n v="69"/>
    <n v="0"/>
    <n v="63"/>
    <n v="0"/>
    <n v="21"/>
    <n v="88"/>
    <n v="86"/>
    <n v="91"/>
    <n v="83"/>
    <n v="94"/>
    <n v="63"/>
    <n v="82"/>
    <n v="53"/>
    <n v="50"/>
    <n v="21"/>
    <n v="0"/>
    <n v="93"/>
    <n v="1"/>
    <n v="347"/>
    <n v="1"/>
    <n v="5"/>
    <n v="113"/>
    <n v="0"/>
    <n v="55"/>
    <n v="0"/>
    <n v="3"/>
    <n v="0"/>
    <n v="0"/>
    <n v="0"/>
    <n v="0"/>
    <n v="0"/>
    <n v="0"/>
    <n v="2"/>
    <n v="27"/>
    <n v="0"/>
    <n v="48"/>
    <n v="46"/>
    <n v="71"/>
    <n v="149"/>
    <n v="0"/>
    <n v="0"/>
    <n v="29"/>
    <n v="59"/>
    <x v="20"/>
  </r>
  <r>
    <n v="4377"/>
    <x v="58"/>
    <n v="0"/>
    <n v="0"/>
    <n v="0"/>
    <n v="9"/>
    <n v="6"/>
    <n v="0"/>
    <n v="7"/>
    <n v="0"/>
    <n v="6"/>
    <n v="0"/>
    <n v="2"/>
    <n v="10"/>
    <n v="17"/>
    <n v="18"/>
    <n v="15"/>
    <n v="17"/>
    <n v="16"/>
    <n v="17"/>
    <n v="16"/>
    <n v="15"/>
    <n v="4"/>
    <n v="0"/>
    <n v="8"/>
    <n v="0"/>
    <n v="53"/>
    <n v="0"/>
    <n v="0"/>
    <n v="12"/>
    <n v="0"/>
    <n v="17"/>
    <n v="0"/>
    <n v="0"/>
    <n v="0"/>
    <n v="0"/>
    <n v="0"/>
    <n v="0"/>
    <n v="0"/>
    <n v="0"/>
    <n v="0"/>
    <n v="5"/>
    <n v="0"/>
    <n v="6"/>
    <n v="7"/>
    <n v="32"/>
    <n v="99"/>
    <n v="1"/>
    <n v="0"/>
    <n v="4"/>
    <n v="20"/>
    <x v="20"/>
  </r>
  <r>
    <n v="4378"/>
    <x v="59"/>
    <n v="0"/>
    <n v="0"/>
    <n v="0"/>
    <n v="7"/>
    <n v="3"/>
    <n v="0"/>
    <n v="3"/>
    <n v="0"/>
    <n v="2"/>
    <n v="0"/>
    <n v="7"/>
    <n v="11"/>
    <n v="17"/>
    <n v="15"/>
    <n v="14"/>
    <n v="13"/>
    <n v="19"/>
    <n v="15"/>
    <n v="9"/>
    <n v="7"/>
    <n v="5"/>
    <n v="0"/>
    <n v="5"/>
    <n v="0"/>
    <n v="18"/>
    <n v="3"/>
    <n v="9"/>
    <n v="3"/>
    <n v="0"/>
    <n v="3"/>
    <n v="0"/>
    <n v="0"/>
    <n v="0"/>
    <n v="0"/>
    <n v="0"/>
    <n v="0"/>
    <n v="0"/>
    <n v="0"/>
    <n v="0"/>
    <n v="3"/>
    <n v="0"/>
    <n v="3"/>
    <n v="0"/>
    <n v="29"/>
    <n v="44"/>
    <n v="0"/>
    <n v="0"/>
    <n v="13"/>
    <n v="11"/>
    <x v="20"/>
  </r>
  <r>
    <n v="4379"/>
    <x v="60"/>
    <n v="0"/>
    <n v="0"/>
    <n v="0"/>
    <n v="24"/>
    <n v="13"/>
    <n v="1"/>
    <n v="13"/>
    <n v="0"/>
    <n v="12"/>
    <n v="0"/>
    <n v="7"/>
    <n v="16"/>
    <n v="20"/>
    <n v="17"/>
    <n v="27"/>
    <n v="21"/>
    <n v="13"/>
    <n v="14"/>
    <n v="12"/>
    <n v="24"/>
    <n v="5"/>
    <n v="2"/>
    <n v="11"/>
    <n v="7"/>
    <n v="75"/>
    <n v="0"/>
    <n v="0"/>
    <n v="27"/>
    <n v="0"/>
    <n v="30"/>
    <n v="0"/>
    <n v="0"/>
    <n v="0"/>
    <n v="0"/>
    <n v="0"/>
    <n v="0"/>
    <n v="0"/>
    <n v="0"/>
    <n v="0"/>
    <n v="6"/>
    <n v="0"/>
    <n v="16"/>
    <n v="3"/>
    <n v="12"/>
    <n v="33"/>
    <n v="0"/>
    <n v="0"/>
    <n v="11"/>
    <n v="23"/>
    <x v="19"/>
  </r>
  <r>
    <n v="4380"/>
    <x v="61"/>
    <n v="0"/>
    <n v="1"/>
    <n v="1"/>
    <n v="124"/>
    <n v="91"/>
    <n v="0"/>
    <n v="85"/>
    <n v="0"/>
    <n v="83"/>
    <n v="0"/>
    <n v="50"/>
    <n v="138"/>
    <n v="128"/>
    <n v="129"/>
    <n v="175"/>
    <n v="149"/>
    <n v="145"/>
    <n v="152"/>
    <n v="146"/>
    <n v="115"/>
    <n v="107"/>
    <n v="0"/>
    <n v="29"/>
    <n v="0"/>
    <n v="82"/>
    <n v="2"/>
    <n v="54"/>
    <n v="112"/>
    <n v="0"/>
    <n v="74"/>
    <n v="0"/>
    <n v="0"/>
    <n v="0"/>
    <n v="0"/>
    <n v="0"/>
    <n v="0"/>
    <n v="0"/>
    <n v="0"/>
    <n v="0"/>
    <n v="25"/>
    <n v="1"/>
    <n v="29"/>
    <n v="39"/>
    <n v="123"/>
    <n v="176"/>
    <n v="0"/>
    <n v="0"/>
    <n v="11"/>
    <n v="34"/>
    <x v="21"/>
  </r>
  <r>
    <n v="4381"/>
    <x v="62"/>
    <n v="0"/>
    <n v="0"/>
    <n v="0"/>
    <n v="26"/>
    <n v="20"/>
    <n v="0"/>
    <n v="20"/>
    <n v="0"/>
    <n v="17"/>
    <n v="0"/>
    <n v="10"/>
    <n v="24"/>
    <n v="21"/>
    <n v="16"/>
    <n v="13"/>
    <n v="17"/>
    <n v="14"/>
    <n v="24"/>
    <n v="19"/>
    <n v="16"/>
    <n v="14"/>
    <n v="0"/>
    <n v="12"/>
    <n v="0"/>
    <n v="41"/>
    <n v="0"/>
    <n v="4"/>
    <n v="27"/>
    <n v="0"/>
    <n v="10"/>
    <n v="0"/>
    <n v="0"/>
    <n v="0"/>
    <n v="0"/>
    <n v="0"/>
    <n v="0"/>
    <n v="0"/>
    <n v="0"/>
    <n v="0"/>
    <n v="0"/>
    <n v="0"/>
    <n v="0"/>
    <n v="0"/>
    <n v="14"/>
    <n v="24"/>
    <n v="0"/>
    <n v="0"/>
    <n v="4"/>
    <n v="5"/>
    <x v="21"/>
  </r>
  <r>
    <n v="4382"/>
    <x v="63"/>
    <n v="0"/>
    <n v="0"/>
    <n v="0"/>
    <n v="28"/>
    <n v="21"/>
    <n v="0"/>
    <n v="17"/>
    <n v="1"/>
    <n v="18"/>
    <n v="1"/>
    <n v="7"/>
    <n v="26"/>
    <n v="35"/>
    <n v="33"/>
    <n v="25"/>
    <n v="28"/>
    <n v="33"/>
    <n v="34"/>
    <n v="29"/>
    <n v="34"/>
    <n v="19"/>
    <n v="0"/>
    <n v="12"/>
    <n v="0"/>
    <n v="49"/>
    <n v="0"/>
    <n v="7"/>
    <n v="22"/>
    <n v="0"/>
    <n v="23"/>
    <n v="0"/>
    <n v="0"/>
    <n v="0"/>
    <n v="0"/>
    <n v="0"/>
    <n v="0"/>
    <n v="0"/>
    <n v="0"/>
    <n v="0"/>
    <n v="0"/>
    <n v="0"/>
    <n v="0"/>
    <n v="0"/>
    <n v="0"/>
    <n v="6"/>
    <n v="0"/>
    <n v="0"/>
    <n v="2"/>
    <n v="3"/>
    <x v="21"/>
  </r>
  <r>
    <n v="4383"/>
    <x v="64"/>
    <n v="0"/>
    <n v="0"/>
    <n v="0"/>
    <n v="22"/>
    <n v="19"/>
    <n v="0"/>
    <n v="17"/>
    <n v="0"/>
    <n v="17"/>
    <n v="0"/>
    <n v="4"/>
    <n v="21"/>
    <n v="22"/>
    <n v="24"/>
    <n v="18"/>
    <n v="28"/>
    <n v="30"/>
    <n v="26"/>
    <n v="20"/>
    <n v="24"/>
    <n v="18"/>
    <n v="0"/>
    <n v="30"/>
    <n v="0"/>
    <n v="114"/>
    <n v="0"/>
    <n v="17"/>
    <n v="21"/>
    <n v="0"/>
    <n v="6"/>
    <n v="0"/>
    <n v="0"/>
    <n v="0"/>
    <n v="0"/>
    <n v="0"/>
    <n v="0"/>
    <n v="0"/>
    <n v="0"/>
    <n v="0"/>
    <n v="3"/>
    <n v="0"/>
    <n v="22"/>
    <n v="21"/>
    <n v="35"/>
    <n v="31"/>
    <n v="0"/>
    <n v="0"/>
    <n v="0"/>
    <n v="23"/>
    <x v="21"/>
  </r>
  <r>
    <n v="4384"/>
    <x v="65"/>
    <n v="0"/>
    <n v="3"/>
    <n v="0"/>
    <n v="58"/>
    <n v="28"/>
    <n v="2"/>
    <n v="26"/>
    <n v="0"/>
    <n v="22"/>
    <n v="1"/>
    <n v="34"/>
    <n v="55"/>
    <n v="74"/>
    <n v="81"/>
    <n v="63"/>
    <n v="74"/>
    <n v="64"/>
    <n v="64"/>
    <n v="38"/>
    <n v="43"/>
    <n v="20"/>
    <n v="0"/>
    <n v="42"/>
    <n v="4"/>
    <n v="195"/>
    <n v="0"/>
    <n v="4"/>
    <n v="61"/>
    <n v="0"/>
    <n v="68"/>
    <n v="0"/>
    <n v="0"/>
    <n v="1"/>
    <n v="1"/>
    <n v="0"/>
    <n v="1"/>
    <n v="0"/>
    <n v="0"/>
    <n v="0"/>
    <n v="21"/>
    <n v="0"/>
    <n v="56"/>
    <n v="25"/>
    <n v="99"/>
    <n v="257"/>
    <n v="0"/>
    <n v="0"/>
    <n v="82"/>
    <n v="65"/>
    <x v="22"/>
  </r>
  <r>
    <n v="4385"/>
    <x v="66"/>
    <n v="0"/>
    <n v="0"/>
    <n v="0"/>
    <n v="9"/>
    <n v="8"/>
    <n v="0"/>
    <n v="7"/>
    <n v="0"/>
    <n v="2"/>
    <n v="0"/>
    <n v="4"/>
    <n v="6"/>
    <n v="16"/>
    <n v="12"/>
    <n v="17"/>
    <n v="17"/>
    <n v="12"/>
    <n v="10"/>
    <n v="5"/>
    <n v="9"/>
    <n v="4"/>
    <n v="0"/>
    <n v="5"/>
    <n v="0"/>
    <n v="42"/>
    <n v="0"/>
    <n v="0"/>
    <n v="6"/>
    <n v="0"/>
    <n v="9"/>
    <n v="0"/>
    <n v="0"/>
    <n v="0"/>
    <n v="0"/>
    <n v="0"/>
    <n v="0"/>
    <n v="0"/>
    <n v="0"/>
    <n v="0"/>
    <n v="0"/>
    <n v="0"/>
    <n v="3"/>
    <n v="0"/>
    <n v="20"/>
    <n v="49"/>
    <n v="0"/>
    <n v="0"/>
    <n v="9"/>
    <n v="21"/>
    <x v="22"/>
  </r>
  <r>
    <n v="4386"/>
    <x v="67"/>
    <n v="30"/>
    <n v="0"/>
    <n v="58"/>
    <n v="54"/>
    <n v="26"/>
    <n v="1"/>
    <n v="22"/>
    <n v="1"/>
    <n v="22"/>
    <n v="0"/>
    <n v="29"/>
    <n v="52"/>
    <n v="56"/>
    <n v="67"/>
    <n v="39"/>
    <n v="40"/>
    <n v="37"/>
    <n v="37"/>
    <n v="34"/>
    <n v="43"/>
    <n v="19"/>
    <n v="0"/>
    <n v="84"/>
    <n v="0"/>
    <n v="169"/>
    <n v="0"/>
    <n v="5"/>
    <n v="60"/>
    <n v="0"/>
    <n v="20"/>
    <n v="0"/>
    <n v="0"/>
    <n v="0"/>
    <n v="0"/>
    <n v="0"/>
    <n v="0"/>
    <n v="0"/>
    <n v="0"/>
    <n v="0"/>
    <n v="18"/>
    <n v="0"/>
    <n v="53"/>
    <n v="8"/>
    <n v="89"/>
    <n v="218"/>
    <n v="0"/>
    <n v="0"/>
    <n v="27"/>
    <n v="72"/>
    <x v="23"/>
  </r>
  <r>
    <n v="4387"/>
    <x v="68"/>
    <n v="7"/>
    <n v="0"/>
    <n v="0"/>
    <n v="16"/>
    <n v="13"/>
    <n v="0"/>
    <n v="10"/>
    <n v="0"/>
    <n v="11"/>
    <n v="0"/>
    <n v="5"/>
    <n v="14"/>
    <n v="14"/>
    <n v="16"/>
    <n v="11"/>
    <n v="9"/>
    <n v="23"/>
    <n v="17"/>
    <n v="13"/>
    <n v="9"/>
    <n v="7"/>
    <n v="0"/>
    <n v="6"/>
    <n v="0"/>
    <n v="58"/>
    <n v="0"/>
    <n v="0"/>
    <n v="14"/>
    <n v="0"/>
    <n v="9"/>
    <n v="0"/>
    <n v="0"/>
    <n v="0"/>
    <n v="0"/>
    <n v="0"/>
    <n v="0"/>
    <n v="0"/>
    <n v="0"/>
    <n v="0"/>
    <n v="6"/>
    <n v="0"/>
    <n v="16"/>
    <n v="22"/>
    <n v="19"/>
    <n v="52"/>
    <n v="0"/>
    <n v="0"/>
    <n v="0"/>
    <n v="11"/>
    <x v="23"/>
  </r>
  <r>
    <n v="4388"/>
    <x v="69"/>
    <n v="0"/>
    <n v="0"/>
    <n v="0"/>
    <n v="4"/>
    <n v="4"/>
    <n v="0"/>
    <n v="4"/>
    <n v="0"/>
    <n v="4"/>
    <n v="0"/>
    <n v="0"/>
    <n v="4"/>
    <n v="4"/>
    <n v="4"/>
    <n v="6"/>
    <n v="3"/>
    <n v="4"/>
    <n v="5"/>
    <n v="1"/>
    <n v="3"/>
    <n v="2"/>
    <n v="0"/>
    <n v="3"/>
    <n v="0"/>
    <n v="19"/>
    <n v="0"/>
    <n v="0"/>
    <n v="2"/>
    <n v="0"/>
    <n v="5"/>
    <n v="0"/>
    <n v="0"/>
    <n v="0"/>
    <n v="0"/>
    <n v="0"/>
    <n v="0"/>
    <n v="0"/>
    <n v="0"/>
    <n v="0"/>
    <n v="1"/>
    <n v="0"/>
    <n v="4"/>
    <n v="0"/>
    <n v="17"/>
    <n v="22"/>
    <n v="0"/>
    <n v="0"/>
    <n v="9"/>
    <n v="4"/>
    <x v="23"/>
  </r>
  <r>
    <n v="4389"/>
    <x v="70"/>
    <n v="0"/>
    <n v="0"/>
    <n v="0"/>
    <n v="102"/>
    <n v="87"/>
    <n v="0"/>
    <n v="86"/>
    <n v="1"/>
    <n v="75"/>
    <n v="1"/>
    <n v="27"/>
    <n v="109"/>
    <n v="123"/>
    <n v="125"/>
    <n v="121"/>
    <n v="140"/>
    <n v="126"/>
    <n v="113"/>
    <n v="99"/>
    <n v="114"/>
    <n v="47"/>
    <n v="4"/>
    <n v="130"/>
    <n v="14"/>
    <n v="395"/>
    <n v="2"/>
    <n v="35"/>
    <n v="79"/>
    <n v="0"/>
    <n v="41"/>
    <n v="0"/>
    <n v="0"/>
    <n v="0"/>
    <n v="0"/>
    <n v="0"/>
    <n v="0"/>
    <n v="0"/>
    <n v="0"/>
    <n v="0"/>
    <n v="19"/>
    <n v="0"/>
    <n v="58"/>
    <n v="21"/>
    <n v="77"/>
    <n v="89"/>
    <n v="0"/>
    <n v="0"/>
    <n v="44"/>
    <n v="106"/>
    <x v="24"/>
  </r>
  <r>
    <n v="4390"/>
    <x v="71"/>
    <n v="0"/>
    <n v="2"/>
    <n v="0"/>
    <n v="9"/>
    <n v="8"/>
    <n v="0"/>
    <n v="9"/>
    <n v="0"/>
    <n v="5"/>
    <n v="0"/>
    <n v="3"/>
    <n v="8"/>
    <n v="8"/>
    <n v="7"/>
    <n v="12"/>
    <n v="16"/>
    <n v="8"/>
    <n v="9"/>
    <n v="7"/>
    <n v="3"/>
    <n v="5"/>
    <n v="0"/>
    <n v="7"/>
    <n v="0"/>
    <n v="19"/>
    <n v="0"/>
    <n v="0"/>
    <n v="9"/>
    <n v="0"/>
    <n v="5"/>
    <n v="0"/>
    <n v="0"/>
    <n v="0"/>
    <n v="0"/>
    <n v="0"/>
    <n v="0"/>
    <n v="0"/>
    <n v="0"/>
    <n v="0"/>
    <n v="1"/>
    <n v="0"/>
    <n v="1"/>
    <n v="0"/>
    <n v="4"/>
    <n v="68"/>
    <n v="0"/>
    <n v="0"/>
    <n v="1"/>
    <n v="12"/>
    <x v="24"/>
  </r>
  <r>
    <n v="4391"/>
    <x v="72"/>
    <n v="0"/>
    <n v="0"/>
    <n v="1"/>
    <n v="27"/>
    <n v="21"/>
    <n v="1"/>
    <n v="20"/>
    <n v="0"/>
    <n v="19"/>
    <n v="0"/>
    <n v="8"/>
    <n v="27"/>
    <n v="29"/>
    <n v="24"/>
    <n v="15"/>
    <n v="27"/>
    <n v="15"/>
    <n v="25"/>
    <n v="20"/>
    <n v="20"/>
    <n v="11"/>
    <n v="0"/>
    <n v="37"/>
    <n v="0"/>
    <n v="85"/>
    <n v="0"/>
    <n v="2"/>
    <n v="34"/>
    <n v="0"/>
    <n v="19"/>
    <n v="0"/>
    <n v="0"/>
    <n v="0"/>
    <n v="0"/>
    <n v="0"/>
    <n v="0"/>
    <n v="0"/>
    <n v="0"/>
    <n v="1"/>
    <n v="1"/>
    <n v="0"/>
    <n v="1"/>
    <n v="0"/>
    <n v="38"/>
    <n v="75"/>
    <n v="0"/>
    <n v="0"/>
    <n v="4"/>
    <n v="26"/>
    <x v="24"/>
  </r>
  <r>
    <n v="4392"/>
    <x v="73"/>
    <n v="0"/>
    <n v="0"/>
    <n v="1"/>
    <n v="28"/>
    <n v="23"/>
    <n v="0"/>
    <n v="22"/>
    <n v="0"/>
    <n v="21"/>
    <n v="0"/>
    <n v="3"/>
    <n v="25"/>
    <n v="50"/>
    <n v="45"/>
    <n v="34"/>
    <n v="39"/>
    <n v="60"/>
    <n v="65"/>
    <n v="37"/>
    <n v="48"/>
    <n v="32"/>
    <n v="0"/>
    <n v="39"/>
    <n v="0"/>
    <n v="174"/>
    <n v="1"/>
    <n v="15"/>
    <n v="31"/>
    <n v="0"/>
    <n v="31"/>
    <n v="0"/>
    <n v="1"/>
    <n v="0"/>
    <n v="0"/>
    <n v="0"/>
    <n v="0"/>
    <n v="0"/>
    <n v="1"/>
    <n v="1"/>
    <n v="1"/>
    <n v="0"/>
    <n v="25"/>
    <n v="14"/>
    <n v="60"/>
    <n v="95"/>
    <n v="0"/>
    <n v="0"/>
    <n v="0"/>
    <n v="24"/>
    <x v="24"/>
  </r>
  <r>
    <n v="4393"/>
    <x v="74"/>
    <n v="0"/>
    <n v="0"/>
    <n v="3"/>
    <n v="17"/>
    <n v="9"/>
    <n v="0"/>
    <n v="8"/>
    <n v="0"/>
    <n v="10"/>
    <n v="0"/>
    <n v="6"/>
    <n v="15"/>
    <n v="16"/>
    <n v="17"/>
    <n v="16"/>
    <n v="16"/>
    <n v="20"/>
    <n v="23"/>
    <n v="13"/>
    <n v="16"/>
    <n v="3"/>
    <n v="0"/>
    <n v="18"/>
    <n v="0"/>
    <n v="61"/>
    <n v="0"/>
    <n v="11"/>
    <n v="18"/>
    <n v="0"/>
    <n v="8"/>
    <n v="0"/>
    <n v="0"/>
    <n v="0"/>
    <n v="0"/>
    <n v="0"/>
    <n v="0"/>
    <n v="0"/>
    <n v="0"/>
    <n v="0"/>
    <n v="3"/>
    <n v="0"/>
    <n v="5"/>
    <n v="6"/>
    <n v="46"/>
    <n v="116"/>
    <n v="0"/>
    <n v="0"/>
    <n v="10"/>
    <n v="8"/>
    <x v="24"/>
  </r>
  <r>
    <n v="4394"/>
    <x v="75"/>
    <n v="0"/>
    <n v="0"/>
    <n v="0"/>
    <n v="13"/>
    <n v="9"/>
    <n v="1"/>
    <n v="11"/>
    <n v="0"/>
    <n v="12"/>
    <n v="0"/>
    <n v="2"/>
    <n v="13"/>
    <n v="15"/>
    <n v="19"/>
    <n v="15"/>
    <n v="16"/>
    <n v="10"/>
    <n v="14"/>
    <n v="14"/>
    <n v="11"/>
    <n v="11"/>
    <n v="0"/>
    <n v="15"/>
    <n v="0"/>
    <n v="47"/>
    <n v="0"/>
    <n v="5"/>
    <n v="17"/>
    <n v="0"/>
    <n v="6"/>
    <n v="0"/>
    <n v="0"/>
    <n v="0"/>
    <n v="0"/>
    <n v="0"/>
    <n v="0"/>
    <n v="0"/>
    <n v="0"/>
    <n v="0"/>
    <n v="0"/>
    <n v="0"/>
    <n v="9"/>
    <n v="2"/>
    <n v="4"/>
    <n v="20"/>
    <n v="0"/>
    <n v="0"/>
    <n v="0"/>
    <n v="0"/>
    <x v="24"/>
  </r>
  <r>
    <n v="4395"/>
    <x v="76"/>
    <n v="104"/>
    <n v="0"/>
    <n v="173"/>
    <n v="266"/>
    <n v="229"/>
    <n v="7"/>
    <n v="214"/>
    <n v="2"/>
    <n v="193"/>
    <n v="0"/>
    <n v="55"/>
    <n v="255"/>
    <n v="242"/>
    <n v="240"/>
    <n v="165"/>
    <n v="205"/>
    <n v="120"/>
    <n v="171"/>
    <n v="56"/>
    <n v="112"/>
    <n v="27"/>
    <n v="0"/>
    <n v="175"/>
    <n v="0"/>
    <n v="480"/>
    <n v="0"/>
    <n v="5"/>
    <n v="252"/>
    <n v="0"/>
    <n v="141"/>
    <n v="0"/>
    <n v="3"/>
    <n v="0"/>
    <n v="0"/>
    <n v="0"/>
    <n v="0"/>
    <n v="0"/>
    <n v="0"/>
    <n v="0"/>
    <n v="41"/>
    <n v="0"/>
    <n v="90"/>
    <n v="63"/>
    <n v="219"/>
    <n v="432"/>
    <n v="2"/>
    <n v="1"/>
    <n v="41"/>
    <n v="161"/>
    <x v="25"/>
  </r>
  <r>
    <n v="4396"/>
    <x v="77"/>
    <n v="0"/>
    <n v="0"/>
    <n v="0"/>
    <n v="16"/>
    <n v="9"/>
    <n v="0"/>
    <n v="9"/>
    <n v="0"/>
    <n v="9"/>
    <n v="0"/>
    <n v="7"/>
    <n v="16"/>
    <n v="17"/>
    <n v="20"/>
    <n v="21"/>
    <n v="22"/>
    <n v="19"/>
    <n v="19"/>
    <n v="22"/>
    <n v="20"/>
    <n v="8"/>
    <n v="0"/>
    <n v="5"/>
    <n v="0"/>
    <n v="44"/>
    <n v="0"/>
    <n v="3"/>
    <n v="9"/>
    <n v="0"/>
    <n v="22"/>
    <n v="0"/>
    <n v="0"/>
    <n v="0"/>
    <n v="0"/>
    <n v="0"/>
    <n v="0"/>
    <n v="0"/>
    <n v="0"/>
    <n v="0"/>
    <n v="2"/>
    <n v="0"/>
    <n v="14"/>
    <n v="3"/>
    <n v="36"/>
    <n v="115"/>
    <n v="0"/>
    <n v="0"/>
    <n v="4"/>
    <n v="24"/>
    <x v="26"/>
  </r>
  <r>
    <n v="4397"/>
    <x v="78"/>
    <n v="8"/>
    <n v="0"/>
    <n v="1"/>
    <n v="51"/>
    <n v="35"/>
    <n v="2"/>
    <n v="28"/>
    <n v="0"/>
    <n v="25"/>
    <n v="0"/>
    <n v="26"/>
    <n v="48"/>
    <n v="57"/>
    <n v="36"/>
    <n v="45"/>
    <n v="52"/>
    <n v="64"/>
    <n v="56"/>
    <n v="38"/>
    <n v="40"/>
    <n v="32"/>
    <n v="0"/>
    <n v="39"/>
    <n v="0"/>
    <n v="56"/>
    <n v="2"/>
    <n v="10"/>
    <n v="41"/>
    <n v="0"/>
    <n v="3"/>
    <n v="0"/>
    <n v="0"/>
    <n v="2"/>
    <n v="0"/>
    <n v="0"/>
    <n v="0"/>
    <n v="0"/>
    <n v="0"/>
    <n v="0"/>
    <n v="18"/>
    <n v="0"/>
    <n v="56"/>
    <n v="6"/>
    <n v="65"/>
    <n v="86"/>
    <n v="0"/>
    <n v="0"/>
    <n v="55"/>
    <n v="104"/>
    <x v="27"/>
  </r>
  <r>
    <n v="4398"/>
    <x v="79"/>
    <n v="3"/>
    <n v="0"/>
    <n v="0"/>
    <n v="4"/>
    <n v="2"/>
    <n v="0"/>
    <n v="1"/>
    <n v="0"/>
    <n v="1"/>
    <n v="0"/>
    <n v="2"/>
    <n v="3"/>
    <n v="9"/>
    <n v="12"/>
    <n v="9"/>
    <n v="7"/>
    <n v="11"/>
    <n v="7"/>
    <n v="15"/>
    <n v="14"/>
    <n v="4"/>
    <n v="0"/>
    <n v="2"/>
    <n v="0"/>
    <n v="74"/>
    <n v="0"/>
    <n v="0"/>
    <n v="2"/>
    <n v="0"/>
    <n v="2"/>
    <n v="0"/>
    <n v="0"/>
    <n v="0"/>
    <n v="0"/>
    <n v="0"/>
    <n v="0"/>
    <n v="0"/>
    <n v="0"/>
    <n v="0"/>
    <n v="1"/>
    <n v="0"/>
    <n v="10"/>
    <n v="11"/>
    <n v="3"/>
    <n v="42"/>
    <n v="0"/>
    <n v="0"/>
    <n v="0"/>
    <n v="17"/>
    <x v="27"/>
  </r>
  <r>
    <n v="4399"/>
    <x v="80"/>
    <n v="7"/>
    <n v="0"/>
    <n v="0"/>
    <n v="30"/>
    <n v="20"/>
    <n v="0"/>
    <n v="18"/>
    <n v="0"/>
    <n v="18"/>
    <n v="0"/>
    <n v="3"/>
    <n v="18"/>
    <n v="25"/>
    <n v="22"/>
    <n v="15"/>
    <n v="12"/>
    <n v="19"/>
    <n v="17"/>
    <n v="22"/>
    <n v="20"/>
    <n v="5"/>
    <n v="0"/>
    <n v="12"/>
    <n v="0"/>
    <n v="28"/>
    <n v="0"/>
    <n v="1"/>
    <n v="9"/>
    <n v="0"/>
    <n v="1"/>
    <n v="0"/>
    <n v="0"/>
    <n v="0"/>
    <n v="0"/>
    <n v="0"/>
    <n v="0"/>
    <n v="0"/>
    <n v="0"/>
    <n v="0"/>
    <n v="0"/>
    <n v="0"/>
    <n v="21"/>
    <n v="1"/>
    <n v="31"/>
    <n v="87"/>
    <n v="0"/>
    <n v="1"/>
    <n v="11"/>
    <n v="25"/>
    <x v="27"/>
  </r>
  <r>
    <n v="4400"/>
    <x v="81"/>
    <n v="0"/>
    <n v="0"/>
    <n v="0"/>
    <n v="18"/>
    <n v="17"/>
    <n v="0"/>
    <n v="16"/>
    <n v="0"/>
    <n v="18"/>
    <n v="0"/>
    <n v="3"/>
    <n v="16"/>
    <n v="18"/>
    <n v="17"/>
    <n v="16"/>
    <n v="15"/>
    <n v="18"/>
    <n v="11"/>
    <n v="8"/>
    <n v="12"/>
    <n v="14"/>
    <n v="0"/>
    <n v="22"/>
    <n v="0"/>
    <n v="74"/>
    <n v="0"/>
    <n v="1"/>
    <n v="22"/>
    <n v="0"/>
    <n v="16"/>
    <n v="0"/>
    <n v="0"/>
    <n v="0"/>
    <n v="0"/>
    <n v="0"/>
    <n v="0"/>
    <n v="0"/>
    <n v="0"/>
    <n v="0"/>
    <n v="3"/>
    <n v="0"/>
    <n v="23"/>
    <n v="4"/>
    <n v="21"/>
    <n v="41"/>
    <n v="0"/>
    <n v="0"/>
    <n v="0"/>
    <n v="20"/>
    <x v="27"/>
  </r>
  <r>
    <n v="4401"/>
    <x v="82"/>
    <n v="0"/>
    <n v="0"/>
    <n v="0"/>
    <n v="0"/>
    <n v="0"/>
    <n v="0"/>
    <n v="0"/>
    <n v="0"/>
    <n v="0"/>
    <n v="1"/>
    <n v="0"/>
    <n v="2"/>
    <n v="9"/>
    <n v="8"/>
    <n v="1"/>
    <n v="3"/>
    <n v="3"/>
    <n v="6"/>
    <n v="8"/>
    <n v="7"/>
    <n v="9"/>
    <n v="0"/>
    <n v="3"/>
    <n v="0"/>
    <n v="5"/>
    <n v="0"/>
    <n v="3"/>
    <n v="9"/>
    <n v="0"/>
    <n v="11"/>
    <n v="0"/>
    <n v="0"/>
    <n v="0"/>
    <n v="0"/>
    <n v="0"/>
    <n v="0"/>
    <n v="0"/>
    <n v="0"/>
    <n v="0"/>
    <n v="2"/>
    <n v="0"/>
    <n v="16"/>
    <n v="4"/>
    <n v="26"/>
    <n v="51"/>
    <n v="0"/>
    <n v="0"/>
    <n v="0"/>
    <n v="2"/>
    <x v="27"/>
  </r>
  <r>
    <n v="4402"/>
    <x v="83"/>
    <n v="5"/>
    <n v="1"/>
    <n v="0"/>
    <n v="12"/>
    <n v="8"/>
    <n v="0"/>
    <n v="8"/>
    <n v="0"/>
    <n v="6"/>
    <n v="0"/>
    <n v="7"/>
    <n v="10"/>
    <n v="5"/>
    <n v="6"/>
    <n v="2"/>
    <n v="9"/>
    <n v="1"/>
    <n v="7"/>
    <n v="3"/>
    <n v="5"/>
    <n v="2"/>
    <n v="0"/>
    <n v="6"/>
    <n v="0"/>
    <n v="13"/>
    <n v="0"/>
    <n v="6"/>
    <n v="7"/>
    <n v="0"/>
    <n v="2"/>
    <n v="0"/>
    <n v="0"/>
    <n v="0"/>
    <n v="0"/>
    <n v="0"/>
    <n v="0"/>
    <n v="0"/>
    <n v="0"/>
    <n v="0"/>
    <n v="2"/>
    <n v="0"/>
    <n v="42"/>
    <n v="4"/>
    <n v="16"/>
    <n v="22"/>
    <n v="0"/>
    <n v="0"/>
    <n v="5"/>
    <n v="13"/>
    <x v="27"/>
  </r>
  <r>
    <n v="4403"/>
    <x v="84"/>
    <n v="0"/>
    <n v="0"/>
    <n v="0"/>
    <n v="7"/>
    <n v="6"/>
    <n v="0"/>
    <n v="6"/>
    <n v="0"/>
    <n v="6"/>
    <n v="2"/>
    <n v="3"/>
    <n v="10"/>
    <n v="6"/>
    <n v="5"/>
    <n v="8"/>
    <n v="12"/>
    <n v="11"/>
    <n v="13"/>
    <n v="6"/>
    <n v="5"/>
    <n v="7"/>
    <n v="0"/>
    <n v="4"/>
    <n v="0"/>
    <n v="15"/>
    <n v="0"/>
    <n v="1"/>
    <n v="2"/>
    <n v="0"/>
    <n v="3"/>
    <n v="0"/>
    <n v="0"/>
    <n v="0"/>
    <n v="0"/>
    <n v="0"/>
    <n v="0"/>
    <n v="0"/>
    <n v="0"/>
    <n v="0"/>
    <n v="3"/>
    <n v="0"/>
    <n v="27"/>
    <n v="9"/>
    <n v="14"/>
    <n v="29"/>
    <n v="0"/>
    <n v="0"/>
    <n v="6"/>
    <n v="14"/>
    <x v="27"/>
  </r>
  <r>
    <n v="4404"/>
    <x v="85"/>
    <n v="0"/>
    <n v="0"/>
    <n v="0"/>
    <n v="25"/>
    <n v="19"/>
    <n v="1"/>
    <n v="17"/>
    <n v="0"/>
    <n v="16"/>
    <n v="0"/>
    <n v="11"/>
    <n v="26"/>
    <n v="31"/>
    <n v="27"/>
    <n v="22"/>
    <n v="20"/>
    <n v="16"/>
    <n v="17"/>
    <n v="8"/>
    <n v="14"/>
    <n v="3"/>
    <n v="0"/>
    <n v="29"/>
    <n v="0"/>
    <n v="94"/>
    <n v="0"/>
    <n v="2"/>
    <n v="29"/>
    <n v="0"/>
    <n v="17"/>
    <n v="0"/>
    <n v="0"/>
    <n v="0"/>
    <n v="0"/>
    <n v="0"/>
    <n v="0"/>
    <n v="0"/>
    <n v="0"/>
    <n v="0"/>
    <n v="3"/>
    <n v="0"/>
    <n v="17"/>
    <n v="9"/>
    <n v="24"/>
    <n v="48"/>
    <n v="0"/>
    <n v="1"/>
    <n v="6"/>
    <n v="12"/>
    <x v="25"/>
  </r>
  <r>
    <n v="4405"/>
    <x v="86"/>
    <n v="0"/>
    <n v="0"/>
    <n v="0"/>
    <n v="13"/>
    <n v="9"/>
    <n v="0"/>
    <n v="8"/>
    <n v="0"/>
    <n v="8"/>
    <n v="0"/>
    <n v="5"/>
    <n v="17"/>
    <n v="15"/>
    <n v="13"/>
    <n v="15"/>
    <n v="25"/>
    <n v="18"/>
    <n v="19"/>
    <n v="7"/>
    <n v="9"/>
    <n v="5"/>
    <n v="0"/>
    <n v="3"/>
    <n v="0"/>
    <n v="18"/>
    <n v="1"/>
    <n v="3"/>
    <n v="12"/>
    <n v="0"/>
    <n v="6"/>
    <n v="0"/>
    <n v="0"/>
    <n v="0"/>
    <n v="0"/>
    <n v="0"/>
    <n v="0"/>
    <n v="0"/>
    <n v="0"/>
    <n v="0"/>
    <n v="1"/>
    <n v="0"/>
    <n v="3"/>
    <n v="3"/>
    <n v="22"/>
    <n v="31"/>
    <n v="0"/>
    <n v="0"/>
    <n v="2"/>
    <n v="26"/>
    <x v="25"/>
  </r>
  <r>
    <n v="4406"/>
    <x v="87"/>
    <n v="0"/>
    <n v="0"/>
    <n v="0"/>
    <n v="6"/>
    <n v="2"/>
    <n v="0"/>
    <n v="0"/>
    <n v="0"/>
    <n v="0"/>
    <n v="0"/>
    <n v="4"/>
    <n v="6"/>
    <n v="7"/>
    <n v="8"/>
    <n v="13"/>
    <n v="11"/>
    <n v="11"/>
    <n v="10"/>
    <n v="10"/>
    <n v="12"/>
    <n v="8"/>
    <n v="0"/>
    <n v="0"/>
    <n v="0"/>
    <n v="28"/>
    <n v="0"/>
    <n v="0"/>
    <n v="5"/>
    <n v="0"/>
    <n v="11"/>
    <n v="0"/>
    <n v="0"/>
    <n v="0"/>
    <n v="0"/>
    <n v="0"/>
    <n v="0"/>
    <n v="0"/>
    <n v="0"/>
    <n v="0"/>
    <n v="1"/>
    <n v="0"/>
    <n v="12"/>
    <n v="11"/>
    <n v="6"/>
    <n v="46"/>
    <n v="0"/>
    <n v="0"/>
    <n v="11"/>
    <n v="13"/>
    <x v="25"/>
  </r>
  <r>
    <n v="4407"/>
    <x v="88"/>
    <n v="117"/>
    <n v="4"/>
    <n v="279"/>
    <n v="268"/>
    <n v="204"/>
    <n v="3"/>
    <n v="203"/>
    <n v="0"/>
    <n v="183"/>
    <n v="1"/>
    <n v="85"/>
    <n v="271"/>
    <n v="261"/>
    <n v="234"/>
    <n v="147"/>
    <n v="167"/>
    <n v="82"/>
    <n v="83"/>
    <n v="68"/>
    <n v="85"/>
    <n v="23"/>
    <n v="0"/>
    <n v="223"/>
    <n v="0"/>
    <n v="795"/>
    <n v="1"/>
    <n v="10"/>
    <n v="314"/>
    <n v="0"/>
    <n v="160"/>
    <n v="0"/>
    <n v="1"/>
    <n v="0"/>
    <n v="0"/>
    <n v="0"/>
    <n v="0"/>
    <n v="0"/>
    <n v="0"/>
    <n v="0"/>
    <n v="56"/>
    <n v="0"/>
    <n v="238"/>
    <n v="57"/>
    <n v="201"/>
    <n v="306"/>
    <n v="2"/>
    <n v="1"/>
    <n v="34"/>
    <n v="147"/>
    <x v="28"/>
  </r>
  <r>
    <n v="4408"/>
    <x v="89"/>
    <n v="0"/>
    <n v="0"/>
    <n v="0"/>
    <n v="13"/>
    <n v="9"/>
    <n v="0"/>
    <n v="5"/>
    <n v="0"/>
    <n v="6"/>
    <n v="0"/>
    <n v="8"/>
    <n v="12"/>
    <n v="25"/>
    <n v="26"/>
    <n v="23"/>
    <n v="30"/>
    <n v="12"/>
    <n v="20"/>
    <n v="5"/>
    <n v="17"/>
    <n v="2"/>
    <n v="0"/>
    <n v="14"/>
    <n v="0"/>
    <n v="71"/>
    <n v="0"/>
    <n v="4"/>
    <n v="9"/>
    <n v="0"/>
    <n v="9"/>
    <n v="0"/>
    <n v="0"/>
    <n v="0"/>
    <n v="0"/>
    <n v="0"/>
    <n v="0"/>
    <n v="0"/>
    <n v="1"/>
    <n v="0"/>
    <n v="4"/>
    <n v="0"/>
    <n v="31"/>
    <n v="6"/>
    <n v="30"/>
    <n v="110"/>
    <n v="0"/>
    <n v="1"/>
    <n v="12"/>
    <n v="23"/>
    <x v="28"/>
  </r>
  <r>
    <n v="4409"/>
    <x v="90"/>
    <n v="0"/>
    <n v="0"/>
    <n v="0"/>
    <n v="33"/>
    <n v="24"/>
    <n v="0"/>
    <n v="22"/>
    <n v="0"/>
    <n v="24"/>
    <n v="0"/>
    <n v="12"/>
    <n v="35"/>
    <n v="42"/>
    <n v="38"/>
    <n v="20"/>
    <n v="33"/>
    <n v="19"/>
    <n v="27"/>
    <n v="21"/>
    <n v="21"/>
    <n v="7"/>
    <n v="0"/>
    <n v="17"/>
    <n v="0"/>
    <n v="163"/>
    <n v="0"/>
    <n v="9"/>
    <n v="28"/>
    <n v="0"/>
    <n v="26"/>
    <n v="0"/>
    <n v="0"/>
    <n v="0"/>
    <n v="0"/>
    <n v="0"/>
    <n v="0"/>
    <n v="0"/>
    <n v="1"/>
    <n v="0"/>
    <n v="7"/>
    <n v="0"/>
    <n v="26"/>
    <n v="4"/>
    <n v="96"/>
    <n v="142"/>
    <n v="0"/>
    <n v="0"/>
    <n v="30"/>
    <n v="28"/>
    <x v="28"/>
  </r>
  <r>
    <n v="4410"/>
    <x v="91"/>
    <n v="0"/>
    <n v="0"/>
    <n v="0"/>
    <n v="19"/>
    <n v="16"/>
    <n v="0"/>
    <n v="15"/>
    <n v="0"/>
    <n v="15"/>
    <n v="0"/>
    <n v="3"/>
    <n v="16"/>
    <n v="13"/>
    <n v="16"/>
    <n v="4"/>
    <n v="6"/>
    <n v="7"/>
    <n v="15"/>
    <n v="5"/>
    <n v="4"/>
    <n v="3"/>
    <n v="0"/>
    <n v="9"/>
    <n v="0"/>
    <n v="34"/>
    <n v="0"/>
    <n v="6"/>
    <n v="12"/>
    <n v="0"/>
    <n v="9"/>
    <n v="0"/>
    <n v="0"/>
    <n v="0"/>
    <n v="0"/>
    <n v="0"/>
    <n v="0"/>
    <n v="0"/>
    <n v="0"/>
    <n v="0"/>
    <n v="2"/>
    <n v="0"/>
    <n v="6"/>
    <n v="2"/>
    <n v="5"/>
    <n v="27"/>
    <n v="0"/>
    <n v="0"/>
    <n v="4"/>
    <n v="23"/>
    <x v="28"/>
  </r>
  <r>
    <n v="4411"/>
    <x v="92"/>
    <n v="0"/>
    <n v="0"/>
    <n v="0"/>
    <n v="7"/>
    <n v="5"/>
    <n v="1"/>
    <n v="5"/>
    <n v="1"/>
    <n v="4"/>
    <n v="0"/>
    <n v="3"/>
    <n v="9"/>
    <n v="6"/>
    <n v="8"/>
    <n v="5"/>
    <n v="8"/>
    <n v="1"/>
    <n v="2"/>
    <n v="1"/>
    <n v="4"/>
    <n v="3"/>
    <n v="0"/>
    <n v="6"/>
    <n v="0"/>
    <n v="15"/>
    <n v="1"/>
    <n v="5"/>
    <n v="2"/>
    <n v="0"/>
    <n v="4"/>
    <n v="0"/>
    <n v="0"/>
    <n v="0"/>
    <n v="0"/>
    <n v="0"/>
    <n v="0"/>
    <n v="0"/>
    <n v="0"/>
    <n v="0"/>
    <n v="0"/>
    <n v="0"/>
    <n v="3"/>
    <n v="0"/>
    <n v="18"/>
    <n v="33"/>
    <n v="0"/>
    <n v="0"/>
    <n v="4"/>
    <n v="6"/>
    <x v="28"/>
  </r>
  <r>
    <n v="4412"/>
    <x v="93"/>
    <n v="0"/>
    <n v="0"/>
    <n v="0"/>
    <n v="2"/>
    <n v="1"/>
    <n v="0"/>
    <n v="1"/>
    <n v="0"/>
    <n v="1"/>
    <n v="0"/>
    <n v="1"/>
    <n v="2"/>
    <n v="5"/>
    <n v="3"/>
    <n v="3"/>
    <n v="1"/>
    <n v="4"/>
    <n v="4"/>
    <n v="4"/>
    <n v="4"/>
    <n v="2"/>
    <n v="0"/>
    <n v="3"/>
    <n v="0"/>
    <n v="2"/>
    <n v="0"/>
    <n v="3"/>
    <n v="3"/>
    <n v="0"/>
    <n v="0"/>
    <n v="0"/>
    <n v="0"/>
    <n v="0"/>
    <n v="0"/>
    <n v="0"/>
    <n v="0"/>
    <n v="0"/>
    <n v="0"/>
    <n v="0"/>
    <n v="0"/>
    <n v="0"/>
    <n v="3"/>
    <n v="0"/>
    <n v="7"/>
    <n v="19"/>
    <n v="0"/>
    <n v="0"/>
    <n v="2"/>
    <n v="5"/>
    <x v="28"/>
  </r>
  <r>
    <n v="4413"/>
    <x v="94"/>
    <n v="0"/>
    <n v="0"/>
    <n v="0"/>
    <n v="3"/>
    <n v="2"/>
    <n v="0"/>
    <n v="2"/>
    <n v="0"/>
    <n v="2"/>
    <n v="0"/>
    <n v="2"/>
    <n v="4"/>
    <n v="3"/>
    <n v="2"/>
    <n v="3"/>
    <n v="3"/>
    <n v="3"/>
    <n v="4"/>
    <n v="4"/>
    <n v="5"/>
    <n v="4"/>
    <n v="0"/>
    <n v="2"/>
    <n v="0"/>
    <n v="7"/>
    <n v="0"/>
    <n v="0"/>
    <n v="3"/>
    <n v="0"/>
    <n v="5"/>
    <n v="0"/>
    <n v="0"/>
    <n v="0"/>
    <n v="0"/>
    <n v="0"/>
    <n v="0"/>
    <n v="0"/>
    <n v="2"/>
    <n v="2"/>
    <n v="0"/>
    <n v="0"/>
    <n v="4"/>
    <n v="2"/>
    <n v="12"/>
    <n v="10"/>
    <n v="0"/>
    <n v="0"/>
    <n v="0"/>
    <n v="2"/>
    <x v="28"/>
  </r>
  <r>
    <n v="4414"/>
    <x v="95"/>
    <n v="0"/>
    <n v="0"/>
    <n v="0"/>
    <n v="3"/>
    <n v="2"/>
    <n v="0"/>
    <n v="2"/>
    <n v="0"/>
    <n v="1"/>
    <n v="0"/>
    <n v="2"/>
    <n v="4"/>
    <n v="7"/>
    <n v="9"/>
    <n v="2"/>
    <n v="4"/>
    <n v="12"/>
    <n v="10"/>
    <n v="10"/>
    <n v="7"/>
    <n v="8"/>
    <n v="0"/>
    <n v="3"/>
    <n v="0"/>
    <n v="18"/>
    <n v="0"/>
    <n v="4"/>
    <n v="3"/>
    <n v="0"/>
    <n v="1"/>
    <n v="0"/>
    <n v="0"/>
    <n v="0"/>
    <n v="0"/>
    <n v="0"/>
    <n v="0"/>
    <n v="0"/>
    <n v="0"/>
    <n v="0"/>
    <n v="1"/>
    <n v="0"/>
    <n v="0"/>
    <n v="1"/>
    <n v="24"/>
    <n v="98"/>
    <n v="0"/>
    <n v="0"/>
    <n v="0"/>
    <n v="12"/>
    <x v="28"/>
  </r>
  <r>
    <n v="4415"/>
    <x v="96"/>
    <n v="0"/>
    <n v="0"/>
    <n v="0"/>
    <n v="15"/>
    <n v="11"/>
    <n v="2"/>
    <n v="5"/>
    <n v="0"/>
    <n v="8"/>
    <n v="0"/>
    <n v="8"/>
    <n v="25"/>
    <n v="16"/>
    <n v="24"/>
    <n v="14"/>
    <n v="16"/>
    <n v="6"/>
    <n v="17"/>
    <n v="4"/>
    <n v="5"/>
    <n v="1"/>
    <n v="0"/>
    <n v="12"/>
    <n v="0"/>
    <n v="51"/>
    <n v="0"/>
    <n v="3"/>
    <n v="18"/>
    <n v="0"/>
    <n v="9"/>
    <n v="0"/>
    <n v="0"/>
    <n v="0"/>
    <n v="0"/>
    <n v="0"/>
    <n v="0"/>
    <n v="0"/>
    <n v="0"/>
    <n v="0"/>
    <n v="4"/>
    <n v="0"/>
    <n v="6"/>
    <n v="0"/>
    <n v="44"/>
    <n v="95"/>
    <n v="0"/>
    <n v="0"/>
    <n v="12"/>
    <n v="21"/>
    <x v="28"/>
  </r>
  <r>
    <n v="4416"/>
    <x v="97"/>
    <n v="0"/>
    <n v="0"/>
    <n v="0"/>
    <n v="8"/>
    <n v="5"/>
    <n v="0"/>
    <n v="4"/>
    <n v="0"/>
    <n v="5"/>
    <n v="0"/>
    <n v="4"/>
    <n v="7"/>
    <n v="10"/>
    <n v="6"/>
    <n v="6"/>
    <n v="6"/>
    <n v="2"/>
    <n v="3"/>
    <n v="6"/>
    <n v="10"/>
    <n v="3"/>
    <n v="0"/>
    <n v="10"/>
    <n v="0"/>
    <n v="18"/>
    <n v="0"/>
    <n v="1"/>
    <n v="8"/>
    <n v="0"/>
    <n v="0"/>
    <n v="0"/>
    <n v="0"/>
    <n v="0"/>
    <n v="0"/>
    <n v="0"/>
    <n v="0"/>
    <n v="0"/>
    <n v="0"/>
    <n v="0"/>
    <n v="0"/>
    <n v="0"/>
    <n v="6"/>
    <n v="0"/>
    <n v="6"/>
    <n v="24"/>
    <n v="0"/>
    <n v="0"/>
    <n v="4"/>
    <n v="3"/>
    <x v="28"/>
  </r>
  <r>
    <n v="4417"/>
    <x v="98"/>
    <n v="0"/>
    <n v="0"/>
    <n v="0"/>
    <n v="12"/>
    <n v="11"/>
    <n v="0"/>
    <n v="11"/>
    <n v="0"/>
    <n v="9"/>
    <n v="0"/>
    <n v="5"/>
    <n v="14"/>
    <n v="14"/>
    <n v="14"/>
    <n v="14"/>
    <n v="11"/>
    <n v="7"/>
    <n v="14"/>
    <n v="16"/>
    <n v="15"/>
    <n v="14"/>
    <n v="0"/>
    <n v="3"/>
    <n v="0"/>
    <n v="45"/>
    <n v="0"/>
    <n v="1"/>
    <n v="16"/>
    <n v="0"/>
    <n v="8"/>
    <n v="0"/>
    <n v="0"/>
    <n v="0"/>
    <n v="0"/>
    <n v="0"/>
    <n v="0"/>
    <n v="0"/>
    <n v="0"/>
    <n v="0"/>
    <n v="8"/>
    <n v="0"/>
    <n v="17"/>
    <n v="10"/>
    <n v="40"/>
    <n v="58"/>
    <n v="0"/>
    <n v="0"/>
    <n v="2"/>
    <n v="22"/>
    <x v="23"/>
  </r>
  <r>
    <n v="4418"/>
    <x v="99"/>
    <n v="0"/>
    <n v="0"/>
    <n v="0"/>
    <n v="7"/>
    <n v="5"/>
    <n v="0"/>
    <n v="5"/>
    <n v="0"/>
    <n v="5"/>
    <n v="0"/>
    <n v="1"/>
    <n v="6"/>
    <n v="5"/>
    <n v="4"/>
    <n v="8"/>
    <n v="10"/>
    <n v="2"/>
    <n v="5"/>
    <n v="4"/>
    <n v="8"/>
    <n v="7"/>
    <n v="0"/>
    <n v="1"/>
    <n v="0"/>
    <n v="21"/>
    <n v="0"/>
    <n v="1"/>
    <n v="7"/>
    <n v="0"/>
    <n v="3"/>
    <n v="0"/>
    <n v="0"/>
    <n v="0"/>
    <n v="0"/>
    <n v="0"/>
    <n v="0"/>
    <n v="0"/>
    <n v="0"/>
    <n v="0"/>
    <n v="1"/>
    <n v="0"/>
    <n v="13"/>
    <n v="4"/>
    <n v="16"/>
    <n v="41"/>
    <n v="0"/>
    <n v="0"/>
    <n v="1"/>
    <n v="10"/>
    <x v="23"/>
  </r>
  <r>
    <n v="4419"/>
    <x v="100"/>
    <n v="2"/>
    <n v="0"/>
    <n v="0"/>
    <n v="4"/>
    <n v="3"/>
    <n v="0"/>
    <n v="4"/>
    <n v="0"/>
    <n v="3"/>
    <n v="0"/>
    <n v="2"/>
    <n v="5"/>
    <n v="5"/>
    <n v="5"/>
    <n v="3"/>
    <n v="5"/>
    <n v="4"/>
    <n v="7"/>
    <n v="5"/>
    <n v="4"/>
    <n v="2"/>
    <n v="0"/>
    <n v="3"/>
    <n v="0"/>
    <n v="22"/>
    <n v="0"/>
    <n v="0"/>
    <n v="7"/>
    <n v="0"/>
    <n v="3"/>
    <n v="0"/>
    <n v="0"/>
    <n v="0"/>
    <n v="0"/>
    <n v="0"/>
    <n v="0"/>
    <n v="0"/>
    <n v="0"/>
    <n v="0"/>
    <n v="3"/>
    <n v="0"/>
    <n v="17"/>
    <n v="2"/>
    <n v="10"/>
    <n v="27"/>
    <n v="0"/>
    <n v="0"/>
    <n v="0"/>
    <n v="6"/>
    <x v="23"/>
  </r>
  <r>
    <n v="4420"/>
    <x v="101"/>
    <n v="192"/>
    <n v="1"/>
    <n v="195"/>
    <n v="176"/>
    <n v="116"/>
    <n v="4"/>
    <n v="112"/>
    <n v="0"/>
    <n v="103"/>
    <n v="0"/>
    <n v="76"/>
    <n v="177"/>
    <n v="184"/>
    <n v="177"/>
    <n v="128"/>
    <n v="160"/>
    <n v="119"/>
    <n v="194"/>
    <n v="124"/>
    <n v="156"/>
    <n v="64"/>
    <n v="0"/>
    <n v="149"/>
    <n v="2"/>
    <n v="484"/>
    <n v="2"/>
    <n v="57"/>
    <n v="111"/>
    <n v="0"/>
    <n v="87"/>
    <n v="0"/>
    <n v="0"/>
    <n v="0"/>
    <n v="0"/>
    <n v="0"/>
    <n v="0"/>
    <n v="0"/>
    <n v="0"/>
    <n v="1"/>
    <n v="55"/>
    <n v="1"/>
    <n v="118"/>
    <n v="58"/>
    <n v="346"/>
    <n v="832"/>
    <n v="1"/>
    <n v="3"/>
    <n v="74"/>
    <n v="126"/>
    <x v="29"/>
  </r>
  <r>
    <n v="4421"/>
    <x v="102"/>
    <n v="0"/>
    <n v="0"/>
    <n v="0"/>
    <n v="47"/>
    <n v="36"/>
    <n v="0"/>
    <n v="37"/>
    <n v="0"/>
    <n v="32"/>
    <n v="0"/>
    <n v="17"/>
    <n v="51"/>
    <n v="49"/>
    <n v="51"/>
    <n v="49"/>
    <n v="59"/>
    <n v="47"/>
    <n v="50"/>
    <n v="40"/>
    <n v="51"/>
    <n v="19"/>
    <n v="0"/>
    <n v="53"/>
    <n v="0"/>
    <n v="141"/>
    <n v="1"/>
    <n v="8"/>
    <n v="50"/>
    <n v="0"/>
    <n v="22"/>
    <n v="0"/>
    <n v="1"/>
    <n v="0"/>
    <n v="0"/>
    <n v="0"/>
    <n v="0"/>
    <n v="0"/>
    <n v="0"/>
    <n v="0"/>
    <n v="15"/>
    <n v="1"/>
    <n v="34"/>
    <n v="21"/>
    <n v="75"/>
    <n v="109"/>
    <n v="0"/>
    <n v="0"/>
    <n v="30"/>
    <n v="24"/>
    <x v="29"/>
  </r>
  <r>
    <n v="4422"/>
    <x v="103"/>
    <n v="0"/>
    <n v="0"/>
    <n v="2"/>
    <n v="30"/>
    <n v="15"/>
    <n v="2"/>
    <n v="12"/>
    <n v="1"/>
    <n v="10"/>
    <n v="0"/>
    <n v="21"/>
    <n v="30"/>
    <n v="28"/>
    <n v="28"/>
    <n v="29"/>
    <n v="37"/>
    <n v="41"/>
    <n v="29"/>
    <n v="33"/>
    <n v="35"/>
    <n v="18"/>
    <n v="0"/>
    <n v="7"/>
    <n v="0"/>
    <n v="41"/>
    <n v="0"/>
    <n v="5"/>
    <n v="17"/>
    <n v="0"/>
    <n v="14"/>
    <n v="0"/>
    <n v="0"/>
    <n v="0"/>
    <n v="0"/>
    <n v="0"/>
    <n v="0"/>
    <n v="0"/>
    <n v="0"/>
    <n v="0"/>
    <n v="17"/>
    <n v="0"/>
    <n v="74"/>
    <n v="13"/>
    <n v="36"/>
    <n v="185"/>
    <n v="0"/>
    <n v="0"/>
    <n v="5"/>
    <n v="14"/>
    <x v="29"/>
  </r>
  <r>
    <n v="4423"/>
    <x v="104"/>
    <n v="0"/>
    <n v="0"/>
    <n v="0"/>
    <n v="60"/>
    <n v="39"/>
    <n v="0"/>
    <n v="36"/>
    <n v="0"/>
    <n v="34"/>
    <n v="0"/>
    <n v="26"/>
    <n v="57"/>
    <n v="53"/>
    <n v="45"/>
    <n v="50"/>
    <n v="62"/>
    <n v="59"/>
    <n v="61"/>
    <n v="42"/>
    <n v="54"/>
    <n v="33"/>
    <n v="0"/>
    <n v="21"/>
    <n v="0"/>
    <n v="105"/>
    <n v="0"/>
    <n v="0"/>
    <n v="36"/>
    <n v="0"/>
    <n v="33"/>
    <n v="0"/>
    <n v="0"/>
    <n v="0"/>
    <n v="0"/>
    <n v="0"/>
    <n v="0"/>
    <n v="0"/>
    <n v="29"/>
    <n v="50"/>
    <n v="0"/>
    <n v="0"/>
    <n v="35"/>
    <n v="16"/>
    <n v="45"/>
    <n v="142"/>
    <n v="0"/>
    <n v="0"/>
    <n v="11"/>
    <n v="15"/>
    <x v="29"/>
  </r>
  <r>
    <n v="4424"/>
    <x v="105"/>
    <n v="0"/>
    <n v="0"/>
    <n v="0"/>
    <n v="41"/>
    <n v="21"/>
    <n v="0"/>
    <n v="17"/>
    <n v="1"/>
    <n v="14"/>
    <n v="0"/>
    <n v="24"/>
    <n v="44"/>
    <n v="35"/>
    <n v="42"/>
    <n v="37"/>
    <n v="50"/>
    <n v="37"/>
    <n v="47"/>
    <n v="26"/>
    <n v="34"/>
    <n v="25"/>
    <n v="0"/>
    <n v="4"/>
    <n v="0"/>
    <n v="7"/>
    <n v="0"/>
    <n v="1"/>
    <n v="32"/>
    <n v="0"/>
    <n v="5"/>
    <n v="0"/>
    <n v="0"/>
    <n v="0"/>
    <n v="0"/>
    <n v="0"/>
    <n v="0"/>
    <n v="0"/>
    <n v="0"/>
    <n v="0"/>
    <n v="3"/>
    <n v="0"/>
    <n v="35"/>
    <n v="15"/>
    <n v="39"/>
    <n v="128"/>
    <n v="0"/>
    <n v="0"/>
    <n v="14"/>
    <n v="43"/>
    <x v="29"/>
  </r>
  <r>
    <n v="4425"/>
    <x v="106"/>
    <n v="0"/>
    <n v="0"/>
    <n v="0"/>
    <n v="27"/>
    <n v="7"/>
    <n v="3"/>
    <n v="7"/>
    <n v="0"/>
    <n v="6"/>
    <n v="0"/>
    <n v="18"/>
    <n v="23"/>
    <n v="19"/>
    <n v="22"/>
    <n v="22"/>
    <n v="30"/>
    <n v="26"/>
    <n v="24"/>
    <n v="20"/>
    <n v="32"/>
    <n v="19"/>
    <n v="0"/>
    <n v="15"/>
    <n v="0"/>
    <n v="78"/>
    <n v="0"/>
    <n v="5"/>
    <n v="15"/>
    <n v="0"/>
    <n v="15"/>
    <n v="0"/>
    <n v="0"/>
    <n v="0"/>
    <n v="0"/>
    <n v="0"/>
    <n v="0"/>
    <n v="0"/>
    <n v="0"/>
    <n v="0"/>
    <n v="7"/>
    <n v="0"/>
    <n v="55"/>
    <n v="11"/>
    <n v="55"/>
    <n v="158"/>
    <n v="0"/>
    <n v="0"/>
    <n v="10"/>
    <n v="22"/>
    <x v="29"/>
  </r>
  <r>
    <n v="4426"/>
    <x v="107"/>
    <n v="0"/>
    <n v="0"/>
    <n v="0"/>
    <n v="50"/>
    <n v="34"/>
    <n v="0"/>
    <n v="31"/>
    <n v="0"/>
    <n v="30"/>
    <n v="0"/>
    <n v="20"/>
    <n v="51"/>
    <n v="44"/>
    <n v="43"/>
    <n v="44"/>
    <n v="44"/>
    <n v="53"/>
    <n v="51"/>
    <n v="46"/>
    <n v="60"/>
    <n v="19"/>
    <n v="0"/>
    <n v="35"/>
    <n v="0"/>
    <n v="58"/>
    <n v="0"/>
    <n v="14"/>
    <n v="33"/>
    <n v="0"/>
    <n v="8"/>
    <n v="0"/>
    <n v="0"/>
    <n v="0"/>
    <n v="0"/>
    <n v="0"/>
    <n v="0"/>
    <n v="0"/>
    <n v="0"/>
    <n v="0"/>
    <n v="17"/>
    <n v="2"/>
    <n v="59"/>
    <n v="28"/>
    <n v="138"/>
    <n v="320"/>
    <n v="0"/>
    <n v="0"/>
    <n v="47"/>
    <n v="53"/>
    <x v="29"/>
  </r>
  <r>
    <n v="4427"/>
    <x v="108"/>
    <n v="0"/>
    <n v="0"/>
    <n v="0"/>
    <n v="15"/>
    <n v="1"/>
    <n v="0"/>
    <n v="1"/>
    <n v="0"/>
    <n v="1"/>
    <n v="0"/>
    <n v="14"/>
    <n v="20"/>
    <n v="18"/>
    <n v="19"/>
    <n v="15"/>
    <n v="14"/>
    <n v="18"/>
    <n v="18"/>
    <n v="19"/>
    <n v="13"/>
    <n v="7"/>
    <n v="0"/>
    <n v="22"/>
    <n v="0"/>
    <n v="47"/>
    <n v="1"/>
    <n v="38"/>
    <n v="1"/>
    <n v="0"/>
    <n v="0"/>
    <n v="0"/>
    <n v="1"/>
    <n v="0"/>
    <n v="0"/>
    <n v="0"/>
    <n v="0"/>
    <n v="0"/>
    <n v="0"/>
    <n v="0"/>
    <n v="0"/>
    <n v="0"/>
    <n v="0"/>
    <n v="0"/>
    <n v="27"/>
    <n v="46"/>
    <n v="0"/>
    <n v="0"/>
    <n v="6"/>
    <n v="7"/>
    <x v="29"/>
  </r>
  <r>
    <n v="4428"/>
    <x v="109"/>
    <n v="0"/>
    <n v="0"/>
    <n v="0"/>
    <n v="31"/>
    <n v="20"/>
    <n v="2"/>
    <n v="21"/>
    <n v="1"/>
    <n v="20"/>
    <n v="0"/>
    <n v="15"/>
    <n v="38"/>
    <n v="37"/>
    <n v="36"/>
    <n v="35"/>
    <n v="37"/>
    <n v="49"/>
    <n v="50"/>
    <n v="35"/>
    <n v="39"/>
    <n v="23"/>
    <n v="0"/>
    <n v="19"/>
    <n v="0"/>
    <n v="75"/>
    <n v="2"/>
    <n v="11"/>
    <n v="18"/>
    <n v="0"/>
    <n v="11"/>
    <n v="0"/>
    <n v="0"/>
    <n v="0"/>
    <n v="0"/>
    <n v="0"/>
    <n v="0"/>
    <n v="0"/>
    <n v="0"/>
    <n v="0"/>
    <n v="47"/>
    <n v="2"/>
    <n v="204"/>
    <n v="39"/>
    <n v="75"/>
    <n v="239"/>
    <n v="0"/>
    <n v="0"/>
    <n v="9"/>
    <n v="1"/>
    <x v="29"/>
  </r>
  <r>
    <n v="4429"/>
    <x v="110"/>
    <n v="0"/>
    <n v="0"/>
    <n v="0"/>
    <n v="103"/>
    <n v="73"/>
    <n v="1"/>
    <n v="66"/>
    <n v="0"/>
    <n v="52"/>
    <n v="1"/>
    <n v="45"/>
    <n v="109"/>
    <n v="96"/>
    <n v="103"/>
    <n v="89"/>
    <n v="104"/>
    <n v="98"/>
    <n v="105"/>
    <n v="83"/>
    <n v="91"/>
    <n v="40"/>
    <n v="9"/>
    <n v="90"/>
    <n v="33"/>
    <n v="371"/>
    <n v="1"/>
    <n v="26"/>
    <n v="77"/>
    <n v="0"/>
    <n v="69"/>
    <n v="0"/>
    <n v="0"/>
    <n v="0"/>
    <n v="0"/>
    <n v="0"/>
    <n v="0"/>
    <n v="0"/>
    <n v="0"/>
    <n v="0"/>
    <n v="50"/>
    <n v="0"/>
    <n v="152"/>
    <n v="39"/>
    <n v="255"/>
    <n v="589"/>
    <n v="0"/>
    <n v="0"/>
    <n v="46"/>
    <n v="108"/>
    <x v="29"/>
  </r>
  <r>
    <n v="4430"/>
    <x v="111"/>
    <n v="0"/>
    <n v="0"/>
    <n v="0"/>
    <n v="22"/>
    <n v="12"/>
    <n v="2"/>
    <n v="12"/>
    <n v="0"/>
    <n v="12"/>
    <n v="0"/>
    <n v="12"/>
    <n v="28"/>
    <n v="21"/>
    <n v="21"/>
    <n v="20"/>
    <n v="18"/>
    <n v="17"/>
    <n v="25"/>
    <n v="17"/>
    <n v="17"/>
    <n v="11"/>
    <n v="0"/>
    <n v="23"/>
    <n v="0"/>
    <n v="107"/>
    <n v="0"/>
    <n v="2"/>
    <n v="19"/>
    <n v="0"/>
    <n v="20"/>
    <n v="0"/>
    <n v="0"/>
    <n v="0"/>
    <n v="0"/>
    <n v="0"/>
    <n v="0"/>
    <n v="0"/>
    <n v="0"/>
    <n v="0"/>
    <n v="1"/>
    <n v="0"/>
    <n v="6"/>
    <n v="2"/>
    <n v="42"/>
    <n v="103"/>
    <n v="0"/>
    <n v="0"/>
    <n v="11"/>
    <n v="18"/>
    <x v="29"/>
  </r>
  <r>
    <n v="4431"/>
    <x v="112"/>
    <n v="0"/>
    <n v="0"/>
    <n v="0"/>
    <n v="8"/>
    <n v="7"/>
    <n v="0"/>
    <n v="5"/>
    <n v="0"/>
    <n v="5"/>
    <n v="0"/>
    <n v="3"/>
    <n v="15"/>
    <n v="9"/>
    <n v="13"/>
    <n v="10"/>
    <n v="11"/>
    <n v="17"/>
    <n v="22"/>
    <n v="4"/>
    <n v="12"/>
    <n v="6"/>
    <n v="0"/>
    <n v="5"/>
    <n v="0"/>
    <n v="10"/>
    <n v="0"/>
    <n v="1"/>
    <n v="11"/>
    <n v="0"/>
    <n v="2"/>
    <n v="0"/>
    <n v="0"/>
    <n v="0"/>
    <n v="0"/>
    <n v="0"/>
    <n v="0"/>
    <n v="0"/>
    <n v="0"/>
    <n v="0"/>
    <n v="1"/>
    <n v="0"/>
    <n v="7"/>
    <n v="0"/>
    <n v="12"/>
    <n v="56"/>
    <n v="0"/>
    <n v="0"/>
    <n v="1"/>
    <n v="14"/>
    <x v="29"/>
  </r>
  <r>
    <n v="4432"/>
    <x v="113"/>
    <n v="0"/>
    <n v="0"/>
    <n v="0"/>
    <n v="15"/>
    <n v="12"/>
    <n v="0"/>
    <n v="10"/>
    <n v="0"/>
    <n v="11"/>
    <n v="0"/>
    <n v="5"/>
    <n v="14"/>
    <n v="17"/>
    <n v="16"/>
    <n v="11"/>
    <n v="13"/>
    <n v="13"/>
    <n v="18"/>
    <n v="18"/>
    <n v="15"/>
    <n v="10"/>
    <n v="0"/>
    <n v="15"/>
    <n v="0"/>
    <n v="71"/>
    <n v="0"/>
    <n v="2"/>
    <n v="11"/>
    <n v="0"/>
    <n v="13"/>
    <n v="0"/>
    <n v="0"/>
    <n v="0"/>
    <n v="0"/>
    <n v="0"/>
    <n v="0"/>
    <n v="0"/>
    <n v="0"/>
    <n v="0"/>
    <n v="2"/>
    <n v="0"/>
    <n v="49"/>
    <n v="10"/>
    <n v="44"/>
    <n v="132"/>
    <n v="0"/>
    <n v="0"/>
    <n v="6"/>
    <n v="23"/>
    <x v="29"/>
  </r>
  <r>
    <n v="4433"/>
    <x v="114"/>
    <n v="0"/>
    <n v="1"/>
    <n v="0"/>
    <n v="14"/>
    <n v="11"/>
    <n v="0"/>
    <n v="9"/>
    <n v="0"/>
    <n v="10"/>
    <n v="0"/>
    <n v="4"/>
    <n v="14"/>
    <n v="15"/>
    <n v="16"/>
    <n v="13"/>
    <n v="13"/>
    <n v="13"/>
    <n v="17"/>
    <n v="7"/>
    <n v="21"/>
    <n v="3"/>
    <n v="0"/>
    <n v="12"/>
    <n v="0"/>
    <n v="41"/>
    <n v="0"/>
    <n v="6"/>
    <n v="13"/>
    <n v="0"/>
    <n v="13"/>
    <n v="0"/>
    <n v="0"/>
    <n v="0"/>
    <n v="0"/>
    <n v="0"/>
    <n v="0"/>
    <n v="0"/>
    <n v="0"/>
    <n v="0"/>
    <n v="1"/>
    <n v="0"/>
    <n v="1"/>
    <n v="0"/>
    <n v="37"/>
    <n v="109"/>
    <n v="0"/>
    <n v="0"/>
    <n v="0"/>
    <n v="29"/>
    <x v="29"/>
  </r>
  <r>
    <n v="4434"/>
    <x v="115"/>
    <n v="0"/>
    <n v="1"/>
    <n v="0"/>
    <n v="27"/>
    <n v="22"/>
    <n v="0"/>
    <n v="20"/>
    <n v="0"/>
    <n v="17"/>
    <n v="0"/>
    <n v="10"/>
    <n v="27"/>
    <n v="43"/>
    <n v="38"/>
    <n v="30"/>
    <n v="31"/>
    <n v="40"/>
    <n v="45"/>
    <n v="42"/>
    <n v="29"/>
    <n v="31"/>
    <n v="0"/>
    <n v="13"/>
    <n v="0"/>
    <n v="110"/>
    <n v="2"/>
    <n v="18"/>
    <n v="13"/>
    <n v="0"/>
    <n v="8"/>
    <n v="0"/>
    <n v="0"/>
    <n v="0"/>
    <n v="0"/>
    <n v="0"/>
    <n v="0"/>
    <n v="0"/>
    <n v="0"/>
    <n v="0"/>
    <n v="13"/>
    <n v="1"/>
    <n v="16"/>
    <n v="51"/>
    <n v="147"/>
    <n v="183"/>
    <n v="0"/>
    <n v="0"/>
    <n v="14"/>
    <n v="31"/>
    <x v="29"/>
  </r>
  <r>
    <n v="4435"/>
    <x v="116"/>
    <n v="0"/>
    <n v="0"/>
    <n v="0"/>
    <n v="9"/>
    <n v="7"/>
    <n v="0"/>
    <n v="6"/>
    <n v="0"/>
    <n v="6"/>
    <n v="0"/>
    <n v="3"/>
    <n v="8"/>
    <n v="14"/>
    <n v="12"/>
    <n v="19"/>
    <n v="24"/>
    <n v="25"/>
    <n v="20"/>
    <n v="17"/>
    <n v="22"/>
    <n v="13"/>
    <n v="0"/>
    <n v="3"/>
    <n v="0"/>
    <n v="13"/>
    <n v="0"/>
    <n v="1"/>
    <n v="10"/>
    <n v="0"/>
    <n v="16"/>
    <n v="0"/>
    <n v="0"/>
    <n v="0"/>
    <n v="0"/>
    <n v="0"/>
    <n v="0"/>
    <n v="0"/>
    <n v="0"/>
    <n v="0"/>
    <n v="0"/>
    <n v="0"/>
    <n v="3"/>
    <n v="4"/>
    <n v="8"/>
    <n v="37"/>
    <n v="0"/>
    <n v="0"/>
    <n v="0"/>
    <n v="15"/>
    <x v="29"/>
  </r>
  <r>
    <n v="4436"/>
    <x v="117"/>
    <n v="0"/>
    <n v="0"/>
    <n v="0"/>
    <n v="16"/>
    <n v="14"/>
    <n v="0"/>
    <n v="16"/>
    <n v="0"/>
    <n v="17"/>
    <n v="0"/>
    <n v="1"/>
    <n v="18"/>
    <n v="15"/>
    <n v="13"/>
    <n v="15"/>
    <n v="16"/>
    <n v="16"/>
    <n v="22"/>
    <n v="21"/>
    <n v="25"/>
    <n v="3"/>
    <n v="0"/>
    <n v="4"/>
    <n v="0"/>
    <n v="19"/>
    <n v="0"/>
    <n v="0"/>
    <n v="18"/>
    <n v="0"/>
    <n v="1"/>
    <n v="0"/>
    <n v="0"/>
    <n v="0"/>
    <n v="0"/>
    <n v="0"/>
    <n v="0"/>
    <n v="0"/>
    <n v="0"/>
    <n v="0"/>
    <n v="0"/>
    <n v="0"/>
    <n v="4"/>
    <n v="0"/>
    <n v="10"/>
    <n v="23"/>
    <n v="0"/>
    <n v="0"/>
    <n v="0"/>
    <n v="5"/>
    <x v="29"/>
  </r>
  <r>
    <n v="4437"/>
    <x v="118"/>
    <n v="0"/>
    <n v="0"/>
    <n v="0"/>
    <n v="43"/>
    <n v="26"/>
    <n v="1"/>
    <n v="18"/>
    <n v="0"/>
    <n v="19"/>
    <n v="0"/>
    <n v="30"/>
    <n v="45"/>
    <n v="47"/>
    <n v="45"/>
    <n v="48"/>
    <n v="45"/>
    <n v="43"/>
    <n v="37"/>
    <n v="14"/>
    <n v="35"/>
    <n v="11"/>
    <n v="0"/>
    <n v="21"/>
    <n v="0"/>
    <n v="91"/>
    <n v="0"/>
    <n v="3"/>
    <n v="32"/>
    <n v="0"/>
    <n v="32"/>
    <n v="0"/>
    <n v="0"/>
    <n v="0"/>
    <n v="0"/>
    <n v="0"/>
    <n v="0"/>
    <n v="0"/>
    <n v="0"/>
    <n v="0"/>
    <n v="13"/>
    <n v="2"/>
    <n v="41"/>
    <n v="17"/>
    <n v="60"/>
    <n v="207"/>
    <n v="1"/>
    <n v="2"/>
    <n v="15"/>
    <n v="40"/>
    <x v="29"/>
  </r>
  <r>
    <n v="4438"/>
    <x v="119"/>
    <n v="0"/>
    <n v="0"/>
    <n v="0"/>
    <n v="20"/>
    <n v="15"/>
    <n v="0"/>
    <n v="17"/>
    <n v="0"/>
    <n v="13"/>
    <n v="0"/>
    <n v="5"/>
    <n v="18"/>
    <n v="38"/>
    <n v="24"/>
    <n v="34"/>
    <n v="28"/>
    <n v="30"/>
    <n v="37"/>
    <n v="34"/>
    <n v="40"/>
    <n v="27"/>
    <n v="0"/>
    <n v="15"/>
    <n v="0"/>
    <n v="120"/>
    <n v="0"/>
    <n v="1"/>
    <n v="14"/>
    <n v="0"/>
    <n v="15"/>
    <n v="0"/>
    <n v="0"/>
    <n v="0"/>
    <n v="0"/>
    <n v="0"/>
    <n v="0"/>
    <n v="0"/>
    <n v="0"/>
    <n v="0"/>
    <n v="6"/>
    <n v="0"/>
    <n v="23"/>
    <n v="10"/>
    <n v="23"/>
    <n v="81"/>
    <n v="0"/>
    <n v="0"/>
    <n v="2"/>
    <n v="1"/>
    <x v="29"/>
  </r>
  <r>
    <n v="4439"/>
    <x v="120"/>
    <n v="0"/>
    <n v="0"/>
    <n v="1"/>
    <n v="33"/>
    <n v="13"/>
    <n v="0"/>
    <n v="13"/>
    <n v="0"/>
    <n v="15"/>
    <n v="0"/>
    <n v="22"/>
    <n v="35"/>
    <n v="33"/>
    <n v="39"/>
    <n v="26"/>
    <n v="33"/>
    <n v="21"/>
    <n v="48"/>
    <n v="9"/>
    <n v="42"/>
    <n v="5"/>
    <n v="0"/>
    <n v="37"/>
    <n v="0"/>
    <n v="92"/>
    <n v="1"/>
    <n v="9"/>
    <n v="31"/>
    <n v="0"/>
    <n v="4"/>
    <n v="0"/>
    <n v="0"/>
    <n v="0"/>
    <n v="0"/>
    <n v="0"/>
    <n v="0"/>
    <n v="0"/>
    <n v="0"/>
    <n v="0"/>
    <n v="4"/>
    <n v="0"/>
    <n v="7"/>
    <n v="6"/>
    <n v="36"/>
    <n v="142"/>
    <n v="2"/>
    <n v="7"/>
    <n v="5"/>
    <n v="37"/>
    <x v="30"/>
  </r>
  <r>
    <n v="4440"/>
    <x v="121"/>
    <n v="49"/>
    <n v="1"/>
    <n v="62"/>
    <n v="30"/>
    <n v="27"/>
    <n v="1"/>
    <n v="32"/>
    <n v="1"/>
    <n v="30"/>
    <n v="0"/>
    <n v="0"/>
    <n v="26"/>
    <n v="29"/>
    <n v="29"/>
    <n v="22"/>
    <n v="29"/>
    <n v="25"/>
    <n v="20"/>
    <n v="3"/>
    <n v="14"/>
    <n v="4"/>
    <n v="0"/>
    <n v="13"/>
    <n v="26"/>
    <n v="55"/>
    <n v="0"/>
    <n v="18"/>
    <n v="1"/>
    <n v="0"/>
    <n v="2"/>
    <n v="0"/>
    <n v="2"/>
    <n v="6"/>
    <n v="1"/>
    <n v="0"/>
    <n v="1"/>
    <n v="0"/>
    <n v="0"/>
    <n v="0"/>
    <n v="1"/>
    <n v="0"/>
    <n v="3"/>
    <n v="8"/>
    <n v="8"/>
    <n v="24"/>
    <n v="0"/>
    <n v="0"/>
    <n v="6"/>
    <n v="4"/>
    <x v="31"/>
  </r>
  <r>
    <n v="4441"/>
    <x v="122"/>
    <n v="0"/>
    <n v="0"/>
    <n v="13"/>
    <n v="100"/>
    <n v="94"/>
    <n v="0"/>
    <n v="89"/>
    <n v="1"/>
    <n v="84"/>
    <n v="1"/>
    <n v="0"/>
    <n v="98"/>
    <n v="96"/>
    <n v="108"/>
    <n v="78"/>
    <n v="99"/>
    <n v="75"/>
    <n v="73"/>
    <n v="55"/>
    <n v="84"/>
    <n v="38"/>
    <n v="1"/>
    <n v="97"/>
    <n v="6"/>
    <n v="301"/>
    <n v="0"/>
    <n v="40"/>
    <n v="19"/>
    <n v="0"/>
    <n v="38"/>
    <n v="0"/>
    <n v="0"/>
    <n v="1"/>
    <n v="0"/>
    <n v="0"/>
    <n v="0"/>
    <n v="0"/>
    <n v="0"/>
    <n v="0"/>
    <n v="32"/>
    <n v="0"/>
    <n v="97"/>
    <n v="0"/>
    <n v="75"/>
    <n v="163"/>
    <n v="0"/>
    <n v="0"/>
    <n v="11"/>
    <n v="22"/>
    <x v="31"/>
  </r>
  <r>
    <n v="4442"/>
    <x v="123"/>
    <n v="0"/>
    <n v="0"/>
    <n v="0"/>
    <n v="1"/>
    <n v="1"/>
    <n v="0"/>
    <n v="1"/>
    <n v="0"/>
    <n v="1"/>
    <n v="0"/>
    <n v="0"/>
    <n v="1"/>
    <n v="5"/>
    <n v="4"/>
    <n v="0"/>
    <n v="6"/>
    <n v="3"/>
    <n v="1"/>
    <n v="4"/>
    <n v="1"/>
    <n v="2"/>
    <n v="0"/>
    <n v="3"/>
    <n v="0"/>
    <n v="6"/>
    <n v="0"/>
    <n v="1"/>
    <n v="3"/>
    <n v="0"/>
    <n v="4"/>
    <n v="0"/>
    <n v="0"/>
    <n v="2"/>
    <n v="1"/>
    <n v="0"/>
    <n v="0"/>
    <n v="0"/>
    <n v="0"/>
    <n v="0"/>
    <n v="2"/>
    <n v="0"/>
    <n v="11"/>
    <n v="1"/>
    <n v="8"/>
    <n v="21"/>
    <n v="0"/>
    <n v="0"/>
    <n v="2"/>
    <n v="7"/>
    <x v="32"/>
  </r>
  <r>
    <n v="4443"/>
    <x v="124"/>
    <n v="0"/>
    <n v="0"/>
    <n v="0"/>
    <n v="51"/>
    <n v="51"/>
    <n v="1"/>
    <n v="49"/>
    <n v="1"/>
    <n v="45"/>
    <n v="0"/>
    <n v="3"/>
    <n v="41"/>
    <n v="42"/>
    <n v="48"/>
    <n v="37"/>
    <n v="46"/>
    <n v="43"/>
    <n v="50"/>
    <n v="35"/>
    <n v="43"/>
    <n v="29"/>
    <n v="0"/>
    <n v="46"/>
    <n v="0"/>
    <n v="219"/>
    <n v="1"/>
    <n v="73"/>
    <n v="2"/>
    <n v="0"/>
    <n v="1"/>
    <n v="0"/>
    <n v="0"/>
    <n v="0"/>
    <n v="0"/>
    <n v="0"/>
    <n v="0"/>
    <n v="0"/>
    <n v="1"/>
    <n v="8"/>
    <n v="21"/>
    <n v="0"/>
    <n v="45"/>
    <n v="21"/>
    <n v="74"/>
    <n v="219"/>
    <n v="0"/>
    <n v="2"/>
    <n v="10"/>
    <n v="34"/>
    <x v="33"/>
  </r>
  <r>
    <n v="4444"/>
    <x v="125"/>
    <n v="0"/>
    <n v="0"/>
    <n v="0"/>
    <n v="15"/>
    <n v="12"/>
    <n v="3"/>
    <n v="11"/>
    <n v="0"/>
    <n v="10"/>
    <n v="1"/>
    <n v="8"/>
    <n v="19"/>
    <n v="13"/>
    <n v="16"/>
    <n v="19"/>
    <n v="22"/>
    <n v="22"/>
    <n v="27"/>
    <n v="14"/>
    <n v="23"/>
    <n v="7"/>
    <n v="0"/>
    <n v="8"/>
    <n v="0"/>
    <n v="37"/>
    <n v="0"/>
    <n v="3"/>
    <n v="7"/>
    <n v="0"/>
    <n v="9"/>
    <n v="0"/>
    <n v="0"/>
    <n v="0"/>
    <n v="0"/>
    <n v="0"/>
    <n v="0"/>
    <n v="0"/>
    <n v="0"/>
    <n v="0"/>
    <n v="10"/>
    <n v="0"/>
    <n v="16"/>
    <n v="10"/>
    <n v="49"/>
    <n v="129"/>
    <n v="0"/>
    <n v="0"/>
    <n v="7"/>
    <n v="13"/>
    <x v="34"/>
  </r>
  <r>
    <n v="4445"/>
    <x v="126"/>
    <n v="0"/>
    <n v="0"/>
    <n v="0"/>
    <n v="11"/>
    <n v="6"/>
    <n v="0"/>
    <n v="7"/>
    <n v="0"/>
    <n v="7"/>
    <n v="0"/>
    <n v="6"/>
    <n v="18"/>
    <n v="8"/>
    <n v="11"/>
    <n v="16"/>
    <n v="22"/>
    <n v="21"/>
    <n v="21"/>
    <n v="11"/>
    <n v="17"/>
    <n v="4"/>
    <n v="0"/>
    <n v="8"/>
    <n v="0"/>
    <n v="40"/>
    <n v="0"/>
    <n v="3"/>
    <n v="10"/>
    <n v="0"/>
    <n v="4"/>
    <n v="0"/>
    <n v="0"/>
    <n v="0"/>
    <n v="0"/>
    <n v="0"/>
    <n v="0"/>
    <n v="0"/>
    <n v="0"/>
    <n v="0"/>
    <n v="1"/>
    <n v="0"/>
    <n v="3"/>
    <n v="0"/>
    <n v="11"/>
    <n v="39"/>
    <n v="0"/>
    <n v="0"/>
    <n v="1"/>
    <n v="16"/>
    <x v="34"/>
  </r>
  <r>
    <n v="4446"/>
    <x v="127"/>
    <n v="0"/>
    <n v="0"/>
    <n v="0"/>
    <n v="8"/>
    <n v="5"/>
    <n v="0"/>
    <n v="6"/>
    <n v="0"/>
    <n v="6"/>
    <n v="0"/>
    <n v="1"/>
    <n v="6"/>
    <n v="2"/>
    <n v="2"/>
    <n v="5"/>
    <n v="5"/>
    <n v="3"/>
    <n v="4"/>
    <n v="4"/>
    <n v="8"/>
    <n v="2"/>
    <n v="0"/>
    <n v="4"/>
    <n v="0"/>
    <n v="10"/>
    <n v="0"/>
    <n v="4"/>
    <n v="3"/>
    <n v="0"/>
    <n v="0"/>
    <n v="0"/>
    <n v="0"/>
    <n v="0"/>
    <n v="0"/>
    <n v="0"/>
    <n v="0"/>
    <n v="0"/>
    <n v="0"/>
    <n v="0"/>
    <n v="1"/>
    <n v="0"/>
    <n v="4"/>
    <n v="3"/>
    <n v="6"/>
    <n v="28"/>
    <n v="0"/>
    <n v="0"/>
    <n v="0"/>
    <n v="9"/>
    <x v="34"/>
  </r>
  <r>
    <n v="4447"/>
    <x v="128"/>
    <n v="0"/>
    <n v="0"/>
    <n v="0"/>
    <n v="31"/>
    <n v="21"/>
    <n v="3"/>
    <n v="20"/>
    <n v="0"/>
    <n v="20"/>
    <n v="0"/>
    <n v="10"/>
    <n v="30"/>
    <n v="33"/>
    <n v="33"/>
    <n v="33"/>
    <n v="28"/>
    <n v="12"/>
    <n v="26"/>
    <n v="19"/>
    <n v="39"/>
    <n v="10"/>
    <n v="0"/>
    <n v="39"/>
    <n v="0"/>
    <n v="138"/>
    <n v="0"/>
    <n v="17"/>
    <n v="7"/>
    <n v="0"/>
    <n v="32"/>
    <n v="0"/>
    <n v="0"/>
    <n v="0"/>
    <n v="0"/>
    <n v="0"/>
    <n v="0"/>
    <n v="0"/>
    <n v="0"/>
    <n v="4"/>
    <n v="1"/>
    <n v="0"/>
    <n v="33"/>
    <n v="0"/>
    <n v="38"/>
    <n v="91"/>
    <n v="0"/>
    <n v="0"/>
    <n v="6"/>
    <n v="31"/>
    <x v="34"/>
  </r>
  <r>
    <n v="4448"/>
    <x v="129"/>
    <n v="0"/>
    <n v="0"/>
    <n v="0"/>
    <n v="9"/>
    <n v="8"/>
    <n v="0"/>
    <n v="8"/>
    <n v="0"/>
    <n v="7"/>
    <n v="0"/>
    <n v="1"/>
    <n v="9"/>
    <n v="7"/>
    <n v="6"/>
    <n v="5"/>
    <n v="5"/>
    <n v="9"/>
    <n v="15"/>
    <n v="7"/>
    <n v="8"/>
    <n v="3"/>
    <n v="0"/>
    <n v="1"/>
    <n v="0"/>
    <n v="16"/>
    <n v="0"/>
    <n v="2"/>
    <n v="7"/>
    <n v="0"/>
    <n v="6"/>
    <n v="0"/>
    <n v="0"/>
    <n v="0"/>
    <n v="0"/>
    <n v="0"/>
    <n v="0"/>
    <n v="0"/>
    <n v="0"/>
    <n v="0"/>
    <n v="1"/>
    <n v="0"/>
    <n v="21"/>
    <n v="2"/>
    <n v="13"/>
    <n v="37"/>
    <n v="0"/>
    <n v="0"/>
    <n v="5"/>
    <n v="10"/>
    <x v="34"/>
  </r>
  <r>
    <n v="4449"/>
    <x v="130"/>
    <n v="0"/>
    <n v="0"/>
    <n v="0"/>
    <n v="3"/>
    <n v="2"/>
    <n v="0"/>
    <n v="1"/>
    <n v="0"/>
    <n v="3"/>
    <n v="0"/>
    <n v="2"/>
    <n v="6"/>
    <n v="7"/>
    <n v="7"/>
    <n v="10"/>
    <n v="10"/>
    <n v="12"/>
    <n v="18"/>
    <n v="15"/>
    <n v="14"/>
    <n v="5"/>
    <n v="0"/>
    <n v="5"/>
    <n v="0"/>
    <n v="15"/>
    <n v="0"/>
    <n v="2"/>
    <n v="3"/>
    <n v="0"/>
    <n v="5"/>
    <n v="0"/>
    <n v="0"/>
    <n v="1"/>
    <n v="0"/>
    <n v="0"/>
    <n v="0"/>
    <n v="0"/>
    <n v="0"/>
    <n v="0"/>
    <n v="0"/>
    <n v="0"/>
    <n v="11"/>
    <n v="1"/>
    <n v="13"/>
    <n v="65"/>
    <n v="0"/>
    <n v="0"/>
    <n v="3"/>
    <n v="8"/>
    <x v="34"/>
  </r>
  <r>
    <n v="4450"/>
    <x v="131"/>
    <n v="0"/>
    <n v="0"/>
    <n v="0"/>
    <n v="6"/>
    <n v="4"/>
    <n v="0"/>
    <n v="4"/>
    <n v="0"/>
    <n v="4"/>
    <n v="0"/>
    <n v="2"/>
    <n v="6"/>
    <n v="7"/>
    <n v="10"/>
    <n v="6"/>
    <n v="4"/>
    <n v="7"/>
    <n v="8"/>
    <n v="5"/>
    <n v="4"/>
    <n v="0"/>
    <n v="0"/>
    <n v="8"/>
    <n v="0"/>
    <n v="23"/>
    <n v="0"/>
    <n v="6"/>
    <n v="5"/>
    <n v="0"/>
    <n v="5"/>
    <n v="0"/>
    <n v="0"/>
    <n v="0"/>
    <n v="0"/>
    <n v="0"/>
    <n v="0"/>
    <n v="0"/>
    <n v="0"/>
    <n v="0"/>
    <n v="3"/>
    <n v="0"/>
    <n v="0"/>
    <n v="1"/>
    <n v="6"/>
    <n v="18"/>
    <n v="0"/>
    <n v="0"/>
    <n v="0"/>
    <n v="8"/>
    <x v="34"/>
  </r>
  <r>
    <n v="4451"/>
    <x v="132"/>
    <n v="23"/>
    <n v="2"/>
    <n v="53"/>
    <n v="76"/>
    <n v="69"/>
    <n v="2"/>
    <n v="69"/>
    <n v="1"/>
    <n v="64"/>
    <n v="0"/>
    <n v="6"/>
    <n v="75"/>
    <n v="73"/>
    <n v="75"/>
    <n v="58"/>
    <n v="64"/>
    <n v="46"/>
    <n v="61"/>
    <n v="35"/>
    <n v="59"/>
    <n v="10"/>
    <n v="0"/>
    <n v="70"/>
    <n v="0"/>
    <n v="231"/>
    <n v="0"/>
    <n v="30"/>
    <n v="52"/>
    <n v="0"/>
    <n v="41"/>
    <n v="0"/>
    <n v="0"/>
    <n v="1"/>
    <n v="0"/>
    <n v="0"/>
    <n v="0"/>
    <n v="0"/>
    <n v="0"/>
    <n v="0"/>
    <n v="37"/>
    <n v="0"/>
    <n v="117"/>
    <n v="2"/>
    <n v="73"/>
    <n v="109"/>
    <n v="2"/>
    <n v="3"/>
    <n v="46"/>
    <n v="43"/>
    <x v="34"/>
  </r>
  <r>
    <n v="4452"/>
    <x v="133"/>
    <n v="102"/>
    <n v="3"/>
    <n v="157"/>
    <n v="191"/>
    <n v="189"/>
    <n v="6"/>
    <n v="187"/>
    <n v="4"/>
    <n v="187"/>
    <n v="4"/>
    <n v="8"/>
    <n v="224"/>
    <n v="191"/>
    <n v="206"/>
    <n v="165"/>
    <n v="198"/>
    <n v="131"/>
    <n v="285"/>
    <n v="136"/>
    <n v="289"/>
    <n v="75"/>
    <n v="7"/>
    <n v="81"/>
    <n v="67"/>
    <n v="198"/>
    <n v="0"/>
    <n v="122"/>
    <n v="22"/>
    <n v="0"/>
    <n v="19"/>
    <n v="0"/>
    <n v="5"/>
    <n v="25"/>
    <n v="12"/>
    <n v="0"/>
    <n v="2"/>
    <n v="0"/>
    <n v="2"/>
    <n v="4"/>
    <n v="6"/>
    <n v="0"/>
    <n v="26"/>
    <n v="3"/>
    <n v="241"/>
    <n v="427"/>
    <n v="2"/>
    <n v="7"/>
    <n v="42"/>
    <n v="112"/>
    <x v="35"/>
  </r>
  <r>
    <n v="4453"/>
    <x v="134"/>
    <n v="0"/>
    <n v="0"/>
    <n v="0"/>
    <n v="9"/>
    <n v="7"/>
    <n v="0"/>
    <n v="5"/>
    <n v="0"/>
    <n v="6"/>
    <n v="0"/>
    <n v="1"/>
    <n v="11"/>
    <n v="5"/>
    <n v="5"/>
    <n v="7"/>
    <n v="13"/>
    <n v="9"/>
    <n v="23"/>
    <n v="4"/>
    <n v="18"/>
    <n v="3"/>
    <n v="0"/>
    <n v="4"/>
    <n v="0"/>
    <n v="15"/>
    <n v="0"/>
    <n v="4"/>
    <n v="1"/>
    <n v="0"/>
    <n v="3"/>
    <n v="0"/>
    <n v="0"/>
    <n v="0"/>
    <n v="0"/>
    <n v="0"/>
    <n v="0"/>
    <n v="0"/>
    <n v="0"/>
    <n v="0"/>
    <n v="0"/>
    <n v="0"/>
    <n v="1"/>
    <n v="0"/>
    <n v="1"/>
    <n v="39"/>
    <n v="0"/>
    <n v="0"/>
    <n v="1"/>
    <n v="5"/>
    <x v="35"/>
  </r>
  <r>
    <n v="4454"/>
    <x v="135"/>
    <n v="1"/>
    <n v="0"/>
    <n v="0"/>
    <n v="2"/>
    <n v="1"/>
    <n v="0"/>
    <n v="2"/>
    <n v="0"/>
    <n v="1"/>
    <n v="0"/>
    <n v="0"/>
    <n v="3"/>
    <n v="6"/>
    <n v="8"/>
    <n v="1"/>
    <n v="5"/>
    <n v="8"/>
    <n v="14"/>
    <n v="4"/>
    <n v="9"/>
    <n v="2"/>
    <n v="0"/>
    <n v="7"/>
    <n v="0"/>
    <n v="23"/>
    <n v="0"/>
    <n v="1"/>
    <n v="6"/>
    <n v="0"/>
    <n v="11"/>
    <n v="0"/>
    <n v="0"/>
    <n v="0"/>
    <n v="0"/>
    <n v="0"/>
    <n v="0"/>
    <n v="0"/>
    <n v="1"/>
    <n v="0"/>
    <n v="9"/>
    <n v="0"/>
    <n v="35"/>
    <n v="5"/>
    <n v="15"/>
    <n v="37"/>
    <n v="0"/>
    <n v="0"/>
    <n v="4"/>
    <n v="20"/>
    <x v="32"/>
  </r>
  <r>
    <n v="4455"/>
    <x v="136"/>
    <n v="52"/>
    <n v="0"/>
    <n v="0"/>
    <n v="51"/>
    <n v="51"/>
    <n v="2"/>
    <n v="43"/>
    <n v="2"/>
    <n v="48"/>
    <n v="0"/>
    <n v="4"/>
    <n v="64"/>
    <n v="48"/>
    <n v="59"/>
    <n v="53"/>
    <n v="42"/>
    <n v="48"/>
    <n v="53"/>
    <n v="42"/>
    <n v="34"/>
    <n v="21"/>
    <n v="0"/>
    <n v="53"/>
    <n v="0"/>
    <n v="278"/>
    <n v="2"/>
    <n v="19"/>
    <n v="50"/>
    <n v="0"/>
    <n v="58"/>
    <n v="0"/>
    <n v="0"/>
    <n v="0"/>
    <n v="0"/>
    <n v="0"/>
    <n v="0"/>
    <n v="0"/>
    <n v="0"/>
    <n v="0"/>
    <n v="73"/>
    <n v="1"/>
    <n v="336"/>
    <n v="41"/>
    <n v="80"/>
    <n v="117"/>
    <n v="0"/>
    <n v="0"/>
    <n v="10"/>
    <n v="51"/>
    <x v="32"/>
  </r>
  <r>
    <n v="4456"/>
    <x v="137"/>
    <n v="0"/>
    <n v="0"/>
    <n v="0"/>
    <n v="1"/>
    <n v="1"/>
    <n v="0"/>
    <n v="1"/>
    <n v="0"/>
    <n v="1"/>
    <n v="0"/>
    <n v="0"/>
    <n v="1"/>
    <n v="0"/>
    <n v="1"/>
    <n v="2"/>
    <n v="4"/>
    <n v="5"/>
    <n v="8"/>
    <n v="5"/>
    <n v="4"/>
    <n v="2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28"/>
    <n v="0"/>
    <n v="0"/>
    <n v="2"/>
    <n v="5"/>
    <x v="32"/>
  </r>
  <r>
    <n v="4457"/>
    <x v="138"/>
    <n v="3"/>
    <n v="0"/>
    <n v="0"/>
    <n v="15"/>
    <n v="12"/>
    <n v="0"/>
    <n v="10"/>
    <n v="0"/>
    <n v="9"/>
    <n v="0"/>
    <n v="6"/>
    <n v="21"/>
    <n v="18"/>
    <n v="28"/>
    <n v="15"/>
    <n v="22"/>
    <n v="13"/>
    <n v="21"/>
    <n v="6"/>
    <n v="17"/>
    <n v="7"/>
    <n v="0"/>
    <n v="8"/>
    <n v="0"/>
    <n v="77"/>
    <n v="2"/>
    <n v="2"/>
    <n v="13"/>
    <n v="0"/>
    <n v="36"/>
    <n v="0"/>
    <n v="0"/>
    <n v="0"/>
    <n v="0"/>
    <n v="0"/>
    <n v="0"/>
    <n v="0"/>
    <n v="0"/>
    <n v="0"/>
    <n v="33"/>
    <n v="0"/>
    <n v="165"/>
    <n v="0"/>
    <n v="25"/>
    <n v="68"/>
    <n v="0"/>
    <n v="0"/>
    <n v="7"/>
    <n v="17"/>
    <x v="32"/>
  </r>
  <r>
    <n v="4458"/>
    <x v="139"/>
    <n v="1"/>
    <n v="0"/>
    <n v="0"/>
    <n v="2"/>
    <n v="1"/>
    <n v="0"/>
    <n v="3"/>
    <n v="0"/>
    <n v="1"/>
    <n v="0"/>
    <n v="2"/>
    <n v="4"/>
    <n v="1"/>
    <n v="3"/>
    <n v="4"/>
    <n v="5"/>
    <n v="9"/>
    <n v="11"/>
    <n v="6"/>
    <n v="8"/>
    <n v="5"/>
    <n v="0"/>
    <n v="2"/>
    <n v="0"/>
    <n v="10"/>
    <n v="0"/>
    <n v="1"/>
    <n v="4"/>
    <n v="0"/>
    <n v="4"/>
    <n v="0"/>
    <n v="0"/>
    <n v="0"/>
    <n v="0"/>
    <n v="0"/>
    <n v="0"/>
    <n v="0"/>
    <n v="0"/>
    <n v="0"/>
    <n v="2"/>
    <n v="0"/>
    <n v="25"/>
    <n v="5"/>
    <n v="8"/>
    <n v="24"/>
    <n v="0"/>
    <n v="0"/>
    <n v="3"/>
    <n v="9"/>
    <x v="32"/>
  </r>
  <r>
    <n v="4459"/>
    <x v="140"/>
    <n v="0"/>
    <n v="0"/>
    <n v="0"/>
    <n v="1"/>
    <n v="2"/>
    <n v="0"/>
    <n v="2"/>
    <n v="0"/>
    <n v="0"/>
    <n v="0"/>
    <n v="1"/>
    <n v="2"/>
    <n v="1"/>
    <n v="3"/>
    <n v="8"/>
    <n v="7"/>
    <n v="6"/>
    <n v="3"/>
    <n v="3"/>
    <n v="4"/>
    <n v="1"/>
    <n v="0"/>
    <n v="1"/>
    <n v="0"/>
    <n v="5"/>
    <n v="0"/>
    <n v="0"/>
    <n v="4"/>
    <n v="0"/>
    <n v="3"/>
    <n v="0"/>
    <n v="0"/>
    <n v="0"/>
    <n v="0"/>
    <n v="0"/>
    <n v="0"/>
    <n v="0"/>
    <n v="0"/>
    <n v="0"/>
    <n v="0"/>
    <n v="0"/>
    <n v="3"/>
    <n v="0"/>
    <n v="9"/>
    <n v="49"/>
    <n v="0"/>
    <n v="0"/>
    <n v="1"/>
    <n v="3"/>
    <x v="32"/>
  </r>
  <r>
    <n v="4460"/>
    <x v="141"/>
    <n v="2"/>
    <n v="0"/>
    <n v="0"/>
    <n v="9"/>
    <n v="5"/>
    <n v="0"/>
    <n v="3"/>
    <n v="1"/>
    <n v="3"/>
    <n v="0"/>
    <n v="3"/>
    <n v="8"/>
    <n v="6"/>
    <n v="10"/>
    <n v="4"/>
    <n v="8"/>
    <n v="6"/>
    <n v="8"/>
    <n v="5"/>
    <n v="6"/>
    <n v="2"/>
    <n v="0"/>
    <n v="0"/>
    <n v="0"/>
    <n v="20"/>
    <n v="0"/>
    <n v="1"/>
    <n v="2"/>
    <n v="0"/>
    <n v="6"/>
    <n v="0"/>
    <n v="0"/>
    <n v="0"/>
    <n v="0"/>
    <n v="0"/>
    <n v="0"/>
    <n v="0"/>
    <n v="0"/>
    <n v="0"/>
    <n v="4"/>
    <n v="0"/>
    <n v="19"/>
    <n v="9"/>
    <n v="19"/>
    <n v="27"/>
    <n v="0"/>
    <n v="0"/>
    <n v="0"/>
    <n v="10"/>
    <x v="32"/>
  </r>
  <r>
    <n v="4461"/>
    <x v="142"/>
    <n v="1"/>
    <n v="0"/>
    <n v="0"/>
    <n v="10"/>
    <n v="8"/>
    <n v="2"/>
    <n v="4"/>
    <n v="0"/>
    <n v="2"/>
    <n v="0"/>
    <n v="8"/>
    <n v="10"/>
    <n v="6"/>
    <n v="16"/>
    <n v="8"/>
    <n v="19"/>
    <n v="3"/>
    <n v="14"/>
    <n v="6"/>
    <n v="14"/>
    <n v="8"/>
    <n v="0"/>
    <n v="4"/>
    <n v="0"/>
    <n v="24"/>
    <n v="1"/>
    <n v="5"/>
    <n v="3"/>
    <n v="0"/>
    <n v="5"/>
    <n v="0"/>
    <n v="0"/>
    <n v="0"/>
    <n v="0"/>
    <n v="0"/>
    <n v="0"/>
    <n v="0"/>
    <n v="0"/>
    <n v="5"/>
    <n v="1"/>
    <n v="0"/>
    <n v="16"/>
    <n v="0"/>
    <n v="16"/>
    <n v="46"/>
    <n v="0"/>
    <n v="0"/>
    <n v="2"/>
    <n v="14"/>
    <x v="32"/>
  </r>
  <r>
    <n v="4462"/>
    <x v="143"/>
    <n v="5"/>
    <n v="0"/>
    <n v="0"/>
    <n v="6"/>
    <n v="2"/>
    <n v="0"/>
    <n v="2"/>
    <n v="0"/>
    <n v="3"/>
    <n v="0"/>
    <n v="0"/>
    <n v="8"/>
    <n v="4"/>
    <n v="7"/>
    <n v="1"/>
    <n v="10"/>
    <n v="9"/>
    <n v="9"/>
    <n v="2"/>
    <n v="5"/>
    <n v="6"/>
    <n v="0"/>
    <n v="0"/>
    <n v="0"/>
    <n v="3"/>
    <n v="0"/>
    <n v="0"/>
    <n v="7"/>
    <n v="0"/>
    <n v="2"/>
    <n v="0"/>
    <n v="0"/>
    <n v="2"/>
    <n v="0"/>
    <n v="0"/>
    <n v="0"/>
    <n v="0"/>
    <n v="0"/>
    <n v="0"/>
    <n v="5"/>
    <n v="0"/>
    <n v="20"/>
    <n v="1"/>
    <n v="7"/>
    <n v="13"/>
    <n v="0"/>
    <n v="0"/>
    <n v="0"/>
    <n v="6"/>
    <x v="32"/>
  </r>
  <r>
    <n v="4463"/>
    <x v="144"/>
    <n v="1"/>
    <n v="0"/>
    <n v="0"/>
    <n v="5"/>
    <n v="5"/>
    <n v="0"/>
    <n v="4"/>
    <n v="0"/>
    <n v="4"/>
    <n v="0"/>
    <n v="1"/>
    <n v="8"/>
    <n v="5"/>
    <n v="9"/>
    <n v="4"/>
    <n v="8"/>
    <n v="9"/>
    <n v="6"/>
    <n v="12"/>
    <n v="13"/>
    <n v="4"/>
    <n v="0"/>
    <n v="4"/>
    <n v="0"/>
    <n v="18"/>
    <n v="0"/>
    <n v="1"/>
    <n v="8"/>
    <n v="0"/>
    <n v="3"/>
    <n v="0"/>
    <n v="0"/>
    <n v="1"/>
    <n v="0"/>
    <n v="0"/>
    <n v="0"/>
    <n v="0"/>
    <n v="3"/>
    <n v="11"/>
    <n v="4"/>
    <n v="0"/>
    <n v="20"/>
    <n v="6"/>
    <n v="15"/>
    <n v="24"/>
    <n v="0"/>
    <n v="0"/>
    <n v="1"/>
    <n v="10"/>
    <x v="32"/>
  </r>
  <r>
    <n v="4464"/>
    <x v="145"/>
    <n v="1"/>
    <n v="0"/>
    <n v="0"/>
    <n v="6"/>
    <n v="5"/>
    <n v="2"/>
    <n v="4"/>
    <n v="0"/>
    <n v="3"/>
    <n v="0"/>
    <n v="2"/>
    <n v="8"/>
    <n v="8"/>
    <n v="11"/>
    <n v="4"/>
    <n v="9"/>
    <n v="9"/>
    <n v="12"/>
    <n v="5"/>
    <n v="10"/>
    <n v="5"/>
    <n v="0"/>
    <n v="6"/>
    <n v="0"/>
    <n v="17"/>
    <n v="0"/>
    <n v="1"/>
    <n v="6"/>
    <n v="0"/>
    <n v="7"/>
    <n v="0"/>
    <n v="0"/>
    <n v="0"/>
    <n v="0"/>
    <n v="0"/>
    <n v="0"/>
    <n v="0"/>
    <n v="4"/>
    <n v="9"/>
    <n v="6"/>
    <n v="0"/>
    <n v="15"/>
    <n v="2"/>
    <n v="24"/>
    <n v="20"/>
    <n v="1"/>
    <n v="0"/>
    <n v="0"/>
    <n v="5"/>
    <x v="32"/>
  </r>
  <r>
    <n v="4465"/>
    <x v="146"/>
    <n v="0"/>
    <n v="0"/>
    <n v="0"/>
    <n v="6"/>
    <n v="6"/>
    <n v="0"/>
    <n v="6"/>
    <n v="0"/>
    <n v="5"/>
    <n v="0"/>
    <n v="0"/>
    <n v="8"/>
    <n v="12"/>
    <n v="12"/>
    <n v="8"/>
    <n v="6"/>
    <n v="10"/>
    <n v="10"/>
    <n v="2"/>
    <n v="5"/>
    <n v="2"/>
    <n v="0"/>
    <n v="1"/>
    <n v="0"/>
    <n v="11"/>
    <n v="1"/>
    <n v="8"/>
    <n v="2"/>
    <n v="0"/>
    <n v="4"/>
    <n v="0"/>
    <n v="0"/>
    <n v="0"/>
    <n v="0"/>
    <n v="0"/>
    <n v="1"/>
    <n v="0"/>
    <n v="0"/>
    <n v="0"/>
    <n v="5"/>
    <n v="0"/>
    <n v="17"/>
    <n v="0"/>
    <n v="11"/>
    <n v="25"/>
    <n v="0"/>
    <n v="0"/>
    <n v="0"/>
    <n v="3"/>
    <x v="32"/>
  </r>
  <r>
    <n v="6681"/>
    <x v="147"/>
    <n v="0"/>
    <n v="0"/>
    <n v="0"/>
    <n v="14"/>
    <n v="4"/>
    <n v="0"/>
    <n v="3"/>
    <n v="0"/>
    <n v="2"/>
    <n v="0"/>
    <n v="13"/>
    <n v="14"/>
    <n v="10"/>
    <n v="11"/>
    <n v="5"/>
    <n v="8"/>
    <n v="10"/>
    <n v="9"/>
    <n v="8"/>
    <n v="15"/>
    <n v="5"/>
    <n v="0"/>
    <n v="13"/>
    <n v="0"/>
    <n v="22"/>
    <n v="3"/>
    <n v="13"/>
    <n v="7"/>
    <n v="0"/>
    <n v="1"/>
    <n v="0"/>
    <n v="0"/>
    <n v="0"/>
    <n v="0"/>
    <n v="0"/>
    <n v="0"/>
    <n v="0"/>
    <n v="0"/>
    <n v="0"/>
    <n v="2"/>
    <n v="0"/>
    <n v="7"/>
    <n v="6"/>
    <n v="4"/>
    <n v="4"/>
    <n v="0"/>
    <n v="0"/>
    <n v="4"/>
    <n v="4"/>
    <x v="23"/>
  </r>
  <r>
    <n v="6682"/>
    <x v="148"/>
    <n v="0"/>
    <n v="0"/>
    <n v="0"/>
    <n v="6"/>
    <n v="6"/>
    <n v="0"/>
    <n v="6"/>
    <n v="0"/>
    <n v="6"/>
    <n v="0"/>
    <n v="0"/>
    <n v="6"/>
    <n v="8"/>
    <n v="6"/>
    <n v="9"/>
    <n v="10"/>
    <n v="9"/>
    <n v="3"/>
    <n v="4"/>
    <n v="6"/>
    <n v="5"/>
    <n v="0"/>
    <n v="4"/>
    <n v="0"/>
    <n v="28"/>
    <n v="0"/>
    <n v="0"/>
    <n v="9"/>
    <n v="0"/>
    <n v="6"/>
    <n v="0"/>
    <n v="0"/>
    <n v="0"/>
    <n v="0"/>
    <n v="0"/>
    <n v="0"/>
    <n v="0"/>
    <n v="0"/>
    <n v="0"/>
    <n v="3"/>
    <n v="1"/>
    <n v="17"/>
    <n v="6"/>
    <n v="13"/>
    <n v="51"/>
    <n v="0"/>
    <n v="0"/>
    <n v="2"/>
    <n v="13"/>
    <x v="23"/>
  </r>
  <r>
    <n v="6683"/>
    <x v="149"/>
    <n v="0"/>
    <n v="0"/>
    <n v="0"/>
    <n v="37"/>
    <n v="22"/>
    <n v="2"/>
    <n v="23"/>
    <n v="0"/>
    <n v="19"/>
    <n v="0"/>
    <n v="17"/>
    <n v="46"/>
    <n v="37"/>
    <n v="46"/>
    <n v="30"/>
    <n v="38"/>
    <n v="28"/>
    <n v="57"/>
    <n v="12"/>
    <n v="32"/>
    <n v="7"/>
    <n v="0"/>
    <n v="41"/>
    <n v="0"/>
    <n v="125"/>
    <n v="0"/>
    <n v="8"/>
    <n v="47"/>
    <n v="0"/>
    <n v="31"/>
    <n v="0"/>
    <n v="0"/>
    <n v="0"/>
    <n v="0"/>
    <n v="0"/>
    <n v="0"/>
    <n v="0"/>
    <n v="0"/>
    <n v="0"/>
    <n v="18"/>
    <n v="1"/>
    <n v="42"/>
    <n v="6"/>
    <n v="90"/>
    <n v="137"/>
    <n v="0"/>
    <n v="0"/>
    <n v="11"/>
    <n v="38"/>
    <x v="28"/>
  </r>
  <r>
    <n v="6722"/>
    <x v="150"/>
    <n v="10"/>
    <n v="2"/>
    <n v="55"/>
    <n v="60"/>
    <n v="39"/>
    <n v="4"/>
    <n v="30"/>
    <n v="0"/>
    <n v="24"/>
    <n v="0"/>
    <n v="34"/>
    <n v="70"/>
    <n v="72"/>
    <n v="77"/>
    <n v="48"/>
    <n v="80"/>
    <n v="26"/>
    <n v="32"/>
    <n v="9"/>
    <n v="21"/>
    <n v="3"/>
    <n v="0"/>
    <n v="59"/>
    <n v="3"/>
    <n v="175"/>
    <n v="0"/>
    <n v="29"/>
    <n v="48"/>
    <n v="0"/>
    <n v="19"/>
    <n v="0"/>
    <n v="0"/>
    <n v="0"/>
    <n v="0"/>
    <n v="0"/>
    <n v="0"/>
    <n v="0"/>
    <n v="0"/>
    <n v="0"/>
    <n v="2"/>
    <n v="0"/>
    <n v="20"/>
    <n v="2"/>
    <n v="88"/>
    <n v="139"/>
    <n v="0"/>
    <n v="0"/>
    <n v="15"/>
    <n v="155"/>
    <x v="14"/>
  </r>
  <r>
    <n v="6723"/>
    <x v="151"/>
    <n v="0"/>
    <n v="0"/>
    <n v="0"/>
    <n v="10"/>
    <n v="7"/>
    <n v="0"/>
    <n v="3"/>
    <n v="0"/>
    <n v="4"/>
    <n v="1"/>
    <n v="5"/>
    <n v="19"/>
    <n v="9"/>
    <n v="21"/>
    <n v="10"/>
    <n v="9"/>
    <n v="4"/>
    <n v="5"/>
    <n v="3"/>
    <n v="4"/>
    <n v="2"/>
    <n v="11"/>
    <n v="0"/>
    <n v="3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6"/>
  </r>
  <r>
    <n v="6953"/>
    <x v="152"/>
    <n v="0"/>
    <n v="0"/>
    <n v="0"/>
    <n v="4"/>
    <n v="3"/>
    <n v="0"/>
    <n v="2"/>
    <n v="0"/>
    <n v="2"/>
    <n v="0"/>
    <n v="3"/>
    <n v="7"/>
    <n v="8"/>
    <n v="6"/>
    <n v="15"/>
    <n v="9"/>
    <n v="12"/>
    <n v="13"/>
    <n v="10"/>
    <n v="7"/>
    <n v="8"/>
    <n v="0"/>
    <n v="11"/>
    <n v="0"/>
    <n v="15"/>
    <n v="0"/>
    <n v="1"/>
    <n v="12"/>
    <n v="0"/>
    <n v="1"/>
    <n v="0"/>
    <n v="0"/>
    <n v="0"/>
    <n v="0"/>
    <n v="0"/>
    <n v="0"/>
    <n v="0"/>
    <n v="0"/>
    <n v="0"/>
    <n v="6"/>
    <n v="0"/>
    <n v="6"/>
    <n v="3"/>
    <n v="1"/>
    <n v="22"/>
    <n v="0"/>
    <n v="0"/>
    <n v="5"/>
    <n v="21"/>
    <x v="25"/>
  </r>
  <r>
    <n v="6954"/>
    <x v="153"/>
    <n v="0"/>
    <n v="0"/>
    <n v="0"/>
    <n v="15"/>
    <n v="11"/>
    <n v="1"/>
    <n v="7"/>
    <n v="1"/>
    <n v="6"/>
    <n v="0"/>
    <n v="6"/>
    <n v="12"/>
    <n v="20"/>
    <n v="27"/>
    <n v="11"/>
    <n v="14"/>
    <n v="15"/>
    <n v="22"/>
    <n v="8"/>
    <n v="11"/>
    <n v="3"/>
    <n v="1"/>
    <n v="18"/>
    <n v="0"/>
    <n v="69"/>
    <n v="1"/>
    <n v="19"/>
    <n v="5"/>
    <n v="0"/>
    <n v="3"/>
    <n v="0"/>
    <n v="0"/>
    <n v="0"/>
    <n v="0"/>
    <n v="0"/>
    <n v="0"/>
    <n v="0"/>
    <n v="0"/>
    <n v="0"/>
    <n v="15"/>
    <n v="0"/>
    <n v="31"/>
    <n v="6"/>
    <n v="45"/>
    <n v="64"/>
    <n v="0"/>
    <n v="0"/>
    <n v="8"/>
    <n v="20"/>
    <x v="30"/>
  </r>
  <r>
    <n v="6997"/>
    <x v="154"/>
    <n v="0"/>
    <n v="7"/>
    <n v="0"/>
    <n v="29"/>
    <n v="19"/>
    <n v="2"/>
    <n v="19"/>
    <n v="1"/>
    <n v="17"/>
    <n v="0"/>
    <n v="13"/>
    <n v="39"/>
    <n v="37"/>
    <n v="32"/>
    <n v="15"/>
    <n v="24"/>
    <n v="19"/>
    <n v="33"/>
    <n v="15"/>
    <n v="21"/>
    <n v="1"/>
    <n v="0"/>
    <n v="41"/>
    <n v="1"/>
    <n v="64"/>
    <n v="5"/>
    <n v="19"/>
    <n v="30"/>
    <n v="0"/>
    <n v="3"/>
    <n v="0"/>
    <n v="0"/>
    <n v="0"/>
    <n v="0"/>
    <n v="0"/>
    <n v="0"/>
    <n v="0"/>
    <n v="0"/>
    <n v="0"/>
    <n v="7"/>
    <n v="0"/>
    <n v="12"/>
    <n v="2"/>
    <n v="96"/>
    <n v="147"/>
    <n v="0"/>
    <n v="0"/>
    <n v="13"/>
    <n v="60"/>
    <x v="37"/>
  </r>
  <r>
    <n v="7020"/>
    <x v="155"/>
    <n v="0"/>
    <n v="0"/>
    <n v="0"/>
    <n v="5"/>
    <n v="4"/>
    <n v="0"/>
    <n v="4"/>
    <n v="0"/>
    <n v="5"/>
    <n v="0"/>
    <n v="0"/>
    <n v="4"/>
    <n v="8"/>
    <n v="9"/>
    <n v="10"/>
    <n v="11"/>
    <n v="11"/>
    <n v="13"/>
    <n v="8"/>
    <n v="12"/>
    <n v="4"/>
    <n v="0"/>
    <n v="4"/>
    <n v="0"/>
    <n v="31"/>
    <n v="0"/>
    <n v="3"/>
    <n v="4"/>
    <n v="0"/>
    <n v="1"/>
    <n v="0"/>
    <n v="0"/>
    <n v="0"/>
    <n v="0"/>
    <n v="0"/>
    <n v="0"/>
    <n v="0"/>
    <n v="1"/>
    <n v="5"/>
    <n v="3"/>
    <n v="0"/>
    <n v="36"/>
    <n v="7"/>
    <n v="20"/>
    <n v="35"/>
    <n v="0"/>
    <n v="1"/>
    <n v="5"/>
    <n v="6"/>
    <x v="27"/>
  </r>
  <r>
    <n v="7021"/>
    <x v="156"/>
    <n v="5"/>
    <n v="1"/>
    <n v="0"/>
    <n v="6"/>
    <n v="6"/>
    <n v="0"/>
    <n v="5"/>
    <n v="0"/>
    <n v="3"/>
    <n v="0"/>
    <n v="5"/>
    <n v="6"/>
    <n v="11"/>
    <n v="12"/>
    <n v="13"/>
    <n v="9"/>
    <n v="2"/>
    <n v="6"/>
    <n v="2"/>
    <n v="6"/>
    <n v="0"/>
    <n v="0"/>
    <n v="2"/>
    <n v="0"/>
    <n v="44"/>
    <n v="0"/>
    <n v="0"/>
    <n v="2"/>
    <n v="0"/>
    <n v="8"/>
    <n v="0"/>
    <n v="0"/>
    <n v="0"/>
    <n v="0"/>
    <n v="0"/>
    <n v="1"/>
    <n v="0"/>
    <n v="0"/>
    <n v="0"/>
    <n v="0"/>
    <n v="0"/>
    <n v="34"/>
    <n v="8"/>
    <n v="11"/>
    <n v="56"/>
    <n v="0"/>
    <n v="0"/>
    <n v="1"/>
    <n v="11"/>
    <x v="27"/>
  </r>
  <r>
    <n v="7022"/>
    <x v="157"/>
    <n v="0"/>
    <n v="0"/>
    <n v="0"/>
    <n v="10"/>
    <n v="10"/>
    <n v="2"/>
    <n v="11"/>
    <n v="0"/>
    <n v="9"/>
    <n v="2"/>
    <n v="1"/>
    <n v="19"/>
    <n v="22"/>
    <n v="25"/>
    <n v="12"/>
    <n v="21"/>
    <n v="17"/>
    <n v="38"/>
    <n v="10"/>
    <n v="24"/>
    <n v="3"/>
    <n v="0"/>
    <n v="12"/>
    <n v="0"/>
    <n v="30"/>
    <n v="0"/>
    <n v="4"/>
    <n v="9"/>
    <n v="0"/>
    <n v="11"/>
    <n v="0"/>
    <n v="0"/>
    <n v="0"/>
    <n v="0"/>
    <n v="0"/>
    <n v="0"/>
    <n v="0"/>
    <n v="0"/>
    <n v="0"/>
    <n v="2"/>
    <n v="0"/>
    <n v="3"/>
    <n v="1"/>
    <n v="29"/>
    <n v="90"/>
    <n v="0"/>
    <n v="0"/>
    <n v="2"/>
    <n v="21"/>
    <x v="34"/>
  </r>
  <r>
    <n v="7023"/>
    <x v="158"/>
    <n v="0"/>
    <n v="0"/>
    <n v="0"/>
    <n v="4"/>
    <n v="1"/>
    <n v="3"/>
    <n v="0"/>
    <n v="2"/>
    <n v="0"/>
    <n v="0"/>
    <n v="5"/>
    <n v="13"/>
    <n v="1"/>
    <n v="3"/>
    <n v="6"/>
    <n v="7"/>
    <n v="8"/>
    <n v="9"/>
    <n v="5"/>
    <n v="14"/>
    <n v="1"/>
    <n v="0"/>
    <n v="5"/>
    <n v="0"/>
    <n v="9"/>
    <n v="0"/>
    <n v="0"/>
    <n v="6"/>
    <n v="0"/>
    <n v="0"/>
    <n v="0"/>
    <n v="0"/>
    <n v="0"/>
    <n v="0"/>
    <n v="0"/>
    <n v="0"/>
    <n v="0"/>
    <n v="0"/>
    <n v="0"/>
    <n v="0"/>
    <n v="0"/>
    <n v="17"/>
    <n v="0"/>
    <n v="2"/>
    <n v="14"/>
    <n v="0"/>
    <n v="0"/>
    <n v="0"/>
    <n v="6"/>
    <x v="1"/>
  </r>
  <r>
    <n v="7107"/>
    <x v="159"/>
    <n v="0"/>
    <n v="0"/>
    <n v="0"/>
    <n v="135"/>
    <n v="98"/>
    <n v="0"/>
    <n v="87"/>
    <n v="1"/>
    <n v="80"/>
    <n v="0"/>
    <n v="55"/>
    <n v="143"/>
    <n v="104"/>
    <n v="136"/>
    <n v="65"/>
    <n v="89"/>
    <n v="65"/>
    <n v="85"/>
    <n v="24"/>
    <n v="86"/>
    <n v="9"/>
    <n v="0"/>
    <n v="141"/>
    <n v="0"/>
    <n v="276"/>
    <n v="3"/>
    <n v="84"/>
    <n v="109"/>
    <n v="0"/>
    <n v="33"/>
    <n v="0"/>
    <n v="0"/>
    <n v="0"/>
    <n v="0"/>
    <n v="0"/>
    <n v="0"/>
    <n v="0"/>
    <n v="0"/>
    <n v="0"/>
    <n v="24"/>
    <n v="0"/>
    <n v="33"/>
    <n v="0"/>
    <n v="127"/>
    <n v="90"/>
    <n v="0"/>
    <n v="3"/>
    <n v="23"/>
    <n v="128"/>
    <x v="6"/>
  </r>
  <r>
    <n v="7183"/>
    <x v="160"/>
    <n v="0"/>
    <n v="7"/>
    <n v="2"/>
    <n v="95"/>
    <n v="14"/>
    <n v="46"/>
    <n v="15"/>
    <n v="22"/>
    <n v="12"/>
    <n v="1"/>
    <n v="54"/>
    <n v="202"/>
    <n v="139"/>
    <n v="196"/>
    <n v="72"/>
    <n v="155"/>
    <n v="70"/>
    <n v="98"/>
    <n v="48"/>
    <n v="101"/>
    <n v="32"/>
    <n v="0"/>
    <n v="198"/>
    <n v="0"/>
    <n v="511"/>
    <n v="1"/>
    <n v="104"/>
    <n v="153"/>
    <n v="0"/>
    <n v="29"/>
    <n v="0"/>
    <n v="2"/>
    <n v="0"/>
    <n v="0"/>
    <n v="0"/>
    <n v="0"/>
    <n v="0"/>
    <n v="0"/>
    <n v="0"/>
    <n v="37"/>
    <n v="0"/>
    <n v="129"/>
    <n v="10"/>
    <n v="107"/>
    <n v="159"/>
    <n v="2"/>
    <n v="0"/>
    <n v="44"/>
    <n v="74"/>
    <x v="3"/>
  </r>
  <r>
    <n v="7222"/>
    <x v="161"/>
    <n v="0"/>
    <n v="0"/>
    <n v="0"/>
    <n v="7"/>
    <n v="7"/>
    <n v="1"/>
    <n v="7"/>
    <n v="0"/>
    <n v="6"/>
    <n v="0"/>
    <n v="0"/>
    <n v="8"/>
    <n v="11"/>
    <n v="12"/>
    <n v="14"/>
    <n v="17"/>
    <n v="23"/>
    <n v="26"/>
    <n v="15"/>
    <n v="17"/>
    <n v="17"/>
    <n v="0"/>
    <n v="8"/>
    <n v="0"/>
    <n v="54"/>
    <n v="0"/>
    <n v="1"/>
    <n v="7"/>
    <n v="0"/>
    <n v="12"/>
    <n v="0"/>
    <n v="2"/>
    <n v="0"/>
    <n v="0"/>
    <n v="0"/>
    <n v="0"/>
    <n v="0"/>
    <n v="0"/>
    <n v="0"/>
    <n v="2"/>
    <n v="0"/>
    <n v="5"/>
    <n v="4"/>
    <n v="12"/>
    <n v="172"/>
    <n v="0"/>
    <n v="0"/>
    <n v="3"/>
    <n v="25"/>
    <x v="29"/>
  </r>
  <r>
    <n v="7223"/>
    <x v="162"/>
    <n v="0"/>
    <n v="0"/>
    <n v="0"/>
    <n v="11"/>
    <n v="6"/>
    <n v="0"/>
    <n v="6"/>
    <n v="0"/>
    <n v="4"/>
    <n v="0"/>
    <n v="6"/>
    <n v="11"/>
    <n v="10"/>
    <n v="12"/>
    <n v="11"/>
    <n v="16"/>
    <n v="8"/>
    <n v="14"/>
    <n v="11"/>
    <n v="20"/>
    <n v="6"/>
    <n v="0"/>
    <n v="0"/>
    <n v="0"/>
    <n v="9"/>
    <n v="0"/>
    <n v="0"/>
    <n v="10"/>
    <n v="0"/>
    <n v="13"/>
    <n v="0"/>
    <n v="0"/>
    <n v="0"/>
    <n v="0"/>
    <n v="0"/>
    <n v="0"/>
    <n v="0"/>
    <n v="0"/>
    <n v="0"/>
    <n v="4"/>
    <n v="0"/>
    <n v="13"/>
    <n v="21"/>
    <n v="3"/>
    <n v="38"/>
    <n v="0"/>
    <n v="0"/>
    <n v="1"/>
    <n v="12"/>
    <x v="29"/>
  </r>
  <r>
    <n v="7306"/>
    <x v="163"/>
    <n v="0"/>
    <n v="1"/>
    <n v="0"/>
    <n v="59"/>
    <n v="51"/>
    <n v="0"/>
    <n v="49"/>
    <n v="1"/>
    <n v="47"/>
    <n v="1"/>
    <n v="11"/>
    <n v="63"/>
    <n v="57"/>
    <n v="66"/>
    <n v="43"/>
    <n v="47"/>
    <n v="19"/>
    <n v="39"/>
    <n v="11"/>
    <n v="24"/>
    <n v="5"/>
    <n v="0"/>
    <n v="63"/>
    <n v="0"/>
    <n v="188"/>
    <n v="0"/>
    <n v="19"/>
    <n v="53"/>
    <n v="0"/>
    <n v="30"/>
    <n v="0"/>
    <n v="2"/>
    <n v="0"/>
    <n v="0"/>
    <n v="0"/>
    <n v="0"/>
    <n v="0"/>
    <n v="0"/>
    <n v="0"/>
    <n v="0"/>
    <n v="0"/>
    <n v="3"/>
    <n v="0"/>
    <n v="22"/>
    <n v="53"/>
    <n v="0"/>
    <n v="0"/>
    <n v="0"/>
    <n v="40"/>
    <x v="5"/>
  </r>
  <r>
    <n v="7315"/>
    <x v="164"/>
    <n v="0"/>
    <n v="0"/>
    <n v="0"/>
    <n v="5"/>
    <n v="3"/>
    <n v="0"/>
    <n v="3"/>
    <n v="0"/>
    <n v="1"/>
    <n v="0"/>
    <n v="3"/>
    <n v="6"/>
    <n v="9"/>
    <n v="12"/>
    <n v="8"/>
    <n v="7"/>
    <n v="9"/>
    <n v="12"/>
    <n v="6"/>
    <n v="9"/>
    <n v="4"/>
    <n v="0"/>
    <n v="3"/>
    <n v="0"/>
    <n v="16"/>
    <n v="0"/>
    <n v="4"/>
    <n v="7"/>
    <n v="0"/>
    <n v="3"/>
    <n v="0"/>
    <n v="0"/>
    <n v="0"/>
    <n v="0"/>
    <n v="0"/>
    <n v="0"/>
    <n v="0"/>
    <n v="2"/>
    <n v="4"/>
    <n v="3"/>
    <n v="1"/>
    <n v="10"/>
    <n v="13"/>
    <n v="17"/>
    <n v="31"/>
    <n v="0"/>
    <n v="0"/>
    <n v="3"/>
    <n v="18"/>
    <x v="28"/>
  </r>
  <r>
    <n v="7316"/>
    <x v="165"/>
    <n v="0"/>
    <n v="0"/>
    <n v="0"/>
    <n v="18"/>
    <n v="10"/>
    <n v="0"/>
    <n v="10"/>
    <n v="0"/>
    <n v="9"/>
    <n v="0"/>
    <n v="8"/>
    <n v="17"/>
    <n v="22"/>
    <n v="21"/>
    <n v="21"/>
    <n v="16"/>
    <n v="12"/>
    <n v="10"/>
    <n v="4"/>
    <n v="9"/>
    <n v="3"/>
    <n v="0"/>
    <n v="14"/>
    <n v="0"/>
    <n v="55"/>
    <n v="4"/>
    <n v="35"/>
    <n v="0"/>
    <n v="0"/>
    <n v="0"/>
    <n v="0"/>
    <n v="2"/>
    <n v="0"/>
    <n v="0"/>
    <n v="0"/>
    <n v="0"/>
    <n v="0"/>
    <n v="0"/>
    <n v="0"/>
    <n v="0"/>
    <n v="0"/>
    <n v="7"/>
    <n v="0"/>
    <n v="32"/>
    <n v="49"/>
    <n v="0"/>
    <n v="0"/>
    <n v="2"/>
    <n v="12"/>
    <x v="28"/>
  </r>
  <r>
    <n v="7317"/>
    <x v="166"/>
    <n v="0"/>
    <n v="0"/>
    <n v="0"/>
    <n v="9"/>
    <n v="6"/>
    <n v="0"/>
    <n v="5"/>
    <n v="0"/>
    <n v="6"/>
    <n v="0"/>
    <n v="1"/>
    <n v="7"/>
    <n v="13"/>
    <n v="18"/>
    <n v="15"/>
    <n v="17"/>
    <n v="7"/>
    <n v="14"/>
    <n v="4"/>
    <n v="10"/>
    <n v="1"/>
    <n v="0"/>
    <n v="8"/>
    <n v="0"/>
    <n v="17"/>
    <n v="0"/>
    <n v="8"/>
    <n v="5"/>
    <n v="0"/>
    <n v="5"/>
    <n v="0"/>
    <n v="0"/>
    <n v="0"/>
    <n v="0"/>
    <n v="0"/>
    <n v="0"/>
    <n v="0"/>
    <n v="2"/>
    <n v="17"/>
    <n v="1"/>
    <n v="0"/>
    <n v="3"/>
    <n v="0"/>
    <n v="6"/>
    <n v="13"/>
    <n v="0"/>
    <n v="0"/>
    <n v="3"/>
    <n v="14"/>
    <x v="34"/>
  </r>
  <r>
    <n v="7318"/>
    <x v="167"/>
    <n v="0"/>
    <n v="0"/>
    <n v="0"/>
    <n v="9"/>
    <n v="9"/>
    <n v="0"/>
    <n v="10"/>
    <n v="0"/>
    <n v="8"/>
    <n v="0"/>
    <n v="2"/>
    <n v="12"/>
    <n v="15"/>
    <n v="15"/>
    <n v="14"/>
    <n v="18"/>
    <n v="16"/>
    <n v="17"/>
    <n v="17"/>
    <n v="17"/>
    <n v="9"/>
    <n v="0"/>
    <n v="5"/>
    <n v="0"/>
    <n v="27"/>
    <n v="1"/>
    <n v="9"/>
    <n v="13"/>
    <n v="0"/>
    <n v="2"/>
    <n v="0"/>
    <n v="0"/>
    <n v="0"/>
    <n v="0"/>
    <n v="0"/>
    <n v="0"/>
    <n v="0"/>
    <n v="0"/>
    <n v="0"/>
    <n v="2"/>
    <n v="0"/>
    <n v="10"/>
    <n v="3"/>
    <n v="28"/>
    <n v="33"/>
    <n v="1"/>
    <n v="0"/>
    <n v="10"/>
    <n v="17"/>
    <x v="27"/>
  </r>
  <r>
    <n v="7410"/>
    <x v="168"/>
    <n v="0"/>
    <n v="2"/>
    <n v="1"/>
    <n v="80"/>
    <n v="62"/>
    <n v="1"/>
    <n v="61"/>
    <n v="1"/>
    <n v="59"/>
    <n v="0"/>
    <n v="30"/>
    <n v="101"/>
    <n v="113"/>
    <n v="116"/>
    <n v="44"/>
    <n v="67"/>
    <n v="37"/>
    <n v="62"/>
    <n v="21"/>
    <n v="34"/>
    <n v="16"/>
    <n v="0"/>
    <n v="82"/>
    <n v="0"/>
    <n v="216"/>
    <n v="0"/>
    <n v="36"/>
    <n v="83"/>
    <n v="0"/>
    <n v="48"/>
    <n v="0"/>
    <n v="2"/>
    <n v="3"/>
    <n v="0"/>
    <n v="0"/>
    <n v="0"/>
    <n v="0"/>
    <n v="11"/>
    <n v="14"/>
    <n v="0"/>
    <n v="0"/>
    <n v="8"/>
    <n v="5"/>
    <n v="41"/>
    <n v="64"/>
    <n v="0"/>
    <n v="0"/>
    <n v="4"/>
    <n v="30"/>
    <x v="2"/>
  </r>
  <r>
    <n v="9468"/>
    <x v="169"/>
    <n v="6"/>
    <n v="0"/>
    <n v="0"/>
    <n v="6"/>
    <n v="4"/>
    <n v="0"/>
    <n v="3"/>
    <n v="0"/>
    <n v="3"/>
    <n v="0"/>
    <n v="4"/>
    <n v="5"/>
    <n v="7"/>
    <n v="9"/>
    <n v="10"/>
    <n v="9"/>
    <n v="7"/>
    <n v="6"/>
    <n v="7"/>
    <n v="9"/>
    <n v="4"/>
    <n v="0"/>
    <n v="4"/>
    <n v="0"/>
    <n v="19"/>
    <n v="0"/>
    <n v="3"/>
    <n v="2"/>
    <n v="0"/>
    <n v="5"/>
    <n v="0"/>
    <n v="0"/>
    <n v="0"/>
    <n v="0"/>
    <n v="0"/>
    <n v="0"/>
    <n v="0"/>
    <n v="0"/>
    <n v="0"/>
    <n v="0"/>
    <n v="0"/>
    <n v="5"/>
    <n v="1"/>
    <n v="10"/>
    <n v="40"/>
    <n v="0"/>
    <n v="0"/>
    <n v="2"/>
    <n v="1"/>
    <x v="23"/>
  </r>
  <r>
    <n v="10095"/>
    <x v="170"/>
    <n v="0"/>
    <n v="0"/>
    <n v="0"/>
    <n v="18"/>
    <n v="13"/>
    <n v="0"/>
    <n v="13"/>
    <n v="0"/>
    <n v="11"/>
    <n v="0"/>
    <n v="6"/>
    <n v="20"/>
    <n v="17"/>
    <n v="16"/>
    <n v="12"/>
    <n v="10"/>
    <n v="10"/>
    <n v="5"/>
    <n v="5"/>
    <n v="9"/>
    <n v="2"/>
    <n v="0"/>
    <n v="15"/>
    <n v="0"/>
    <n v="58"/>
    <n v="0"/>
    <n v="3"/>
    <n v="14"/>
    <n v="0"/>
    <n v="10"/>
    <n v="0"/>
    <n v="0"/>
    <n v="0"/>
    <n v="0"/>
    <n v="0"/>
    <n v="0"/>
    <n v="0"/>
    <n v="0"/>
    <n v="0"/>
    <n v="3"/>
    <n v="0"/>
    <n v="9"/>
    <n v="8"/>
    <n v="12"/>
    <n v="40"/>
    <n v="0"/>
    <n v="0"/>
    <n v="3"/>
    <n v="11"/>
    <x v="28"/>
  </r>
  <r>
    <n v="10096"/>
    <x v="171"/>
    <n v="0"/>
    <n v="0"/>
    <n v="0"/>
    <n v="9"/>
    <n v="6"/>
    <n v="0"/>
    <n v="7"/>
    <n v="0"/>
    <n v="7"/>
    <n v="0"/>
    <n v="5"/>
    <n v="15"/>
    <n v="14"/>
    <n v="12"/>
    <n v="12"/>
    <n v="9"/>
    <n v="8"/>
    <n v="6"/>
    <n v="5"/>
    <n v="11"/>
    <n v="3"/>
    <n v="0"/>
    <n v="1"/>
    <n v="0"/>
    <n v="16"/>
    <n v="0"/>
    <n v="1"/>
    <n v="13"/>
    <n v="0"/>
    <n v="5"/>
    <n v="0"/>
    <n v="0"/>
    <n v="0"/>
    <n v="0"/>
    <n v="0"/>
    <n v="0"/>
    <n v="0"/>
    <n v="0"/>
    <n v="0"/>
    <n v="3"/>
    <n v="0"/>
    <n v="14"/>
    <n v="4"/>
    <n v="13"/>
    <n v="21"/>
    <n v="0"/>
    <n v="0"/>
    <n v="0"/>
    <n v="16"/>
    <x v="28"/>
  </r>
  <r>
    <n v="11452"/>
    <x v="172"/>
    <n v="1"/>
    <n v="0"/>
    <n v="0"/>
    <n v="7"/>
    <n v="6"/>
    <n v="0"/>
    <n v="7"/>
    <n v="0"/>
    <n v="6"/>
    <n v="0"/>
    <n v="3"/>
    <n v="9"/>
    <n v="8"/>
    <n v="6"/>
    <n v="5"/>
    <n v="7"/>
    <n v="8"/>
    <n v="7"/>
    <n v="8"/>
    <n v="8"/>
    <n v="6"/>
    <n v="0"/>
    <n v="9"/>
    <n v="0"/>
    <n v="28"/>
    <n v="1"/>
    <n v="9"/>
    <n v="4"/>
    <n v="0"/>
    <n v="1"/>
    <n v="0"/>
    <n v="1"/>
    <n v="0"/>
    <n v="0"/>
    <n v="0"/>
    <n v="0"/>
    <n v="0"/>
    <n v="0"/>
    <n v="0"/>
    <n v="4"/>
    <n v="0"/>
    <n v="7"/>
    <n v="10"/>
    <n v="8"/>
    <n v="19"/>
    <n v="0"/>
    <n v="0"/>
    <n v="5"/>
    <n v="11"/>
    <x v="23"/>
  </r>
  <r>
    <n v="11470"/>
    <x v="173"/>
    <n v="0"/>
    <n v="442"/>
    <n v="1086"/>
    <n v="1"/>
    <n v="0"/>
    <n v="9"/>
    <n v="0"/>
    <n v="13"/>
    <n v="0"/>
    <n v="6"/>
    <n v="0"/>
    <n v="104"/>
    <n v="2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45"/>
    <n v="0"/>
    <n v="0"/>
    <n v="0"/>
    <n v="0"/>
    <n v="0"/>
    <n v="0"/>
    <n v="0"/>
    <n v="78"/>
    <n v="0"/>
    <n v="118"/>
    <n v="0"/>
    <n v="73"/>
    <n v="111"/>
    <n v="0"/>
    <n v="1"/>
    <n v="49"/>
    <n v="74"/>
    <x v="0"/>
  </r>
  <r>
    <n v="11688"/>
    <x v="174"/>
    <n v="0"/>
    <n v="0"/>
    <n v="0"/>
    <n v="7"/>
    <n v="3"/>
    <n v="0"/>
    <n v="3"/>
    <n v="0"/>
    <n v="3"/>
    <n v="0"/>
    <n v="4"/>
    <n v="6"/>
    <n v="16"/>
    <n v="21"/>
    <n v="17"/>
    <n v="13"/>
    <n v="15"/>
    <n v="17"/>
    <n v="8"/>
    <n v="7"/>
    <n v="1"/>
    <n v="0"/>
    <n v="16"/>
    <n v="0"/>
    <n v="52"/>
    <n v="0"/>
    <n v="3"/>
    <n v="17"/>
    <n v="0"/>
    <n v="7"/>
    <n v="0"/>
    <n v="0"/>
    <n v="0"/>
    <n v="0"/>
    <n v="0"/>
    <n v="0"/>
    <n v="0"/>
    <n v="0"/>
    <n v="0"/>
    <n v="7"/>
    <n v="0"/>
    <n v="7"/>
    <n v="0"/>
    <n v="11"/>
    <n v="40"/>
    <n v="0"/>
    <n v="0"/>
    <n v="2"/>
    <n v="25"/>
    <x v="28"/>
  </r>
  <r>
    <n v="17605"/>
    <x v="175"/>
    <n v="0"/>
    <n v="0"/>
    <n v="0"/>
    <n v="24"/>
    <n v="12"/>
    <n v="2"/>
    <n v="12"/>
    <n v="0"/>
    <n v="11"/>
    <n v="0"/>
    <n v="15"/>
    <n v="31"/>
    <n v="25"/>
    <n v="23"/>
    <n v="14"/>
    <n v="28"/>
    <n v="9"/>
    <n v="21"/>
    <n v="8"/>
    <n v="15"/>
    <n v="3"/>
    <n v="0"/>
    <n v="12"/>
    <n v="0"/>
    <n v="30"/>
    <n v="0"/>
    <n v="5"/>
    <n v="21"/>
    <n v="0"/>
    <n v="4"/>
    <n v="0"/>
    <n v="0"/>
    <n v="0"/>
    <n v="0"/>
    <n v="0"/>
    <n v="0"/>
    <n v="0"/>
    <n v="0"/>
    <n v="0"/>
    <n v="2"/>
    <n v="0"/>
    <n v="6"/>
    <n v="0"/>
    <n v="55"/>
    <n v="104"/>
    <n v="0"/>
    <n v="0"/>
    <n v="2"/>
    <n v="13"/>
    <x v="28"/>
  </r>
  <r>
    <n v="17874"/>
    <x v="176"/>
    <n v="0"/>
    <n v="0"/>
    <n v="0"/>
    <n v="25"/>
    <n v="15"/>
    <n v="0"/>
    <n v="14"/>
    <n v="0"/>
    <n v="11"/>
    <n v="0"/>
    <n v="15"/>
    <n v="26"/>
    <n v="29"/>
    <n v="35"/>
    <n v="12"/>
    <n v="21"/>
    <n v="7"/>
    <n v="17"/>
    <n v="6"/>
    <n v="19"/>
    <n v="1"/>
    <n v="0"/>
    <n v="25"/>
    <n v="0"/>
    <n v="69"/>
    <n v="0"/>
    <n v="20"/>
    <n v="15"/>
    <n v="0"/>
    <n v="1"/>
    <n v="0"/>
    <n v="0"/>
    <n v="1"/>
    <n v="0"/>
    <n v="0"/>
    <n v="0"/>
    <n v="0"/>
    <n v="0"/>
    <n v="0"/>
    <n v="5"/>
    <n v="0"/>
    <n v="10"/>
    <n v="0"/>
    <n v="40"/>
    <n v="106"/>
    <n v="0"/>
    <n v="0"/>
    <n v="19"/>
    <n v="31"/>
    <x v="7"/>
  </r>
  <r>
    <n v="17875"/>
    <x v="177"/>
    <n v="0"/>
    <n v="0"/>
    <n v="0"/>
    <n v="2"/>
    <n v="1"/>
    <n v="0"/>
    <n v="1"/>
    <n v="0"/>
    <n v="1"/>
    <n v="0"/>
    <n v="1"/>
    <n v="2"/>
    <n v="4"/>
    <n v="5"/>
    <n v="2"/>
    <n v="2"/>
    <n v="4"/>
    <n v="5"/>
    <n v="0"/>
    <n v="2"/>
    <n v="0"/>
    <n v="0"/>
    <n v="5"/>
    <n v="0"/>
    <n v="14"/>
    <n v="0"/>
    <n v="3"/>
    <n v="2"/>
    <n v="0"/>
    <n v="6"/>
    <n v="0"/>
    <n v="0"/>
    <n v="0"/>
    <n v="0"/>
    <n v="0"/>
    <n v="0"/>
    <n v="0"/>
    <n v="0"/>
    <n v="0"/>
    <n v="1"/>
    <n v="0"/>
    <n v="2"/>
    <n v="2"/>
    <n v="7"/>
    <n v="34"/>
    <n v="0"/>
    <n v="0"/>
    <n v="0"/>
    <n v="5"/>
    <x v="17"/>
  </r>
  <r>
    <n v="18872"/>
    <x v="178"/>
    <n v="0"/>
    <n v="0"/>
    <n v="0"/>
    <n v="7"/>
    <n v="5"/>
    <n v="0"/>
    <n v="3"/>
    <n v="0"/>
    <n v="4"/>
    <n v="0"/>
    <n v="3"/>
    <n v="6"/>
    <n v="15"/>
    <n v="10"/>
    <n v="5"/>
    <n v="4"/>
    <n v="1"/>
    <n v="3"/>
    <n v="2"/>
    <n v="4"/>
    <n v="2"/>
    <n v="0"/>
    <n v="7"/>
    <n v="0"/>
    <n v="6"/>
    <n v="0"/>
    <n v="9"/>
    <n v="7"/>
    <n v="0"/>
    <n v="0"/>
    <n v="0"/>
    <n v="0"/>
    <n v="0"/>
    <n v="0"/>
    <n v="0"/>
    <n v="0"/>
    <n v="0"/>
    <n v="0"/>
    <n v="0"/>
    <n v="0"/>
    <n v="0"/>
    <n v="0"/>
    <n v="0"/>
    <n v="11"/>
    <n v="14"/>
    <n v="0"/>
    <n v="0"/>
    <n v="0"/>
    <n v="9"/>
    <x v="28"/>
  </r>
  <r>
    <n v="18916"/>
    <x v="179"/>
    <n v="0"/>
    <n v="0"/>
    <n v="0"/>
    <n v="19"/>
    <n v="16"/>
    <n v="0"/>
    <n v="13"/>
    <n v="0"/>
    <n v="13"/>
    <n v="0"/>
    <n v="6"/>
    <n v="26"/>
    <n v="11"/>
    <n v="13"/>
    <n v="15"/>
    <n v="18"/>
    <n v="17"/>
    <n v="20"/>
    <n v="19"/>
    <n v="11"/>
    <n v="10"/>
    <n v="0"/>
    <n v="18"/>
    <n v="0"/>
    <n v="41"/>
    <n v="1"/>
    <n v="44"/>
    <n v="0"/>
    <n v="0"/>
    <n v="2"/>
    <n v="0"/>
    <n v="0"/>
    <n v="0"/>
    <n v="0"/>
    <n v="0"/>
    <n v="0"/>
    <n v="0"/>
    <n v="0"/>
    <n v="0"/>
    <n v="0"/>
    <n v="0"/>
    <n v="5"/>
    <n v="5"/>
    <n v="70"/>
    <n v="77"/>
    <n v="0"/>
    <n v="0"/>
    <n v="9"/>
    <n v="18"/>
    <x v="28"/>
  </r>
  <r>
    <n v="26094"/>
    <x v="180"/>
    <n v="0"/>
    <n v="0"/>
    <n v="0"/>
    <n v="60"/>
    <n v="42"/>
    <n v="0"/>
    <n v="39"/>
    <n v="0"/>
    <n v="39"/>
    <n v="0"/>
    <n v="22"/>
    <n v="61"/>
    <n v="72"/>
    <n v="70"/>
    <n v="49"/>
    <n v="68"/>
    <n v="49"/>
    <n v="58"/>
    <n v="28"/>
    <n v="51"/>
    <n v="40"/>
    <n v="0"/>
    <n v="64"/>
    <n v="0"/>
    <n v="289"/>
    <n v="0"/>
    <n v="10"/>
    <n v="43"/>
    <n v="0"/>
    <n v="31"/>
    <n v="0"/>
    <n v="1"/>
    <n v="0"/>
    <n v="0"/>
    <n v="0"/>
    <n v="0"/>
    <n v="0"/>
    <n v="0"/>
    <n v="0"/>
    <n v="14"/>
    <n v="1"/>
    <n v="22"/>
    <n v="60"/>
    <n v="45"/>
    <n v="58"/>
    <n v="1"/>
    <n v="0"/>
    <n v="14"/>
    <n v="34"/>
    <x v="18"/>
  </r>
  <r>
    <n v="26269"/>
    <x v="181"/>
    <n v="0"/>
    <n v="0"/>
    <n v="0"/>
    <n v="0"/>
    <n v="0"/>
    <n v="2"/>
    <n v="1"/>
    <n v="0"/>
    <n v="1"/>
    <n v="0"/>
    <n v="1"/>
    <n v="5"/>
    <n v="7"/>
    <n v="11"/>
    <n v="3"/>
    <n v="3"/>
    <n v="7"/>
    <n v="6"/>
    <n v="2"/>
    <n v="4"/>
    <n v="0"/>
    <n v="0"/>
    <n v="7"/>
    <n v="2"/>
    <n v="17"/>
    <n v="0"/>
    <n v="0"/>
    <n v="0"/>
    <n v="0"/>
    <n v="1"/>
    <n v="0"/>
    <n v="0"/>
    <n v="4"/>
    <n v="0"/>
    <n v="0"/>
    <n v="0"/>
    <n v="0"/>
    <n v="1"/>
    <n v="4"/>
    <n v="1"/>
    <n v="0"/>
    <n v="8"/>
    <n v="0"/>
    <n v="31"/>
    <n v="71"/>
    <n v="0"/>
    <n v="0"/>
    <n v="2"/>
    <n v="19"/>
    <x v="1"/>
  </r>
  <r>
    <n v="31139"/>
    <x v="182"/>
    <n v="0"/>
    <n v="0"/>
    <n v="0"/>
    <n v="11"/>
    <n v="11"/>
    <n v="1"/>
    <n v="9"/>
    <n v="1"/>
    <n v="7"/>
    <n v="0"/>
    <n v="2"/>
    <n v="12"/>
    <n v="8"/>
    <n v="11"/>
    <n v="11"/>
    <n v="11"/>
    <n v="5"/>
    <n v="9"/>
    <n v="8"/>
    <n v="15"/>
    <n v="0"/>
    <n v="0"/>
    <n v="1"/>
    <n v="0"/>
    <n v="10"/>
    <n v="0"/>
    <n v="1"/>
    <n v="6"/>
    <n v="0"/>
    <n v="7"/>
    <n v="0"/>
    <n v="0"/>
    <n v="0"/>
    <n v="0"/>
    <n v="0"/>
    <n v="0"/>
    <n v="0"/>
    <n v="0"/>
    <n v="1"/>
    <n v="1"/>
    <n v="0"/>
    <n v="17"/>
    <n v="22"/>
    <n v="23"/>
    <n v="65"/>
    <n v="0"/>
    <n v="0"/>
    <n v="5"/>
    <n v="25"/>
    <x v="32"/>
  </r>
  <r>
    <n v="27737"/>
    <x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x v="38"/>
  </r>
  <r>
    <n v="32743"/>
    <x v="184"/>
    <n v="114"/>
    <n v="14"/>
    <n v="172"/>
    <n v="91"/>
    <n v="41"/>
    <n v="9"/>
    <n v="40"/>
    <n v="2"/>
    <n v="38"/>
    <n v="0"/>
    <n v="49"/>
    <n v="101"/>
    <n v="111"/>
    <n v="122"/>
    <n v="57"/>
    <n v="100"/>
    <n v="79"/>
    <n v="78"/>
    <n v="35"/>
    <n v="58"/>
    <n v="15"/>
    <n v="5"/>
    <n v="95"/>
    <n v="12"/>
    <n v="357"/>
    <n v="0"/>
    <n v="46"/>
    <n v="57"/>
    <n v="0"/>
    <n v="77"/>
    <n v="0"/>
    <n v="1"/>
    <n v="22"/>
    <n v="0"/>
    <n v="0"/>
    <n v="0"/>
    <n v="0"/>
    <n v="0"/>
    <n v="0"/>
    <n v="21"/>
    <n v="0"/>
    <n v="30"/>
    <n v="25"/>
    <n v="61"/>
    <n v="175"/>
    <n v="3"/>
    <n v="1"/>
    <n v="29"/>
    <n v="204"/>
    <x v="4"/>
  </r>
  <r>
    <n v="31449"/>
    <x v="151"/>
    <n v="0"/>
    <n v="1"/>
    <n v="0"/>
    <n v="133"/>
    <n v="66"/>
    <n v="8"/>
    <n v="61"/>
    <n v="3"/>
    <n v="41"/>
    <n v="0"/>
    <n v="82"/>
    <n v="133"/>
    <n v="110"/>
    <n v="142"/>
    <n v="64"/>
    <n v="104"/>
    <n v="40"/>
    <n v="76"/>
    <n v="34"/>
    <n v="67"/>
    <n v="12"/>
    <n v="82"/>
    <n v="111"/>
    <n v="186"/>
    <n v="264"/>
    <n v="3"/>
    <n v="113"/>
    <n v="52"/>
    <n v="0"/>
    <n v="27"/>
    <n v="0"/>
    <n v="5"/>
    <n v="4"/>
    <n v="3"/>
    <n v="0"/>
    <n v="2"/>
    <n v="0"/>
    <n v="0"/>
    <n v="0"/>
    <n v="48"/>
    <n v="0"/>
    <n v="126"/>
    <n v="24"/>
    <n v="93"/>
    <n v="282"/>
    <n v="0"/>
    <n v="0"/>
    <n v="10"/>
    <n v="34"/>
    <x v="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8C660-6E1A-4C83-8180-DEFB74964BA8}" name="TablaDinámica21" cacheId="1" applyNumberFormats="0" applyBorderFormats="0" applyFontFormats="0" applyPatternFormats="0" applyAlignmentFormats="0" applyWidthHeightFormats="1" dataCaption="Valores" grandTotalCaption="Total" updatedVersion="8" minRefreshableVersion="3" useAutoFormatting="1" itemPrintTitles="1" createdVersion="6" indent="0" compact="0" compactData="0" multipleFieldFilters="0">
  <location ref="A13:AZ203" firstHeaderRow="0" firstDataRow="1" firstDataCol="2"/>
  <pivotFields count="57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13">
        <item n="ENE" x="0"/>
        <item n="FEB" x="1"/>
        <item n="MAR" x="2"/>
        <item n="ABR" x="3"/>
        <item h="1" x="9"/>
        <item h="1" x="4"/>
        <item h="1" x="5"/>
        <item h="1" x="6"/>
        <item h="1" x="7"/>
        <item h="1" x="8"/>
        <item h="1" m="1" x="10"/>
        <item h="1" m="1" x="11"/>
        <item h="1" m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multipleItemSelectionAllowed="1" showAll="0" defaultSubtotal="0">
      <items count="1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m="1" x="190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1"/>
        <item x="174"/>
        <item x="175"/>
        <item x="173"/>
        <item x="176"/>
        <item x="177"/>
        <item x="178"/>
        <item x="180"/>
        <item x="179"/>
        <item x="181"/>
        <item x="182"/>
        <item x="188"/>
        <item x="183"/>
        <item x="187"/>
        <item x="185"/>
        <item x="184"/>
        <item x="186"/>
        <item m="1"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88">
        <item x="86"/>
        <item x="171"/>
        <item x="116"/>
        <item x="168"/>
        <item x="107"/>
        <item x="132"/>
        <item x="29"/>
        <item x="133"/>
        <item x="129"/>
        <item x="164"/>
        <item x="32"/>
        <item x="143"/>
        <item x="93"/>
        <item x="180"/>
        <item x="153"/>
        <item x="117"/>
        <item x="165"/>
        <item x="150"/>
        <item x="7"/>
        <item x="106"/>
        <item x="81"/>
        <item x="84"/>
        <item x="58"/>
        <item x="77"/>
        <item x="13"/>
        <item x="30"/>
        <item x="35"/>
        <item x="120"/>
        <item x="98"/>
        <item x="39"/>
        <item x="175"/>
        <item x="169"/>
        <item x="6"/>
        <item x="108"/>
        <item x="110"/>
        <item x="139"/>
        <item x="17"/>
        <item x="152"/>
        <item x="12"/>
        <item x="48"/>
        <item x="170"/>
        <item x="149"/>
        <item x="103"/>
        <item x="147"/>
        <item x="95"/>
        <item x="112"/>
        <item x="96"/>
        <item x="72"/>
        <item x="40"/>
        <item x="156"/>
        <item x="51"/>
        <item x="121"/>
        <item x="0"/>
        <item x="174"/>
        <item x="181"/>
        <item x="118"/>
        <item x="66"/>
        <item x="162"/>
        <item x="80"/>
        <item x="155"/>
        <item x="140"/>
        <item x="148"/>
        <item x="57"/>
        <item x="136"/>
        <item x="90"/>
        <item x="52"/>
        <item x="3"/>
        <item x="14"/>
        <item x="1"/>
        <item x="5"/>
        <item x="78"/>
        <item x="69"/>
        <item x="145"/>
        <item x="109"/>
        <item x="102"/>
        <item x="177"/>
        <item x="89"/>
        <item x="99"/>
        <item x="74"/>
        <item x="82"/>
        <item x="146"/>
        <item x="126"/>
        <item x="10"/>
        <item x="11"/>
        <item x="60"/>
        <item x="46"/>
        <item x="157"/>
        <item x="173"/>
        <item x="43"/>
        <item x="105"/>
        <item x="144"/>
        <item x="137"/>
        <item x="158"/>
        <item x="26"/>
        <item x="163"/>
        <item x="134"/>
        <item x="172"/>
        <item x="73"/>
        <item x="75"/>
        <item x="167"/>
        <item x="62"/>
        <item x="141"/>
        <item x="87"/>
        <item x="124"/>
        <item x="178"/>
        <item x="61"/>
        <item x="127"/>
        <item x="42"/>
        <item x="41"/>
        <item x="31"/>
        <item x="161"/>
        <item x="25"/>
        <item x="101"/>
        <item x="76"/>
        <item x="128"/>
        <item x="135"/>
        <item x="56"/>
        <item x="45"/>
        <item x="94"/>
        <item x="88"/>
        <item x="47"/>
        <item x="65"/>
        <item x="9"/>
        <item x="19"/>
        <item x="49"/>
        <item x="79"/>
        <item x="64"/>
        <item x="179"/>
        <item x="130"/>
        <item x="16"/>
        <item x="15"/>
        <item x="68"/>
        <item x="20"/>
        <item x="125"/>
        <item x="159"/>
        <item x="33"/>
        <item x="119"/>
        <item x="183"/>
        <item x="154"/>
        <item x="123"/>
        <item x="44"/>
        <item x="36"/>
        <item x="63"/>
        <item x="111"/>
        <item x="91"/>
        <item x="83"/>
        <item x="24"/>
        <item x="67"/>
        <item x="176"/>
        <item x="2"/>
        <item x="22"/>
        <item x="28"/>
        <item x="27"/>
        <item x="21"/>
        <item x="53"/>
        <item x="59"/>
        <item x="18"/>
        <item x="166"/>
        <item x="113"/>
        <item x="37"/>
        <item x="97"/>
        <item x="115"/>
        <item x="122"/>
        <item x="114"/>
        <item x="55"/>
        <item x="131"/>
        <item x="23"/>
        <item x="100"/>
        <item x="85"/>
        <item x="54"/>
        <item x="142"/>
        <item x="104"/>
        <item x="92"/>
        <item x="70"/>
        <item x="71"/>
        <item x="151"/>
        <item n="TUPAC AMARU CHI" x="4"/>
        <item x="138"/>
        <item x="34"/>
        <item x="8"/>
        <item x="160"/>
        <item x="50"/>
        <item x="38"/>
        <item x="186"/>
        <item x="182"/>
        <item x="185"/>
        <item x="184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5">
        <item x="0"/>
        <item x="3"/>
        <item x="2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8">
        <item x="8"/>
        <item x="1"/>
        <item x="2"/>
        <item x="11"/>
        <item x="24"/>
        <item x="15"/>
        <item x="25"/>
        <item x="13"/>
        <item x="4"/>
        <item x="20"/>
        <item x="3"/>
        <item x="14"/>
        <item x="16"/>
        <item x="22"/>
        <item x="19"/>
        <item x="0"/>
        <item x="21"/>
        <item x="12"/>
        <item x="23"/>
        <item x="6"/>
        <item x="26"/>
        <item x="7"/>
        <item x="5"/>
        <item x="9"/>
        <item x="17"/>
        <item x="10"/>
        <item x="18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4"/>
  </rowFields>
  <rowItems count="190">
    <i>
      <x/>
      <x v="52"/>
    </i>
    <i>
      <x v="1"/>
      <x v="68"/>
    </i>
    <i>
      <x v="2"/>
      <x v="149"/>
    </i>
    <i>
      <x v="3"/>
      <x v="66"/>
    </i>
    <i>
      <x v="4"/>
      <x v="176"/>
    </i>
    <i>
      <x v="5"/>
      <x v="69"/>
    </i>
    <i>
      <x v="6"/>
      <x v="32"/>
    </i>
    <i>
      <x v="7"/>
      <x v="18"/>
    </i>
    <i>
      <x v="8"/>
      <x v="179"/>
    </i>
    <i>
      <x v="9"/>
      <x v="122"/>
    </i>
    <i>
      <x v="10"/>
      <x v="82"/>
    </i>
    <i>
      <x v="11"/>
      <x v="83"/>
    </i>
    <i>
      <x v="12"/>
      <x v="38"/>
    </i>
    <i>
      <x v="13"/>
      <x v="24"/>
    </i>
    <i>
      <x v="14"/>
      <x v="67"/>
    </i>
    <i>
      <x v="15"/>
      <x v="130"/>
    </i>
    <i>
      <x v="16"/>
      <x v="129"/>
    </i>
    <i>
      <x v="17"/>
      <x v="36"/>
    </i>
    <i>
      <x v="18"/>
      <x v="156"/>
    </i>
    <i>
      <x v="20"/>
      <x v="123"/>
    </i>
    <i>
      <x v="21"/>
      <x v="132"/>
    </i>
    <i>
      <x v="22"/>
      <x v="153"/>
    </i>
    <i>
      <x v="23"/>
      <x v="150"/>
    </i>
    <i>
      <x v="24"/>
      <x v="166"/>
    </i>
    <i>
      <x v="25"/>
      <x v="146"/>
    </i>
    <i>
      <x v="26"/>
      <x v="111"/>
    </i>
    <i>
      <x v="27"/>
      <x v="93"/>
    </i>
    <i>
      <x v="28"/>
      <x v="152"/>
    </i>
    <i>
      <x v="29"/>
      <x v="151"/>
    </i>
    <i>
      <x v="30"/>
      <x v="6"/>
    </i>
    <i>
      <x v="31"/>
      <x v="25"/>
    </i>
    <i>
      <x v="32"/>
      <x v="109"/>
    </i>
    <i>
      <x v="33"/>
      <x v="10"/>
    </i>
    <i>
      <x v="34"/>
      <x v="135"/>
    </i>
    <i>
      <x v="35"/>
      <x v="178"/>
    </i>
    <i>
      <x v="36"/>
      <x v="26"/>
    </i>
    <i>
      <x v="37"/>
      <x v="141"/>
    </i>
    <i>
      <x v="38"/>
      <x v="159"/>
    </i>
    <i>
      <x v="39"/>
      <x v="182"/>
    </i>
    <i>
      <x v="40"/>
      <x v="29"/>
    </i>
    <i>
      <x v="41"/>
      <x v="48"/>
    </i>
    <i>
      <x v="42"/>
      <x v="108"/>
    </i>
    <i>
      <x v="43"/>
      <x v="107"/>
    </i>
    <i>
      <x v="44"/>
      <x v="88"/>
    </i>
    <i>
      <x v="45"/>
      <x v="176"/>
    </i>
    <i>
      <x v="46"/>
      <x v="140"/>
    </i>
    <i>
      <x v="47"/>
      <x v="117"/>
    </i>
    <i>
      <x v="48"/>
      <x v="85"/>
    </i>
    <i>
      <x v="49"/>
      <x v="120"/>
    </i>
    <i>
      <x v="50"/>
      <x v="39"/>
    </i>
    <i>
      <x v="51"/>
      <x v="124"/>
    </i>
    <i>
      <x v="52"/>
      <x v="181"/>
    </i>
    <i>
      <x v="53"/>
      <x v="50"/>
    </i>
    <i>
      <x v="54"/>
      <x v="65"/>
    </i>
    <i>
      <x v="55"/>
      <x v="154"/>
    </i>
    <i>
      <x v="56"/>
      <x v="169"/>
    </i>
    <i>
      <x v="57"/>
      <x v="164"/>
    </i>
    <i>
      <x v="58"/>
      <x v="116"/>
    </i>
    <i>
      <x v="59"/>
      <x v="62"/>
    </i>
    <i>
      <x v="60"/>
      <x v="22"/>
    </i>
    <i>
      <x v="61"/>
      <x v="155"/>
    </i>
    <i>
      <x v="62"/>
      <x v="84"/>
    </i>
    <i>
      <x v="63"/>
      <x v="105"/>
    </i>
    <i>
      <x v="64"/>
      <x v="100"/>
    </i>
    <i>
      <x v="65"/>
      <x v="142"/>
    </i>
    <i>
      <x v="66"/>
      <x v="126"/>
    </i>
    <i>
      <x v="67"/>
      <x v="121"/>
    </i>
    <i>
      <x v="68"/>
      <x v="56"/>
    </i>
    <i>
      <x v="69"/>
      <x v="147"/>
    </i>
    <i>
      <x v="70"/>
      <x v="131"/>
    </i>
    <i>
      <x v="71"/>
      <x v="71"/>
    </i>
    <i>
      <x v="72"/>
      <x v="173"/>
    </i>
    <i>
      <x v="73"/>
      <x v="174"/>
    </i>
    <i>
      <x v="74"/>
      <x v="47"/>
    </i>
    <i>
      <x v="75"/>
      <x v="97"/>
    </i>
    <i>
      <x v="76"/>
      <x v="78"/>
    </i>
    <i>
      <x v="77"/>
      <x v="98"/>
    </i>
    <i>
      <x v="78"/>
      <x v="113"/>
    </i>
    <i>
      <x v="79"/>
      <x v="23"/>
    </i>
    <i>
      <x v="80"/>
      <x v="70"/>
    </i>
    <i>
      <x v="81"/>
      <x v="125"/>
    </i>
    <i>
      <x v="82"/>
      <x v="58"/>
    </i>
    <i>
      <x v="83"/>
      <x v="20"/>
    </i>
    <i>
      <x v="84"/>
      <x v="79"/>
    </i>
    <i>
      <x v="85"/>
      <x v="145"/>
    </i>
    <i>
      <x v="86"/>
      <x v="21"/>
    </i>
    <i>
      <x v="87"/>
      <x v="168"/>
    </i>
    <i>
      <x v="88"/>
      <x/>
    </i>
    <i>
      <x v="89"/>
      <x v="102"/>
    </i>
    <i>
      <x v="90"/>
      <x v="119"/>
    </i>
    <i>
      <x v="91"/>
      <x v="76"/>
    </i>
    <i>
      <x v="92"/>
      <x v="64"/>
    </i>
    <i>
      <x v="93"/>
      <x v="144"/>
    </i>
    <i>
      <x v="94"/>
      <x v="172"/>
    </i>
    <i>
      <x v="95"/>
      <x v="12"/>
    </i>
    <i>
      <x v="96"/>
      <x v="118"/>
    </i>
    <i>
      <x v="97"/>
      <x v="44"/>
    </i>
    <i>
      <x v="98"/>
      <x v="46"/>
    </i>
    <i>
      <x v="99"/>
      <x v="160"/>
    </i>
    <i>
      <x v="100"/>
      <x v="28"/>
    </i>
    <i>
      <x v="101"/>
      <x v="77"/>
    </i>
    <i>
      <x v="102"/>
      <x v="167"/>
    </i>
    <i>
      <x v="103"/>
      <x v="112"/>
    </i>
    <i>
      <x v="104"/>
      <x v="74"/>
    </i>
    <i>
      <x v="105"/>
      <x v="42"/>
    </i>
    <i>
      <x v="106"/>
      <x v="171"/>
    </i>
    <i>
      <x v="107"/>
      <x v="89"/>
    </i>
    <i>
      <x v="108"/>
      <x v="19"/>
    </i>
    <i>
      <x v="109"/>
      <x v="4"/>
    </i>
    <i>
      <x v="110"/>
      <x v="33"/>
    </i>
    <i>
      <x v="111"/>
      <x v="73"/>
    </i>
    <i>
      <x v="112"/>
      <x v="34"/>
    </i>
    <i>
      <x v="113"/>
      <x v="143"/>
    </i>
    <i>
      <x v="114"/>
      <x v="45"/>
    </i>
    <i>
      <x v="115"/>
      <x v="158"/>
    </i>
    <i>
      <x v="116"/>
      <x v="163"/>
    </i>
    <i>
      <x v="117"/>
      <x v="161"/>
    </i>
    <i>
      <x v="118"/>
      <x v="2"/>
    </i>
    <i>
      <x v="119"/>
      <x v="15"/>
    </i>
    <i>
      <x v="120"/>
      <x v="55"/>
    </i>
    <i>
      <x v="121"/>
      <x v="136"/>
    </i>
    <i>
      <x v="122"/>
      <x v="27"/>
    </i>
    <i>
      <x v="123"/>
      <x v="51"/>
    </i>
    <i>
      <x v="124"/>
      <x v="162"/>
    </i>
    <i>
      <x v="125"/>
      <x v="139"/>
    </i>
    <i>
      <x v="126"/>
      <x v="103"/>
    </i>
    <i>
      <x v="127"/>
      <x v="133"/>
    </i>
    <i>
      <x v="128"/>
      <x v="81"/>
    </i>
    <i>
      <x v="129"/>
      <x v="106"/>
    </i>
    <i>
      <x v="130"/>
      <x v="114"/>
    </i>
    <i>
      <x v="131"/>
      <x v="8"/>
    </i>
    <i>
      <x v="132"/>
      <x v="128"/>
    </i>
    <i>
      <x v="133"/>
      <x v="165"/>
    </i>
    <i>
      <x v="134"/>
      <x v="5"/>
    </i>
    <i>
      <x v="135"/>
      <x v="7"/>
    </i>
    <i>
      <x v="136"/>
      <x v="95"/>
    </i>
    <i>
      <x v="137"/>
      <x v="115"/>
    </i>
    <i>
      <x v="138"/>
      <x v="63"/>
    </i>
    <i>
      <x v="139"/>
      <x v="91"/>
    </i>
    <i>
      <x v="140"/>
      <x v="177"/>
    </i>
    <i>
      <x v="141"/>
      <x v="35"/>
    </i>
    <i>
      <x v="142"/>
      <x v="60"/>
    </i>
    <i>
      <x v="143"/>
      <x v="101"/>
    </i>
    <i>
      <x v="144"/>
      <x v="170"/>
    </i>
    <i>
      <x v="145"/>
      <x v="11"/>
    </i>
    <i>
      <x v="146"/>
      <x v="90"/>
    </i>
    <i>
      <x v="147"/>
      <x v="72"/>
    </i>
    <i>
      <x v="148"/>
      <x v="80"/>
    </i>
    <i>
      <x v="149"/>
      <x v="43"/>
    </i>
    <i>
      <x v="150"/>
      <x v="61"/>
    </i>
    <i>
      <x v="151"/>
      <x v="41"/>
    </i>
    <i>
      <x v="152"/>
      <x v="17"/>
    </i>
    <i>
      <x v="153"/>
      <x v="175"/>
    </i>
    <i>
      <x v="154"/>
      <x v="37"/>
    </i>
    <i>
      <x v="155"/>
      <x v="14"/>
    </i>
    <i>
      <x v="156"/>
      <x v="138"/>
    </i>
    <i>
      <x v="157"/>
      <x v="59"/>
    </i>
    <i>
      <x v="158"/>
      <x v="49"/>
    </i>
    <i>
      <x v="159"/>
      <x v="86"/>
    </i>
    <i>
      <x v="160"/>
      <x v="92"/>
    </i>
    <i>
      <x v="161"/>
      <x v="134"/>
    </i>
    <i>
      <x v="162"/>
      <x v="180"/>
    </i>
    <i>
      <x v="163"/>
      <x v="110"/>
    </i>
    <i>
      <x v="164"/>
      <x v="57"/>
    </i>
    <i>
      <x v="165"/>
      <x v="94"/>
    </i>
    <i>
      <x v="166"/>
      <x v="9"/>
    </i>
    <i>
      <x v="167"/>
      <x v="16"/>
    </i>
    <i>
      <x v="168"/>
      <x v="157"/>
    </i>
    <i>
      <x v="169"/>
      <x v="99"/>
    </i>
    <i>
      <x v="170"/>
      <x v="3"/>
    </i>
    <i>
      <x v="171"/>
      <x v="31"/>
    </i>
    <i>
      <x v="172"/>
      <x v="1"/>
    </i>
    <i>
      <x v="173"/>
      <x v="40"/>
    </i>
    <i>
      <x v="174"/>
      <x v="87"/>
    </i>
    <i>
      <x v="175"/>
      <x v="53"/>
    </i>
    <i>
      <x v="176"/>
      <x v="96"/>
    </i>
    <i>
      <x v="177"/>
      <x v="30"/>
    </i>
    <i>
      <x v="178"/>
      <x v="148"/>
    </i>
    <i>
      <x v="179"/>
      <x v="75"/>
    </i>
    <i>
      <x v="180"/>
      <x v="127"/>
    </i>
    <i>
      <x v="181"/>
      <x v="104"/>
    </i>
    <i>
      <x v="182"/>
      <x v="13"/>
    </i>
    <i>
      <x v="183"/>
      <x v="54"/>
    </i>
    <i>
      <x v="184"/>
      <x v="183"/>
    </i>
    <i>
      <x v="185"/>
      <x v="184"/>
    </i>
    <i>
      <x v="186"/>
      <x v="185"/>
    </i>
    <i>
      <x v="187"/>
      <x v="137"/>
    </i>
    <i>
      <x v="188"/>
      <x v="175"/>
    </i>
    <i>
      <x v="189"/>
      <x v="186"/>
    </i>
    <i t="grand">
      <x/>
    </i>
  </rowItems>
  <colFields count="1">
    <field x="-2"/>
  </colFields>
  <colItems count="5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  <i i="49">
      <x v="49"/>
    </i>
  </colItems>
  <dataFields count="50">
    <dataField name=" ATC INM" fld="7" baseField="0" baseItem="0"/>
    <dataField name=" RN PREMA" fld="8" baseField="0" baseItem="0"/>
    <dataField name=" Tamiz Neonatal" fld="9" baseField="0" baseItem="0"/>
    <dataField name=" 1° CRED De 1d a 7d" fld="10" baseField="0" baseItem="0"/>
    <dataField name=" 2° CRED De 1d a 7d" fld="11" baseField="0" baseItem="0"/>
    <dataField name=" 1° CRED De 8d a 14d" fld="12" baseField="0" baseItem="0"/>
    <dataField name=" 3° CRED De 8d a 14d" fld="13" baseField="0" baseItem="0"/>
    <dataField name=" 1° CRED De 15d a 21d" fld="14" baseField="0" baseItem="0"/>
    <dataField name=" 4° CRED De 15d a 21d" fld="15" baseField="0" baseItem="0"/>
    <dataField name=" 1° CRED De 22d a 31d" fld="16" baseField="0" baseItem="0"/>
    <dataField name=" 4° CRED De 22d a 31d" fld="17" baseField="0" baseItem="0"/>
    <dataField name=" 1° CRED Menor 1 Año" fld="18" baseField="0" baseItem="0"/>
    <dataField name=" 11° CRED Menor 1 Año" fld="19" baseField="0" baseItem="0"/>
    <dataField name=" 1° CRED  1 Año" fld="20" baseField="0" baseItem="0"/>
    <dataField name=" 6° CRED  1 Año" fld="21" baseField="0" baseItem="0"/>
    <dataField name=" 1° CRED  2 Año" fld="22" baseField="0" baseItem="0"/>
    <dataField name=" 4° CRED  2 Año" fld="23" baseField="0" baseItem="0"/>
    <dataField name=" 1° CRED  3 Año" fld="24" baseField="0" baseItem="0"/>
    <dataField name=" 4° CRED  3 Año" fld="25" baseField="0" baseItem="0"/>
    <dataField name=" 1° CRED  4 Año" fld="26" baseField="0" baseItem="0"/>
    <dataField name=" 4° CRED  4 Año" fld="27" baseField="0" baseItem="0"/>
    <dataField name=" SOLIC DOSAJE 6M" fld="28" baseField="0" baseItem="0"/>
    <dataField name=" RESUL DOSAJE 6M" fld="29" baseField="0" baseItem="0"/>
    <dataField name=" SOLIC DOSAJE 1A" fld="30" baseField="0" baseItem="0"/>
    <dataField name=" RESUL DOSAJE 1A" fld="31" baseField="0" baseItem="0"/>
    <dataField name=" 1° Sulfato &lt;4M" fld="32" baseField="0" baseItem="0"/>
    <dataField name=" 1° Sulfato 4-6M" fld="33" baseField="0" baseItem="0"/>
    <dataField name=" 1° Sulfato Ferroso 6-11M" fld="34" baseField="0" baseItem="0"/>
    <dataField name=" 6° Sulfato Ferroso 6-11M" fld="35" baseField="0" baseItem="0"/>
    <dataField name=" 1° Sulfato Ferroso 1A" fld="36" baseField="0" baseItem="0"/>
    <dataField name=" TA Sulfato Ferroso 1A" fld="37" baseField="0" baseItem="0"/>
    <dataField name=" 1° Poli &lt;4M" fld="38" baseField="0" baseItem="0"/>
    <dataField name=" 1° Poli 4-6M" fld="39" baseField="0" baseItem="0"/>
    <dataField name=" 1° Poli 6-11M" fld="40" baseField="0" baseItem="0"/>
    <dataField name=" 6° Poli 6-11M" fld="41" baseField="0" baseItem="0"/>
    <dataField name=" 1° Poli 1-4A" fld="42" baseField="0" baseItem="0"/>
    <dataField name=" TA Poli 1-4A" fld="43" baseField="0" baseItem="0"/>
    <dataField name=" 1° Atc Temprana &lt;1A" fld="44" baseField="0" baseItem="0"/>
    <dataField name=" 1° Atc Temprana 1-3A" fld="45" baseField="0" baseItem="0"/>
    <dataField name=" Anemia_Dx &lt;1A" fld="46" baseField="0" baseItem="0"/>
    <dataField name=" Anemia_Recup &lt;1A" fld="47" baseField="0" baseItem="0"/>
    <dataField name=" Anemia_Dx &lt;5A" fld="48" baseField="0" baseItem="0"/>
    <dataField name=" Anemia_Recup &lt;5A" fld="49" baseField="0" baseItem="0"/>
    <dataField name=" 1-12M IRA NO COMPL" fld="50" baseField="0" baseItem="0"/>
    <dataField name=" 1-4A IRA NO COMPL" fld="51" baseField="0" baseItem="0"/>
    <dataField name=" 1-12M NEUMO" fld="52" baseField="0" baseItem="0"/>
    <dataField name=" 1-4A NEUMO" fld="53" baseField="0" baseItem="0"/>
    <dataField name=" PARASITOSIS &lt;1AÑO" fld="54" baseField="0" baseItem="0"/>
    <dataField name=" EDASSC" fld="55" baseField="0" baseItem="0"/>
    <dataField name=" IRAS" fld="56" baseField="0" baseItem="0"/>
  </dataFields>
  <formats count="67">
    <format dxfId="199">
      <pivotArea dataOnly="0" outline="0" fieldPosition="0">
        <references count="1">
          <reference field="4" count="0" defaultSubtotal="1"/>
        </references>
      </pivotArea>
    </format>
    <format dxfId="198">
      <pivotArea dataOnly="0" outline="0" fieldPosition="0">
        <references count="1">
          <reference field="4" count="0" defaultSubtotal="1"/>
        </references>
      </pivotArea>
    </format>
    <format dxfId="197">
      <pivotArea field="4" type="button" dataOnly="0" labelOnly="1" outline="0" axis="axisRow" fieldPosition="1"/>
    </format>
    <format dxfId="196">
      <pivotArea field="1" type="button" dataOnly="0" labelOnly="1" outline="0"/>
    </format>
    <format dxfId="195">
      <pivotArea field="4" type="button" dataOnly="0" labelOnly="1" outline="0" axis="axisRow" fieldPosition="1"/>
    </format>
    <format dxfId="194">
      <pivotArea field="1" type="button" dataOnly="0" labelOnly="1" outline="0"/>
    </format>
    <format dxfId="193">
      <pivotArea field="4" type="button" dataOnly="0" labelOnly="1" outline="0" axis="axisRow" fieldPosition="1"/>
    </format>
    <format dxfId="192">
      <pivotArea field="1" type="button" dataOnly="0" labelOnly="1" outline="0"/>
    </format>
    <format dxfId="191">
      <pivotArea field="4" type="button" dataOnly="0" labelOnly="1" outline="0" axis="axisRow" fieldPosition="1"/>
    </format>
    <format dxfId="190">
      <pivotArea field="1" type="button" dataOnly="0" labelOnly="1" outline="0"/>
    </format>
    <format dxfId="189">
      <pivotArea outline="0" collapsedLevelsAreSubtotals="1" fieldPosition="0"/>
    </format>
    <format dxfId="188">
      <pivotArea dataOnly="0" labelOnly="1" outline="0" fieldPosition="0">
        <references count="1">
          <reference field="4" count="25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87">
      <pivotArea dataOnly="0" labelOnly="1" outline="0" fieldPosition="0">
        <references count="1">
          <reference field="4" count="25" defaultSubtotal="1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86">
      <pivotArea dataOnly="0" labelOnly="1" outline="0" fieldPosition="0">
        <references count="1">
          <reference field="4" count="25"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85">
      <pivotArea dataOnly="0" labelOnly="1" outline="0" fieldPosition="0">
        <references count="1">
          <reference field="4" count="25" defaultSubtotal="1"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84">
      <pivotArea dataOnly="0" labelOnly="1" outline="0" fieldPosition="0">
        <references count="1">
          <reference field="4" count="2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83">
      <pivotArea dataOnly="0" labelOnly="1" outline="0" fieldPosition="0">
        <references count="1">
          <reference field="4" count="25" defaultSubtotal="1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82">
      <pivotArea dataOnly="0" labelOnly="1" outline="0" fieldPosition="0">
        <references count="1">
          <reference field="4" count="25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81">
      <pivotArea dataOnly="0" labelOnly="1" outline="0" fieldPosition="0">
        <references count="1">
          <reference field="4" count="25" defaultSubtotal="1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80">
      <pivotArea dataOnly="0" labelOnly="1" outline="0" fieldPosition="0">
        <references count="1">
          <reference field="4" count="25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79">
      <pivotArea dataOnly="0" labelOnly="1" outline="0" fieldPosition="0">
        <references count="1">
          <reference field="4" count="25" defaultSubtotal="1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78">
      <pivotArea dataOnly="0" labelOnly="1" outline="0" fieldPosition="0">
        <references count="1">
          <reference field="4" count="25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77">
      <pivotArea dataOnly="0" labelOnly="1" outline="0" fieldPosition="0">
        <references count="1">
          <reference field="4" count="25" defaultSubtotal="1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76">
      <pivotArea dataOnly="0" labelOnly="1" outline="0" fieldPosition="0">
        <references count="1">
          <reference field="4" count="25"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1"/>
            <x v="172"/>
            <x v="173"/>
            <x v="175"/>
            <x v="176"/>
            <x v="177"/>
            <x v="178"/>
            <x v="179"/>
            <x v="180"/>
            <x v="181"/>
          </reference>
        </references>
      </pivotArea>
    </format>
    <format dxfId="175">
      <pivotArea dataOnly="0" labelOnly="1" outline="0" fieldPosition="0">
        <references count="1">
          <reference field="4" count="25" defaultSubtotal="1"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1"/>
            <x v="172"/>
            <x v="173"/>
            <x v="175"/>
            <x v="176"/>
            <x v="177"/>
            <x v="178"/>
            <x v="179"/>
            <x v="180"/>
            <x v="181"/>
          </reference>
        </references>
      </pivotArea>
    </format>
    <format dxfId="174">
      <pivotArea dataOnly="0" labelOnly="1" outline="0" fieldPosition="0">
        <references count="1">
          <reference field="4" count="2">
            <x v="182"/>
            <x v="183"/>
          </reference>
        </references>
      </pivotArea>
    </format>
    <format dxfId="173">
      <pivotArea dataOnly="0" labelOnly="1" outline="0" fieldPosition="0">
        <references count="1">
          <reference field="4" count="2" defaultSubtotal="1">
            <x v="182"/>
            <x v="183"/>
          </reference>
        </references>
      </pivotArea>
    </format>
    <format dxfId="172">
      <pivotArea field="1" type="button" dataOnly="0" labelOnly="1" outline="0"/>
    </format>
    <format dxfId="171">
      <pivotArea type="topRight" dataOnly="0" labelOnly="1" outline="0" fieldPosition="0"/>
    </format>
    <format dxfId="170">
      <pivotArea field="1" type="button" dataOnly="0" labelOnly="1" outline="0"/>
    </format>
    <format dxfId="169">
      <pivotArea type="topRight" dataOnly="0" labelOnly="1" outline="0" fieldPosition="0"/>
    </format>
    <format dxfId="168">
      <pivotArea field="1" type="button" dataOnly="0" labelOnly="1" outline="0"/>
    </format>
    <format dxfId="167">
      <pivotArea type="topRight" dataOnly="0" labelOnly="1" outline="0" fieldPosition="0"/>
    </format>
    <format dxfId="166">
      <pivotArea outline="0" collapsedLevelsAreSubtotals="1" fieldPosition="0"/>
    </format>
    <format dxfId="165">
      <pivotArea field="1" type="button" dataOnly="0" labelOnly="1" outline="0"/>
    </format>
    <format dxfId="164">
      <pivotArea type="topRight" dataOnly="0" labelOnly="1" outline="0" fieldPosition="0"/>
    </format>
    <format dxfId="163">
      <pivotArea dataOnly="0" labelOnly="1" grandCol="1" outline="0" fieldPosition="0"/>
    </format>
    <format dxfId="162">
      <pivotArea dataOnly="0" labelOnly="1" grandCol="1" outline="0" fieldPosition="0"/>
    </format>
    <format dxfId="16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59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58">
      <pivotArea dataOnly="0" labelOnly="1" outline="0" fieldPosition="0">
        <references count="1">
          <reference field="3" count="29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157">
      <pivotArea dataOnly="0" labelOnly="1" grandRow="1" outline="0" fieldPosition="0"/>
    </format>
    <format dxfId="156">
      <pivotArea type="origin" dataOnly="0" labelOnly="1" outline="0" fieldPosition="0"/>
    </format>
    <format dxfId="155">
      <pivotArea type="origin" dataOnly="0" labelOnly="1" outline="0" offset="A1" fieldPosition="0"/>
    </format>
    <format dxfId="154">
      <pivotArea dataOnly="0" labelOnly="1" grandCol="1" outline="0" fieldPosition="0"/>
    </format>
    <format dxfId="153">
      <pivotArea dataOnly="0" labelOnly="1" grandCol="1" outline="0" fieldPosition="0"/>
    </format>
    <format dxfId="152">
      <pivotArea dataOnly="0" labelOnly="1" grandCol="1" outline="0" fieldPosition="0"/>
    </format>
    <format dxfId="151">
      <pivotArea field="1" type="button" dataOnly="0" labelOnly="1" outline="0"/>
    </format>
    <format dxfId="150">
      <pivotArea type="topRight" dataOnly="0" labelOnly="1" outline="0" fieldPosition="0"/>
    </format>
    <format dxfId="149">
      <pivotArea field="1" type="button" dataOnly="0" labelOnly="1" outline="0"/>
    </format>
    <format dxfId="148">
      <pivotArea type="topRight" dataOnly="0" labelOnly="1" outline="0" fieldPosition="0"/>
    </format>
    <format dxfId="147">
      <pivotArea field="3" type="button" dataOnly="0" labelOnly="1" outline="0" axis="axisRow" fieldPosition="0"/>
    </format>
    <format dxfId="146">
      <pivotArea field="4" type="button" dataOnly="0" labelOnly="1" outline="0" axis="axisRow" fieldPosition="1"/>
    </format>
    <format dxfId="145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4">
      <pivotArea field="3" type="button" dataOnly="0" labelOnly="1" outline="0" axis="axisRow" fieldPosition="0"/>
    </format>
    <format dxfId="143">
      <pivotArea field="4" type="button" dataOnly="0" labelOnly="1" outline="0" axis="axisRow" fieldPosition="1"/>
    </format>
    <format dxfId="142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1">
      <pivotArea field="3" type="button" dataOnly="0" labelOnly="1" outline="0" axis="axisRow" fieldPosition="0"/>
    </format>
    <format dxfId="140">
      <pivotArea field="4" type="button" dataOnly="0" labelOnly="1" outline="0" axis="axisRow" fieldPosition="1"/>
    </format>
    <format dxfId="139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8">
      <pivotArea field="3" type="button" dataOnly="0" labelOnly="1" outline="0" axis="axisRow" fieldPosition="0"/>
    </format>
    <format dxfId="137">
      <pivotArea field="4" type="button" dataOnly="0" labelOnly="1" outline="0" axis="axisRow" fieldPosition="1"/>
    </format>
    <format dxfId="136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5">
      <pivotArea field="3" type="button" dataOnly="0" labelOnly="1" outline="0" axis="axisRow" fieldPosition="0"/>
    </format>
    <format dxfId="134">
      <pivotArea field="4" type="button" dataOnly="0" labelOnly="1" outline="0" axis="axisRow" fieldPosition="1"/>
    </format>
    <format dxfId="133">
      <pivotArea dataOnly="0" labelOnly="1" outline="0" fieldPosition="0">
        <references count="1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53F1C-6A9C-461C-8346-ADCFCDB46132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AX44" firstHeaderRow="0" firstDataRow="1" firstDataCol="1"/>
  <pivotFields count="52"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87">
        <item x="86"/>
        <item x="170"/>
        <item x="116"/>
        <item x="168"/>
        <item x="107"/>
        <item x="132"/>
        <item x="29"/>
        <item x="133"/>
        <item x="129"/>
        <item x="164"/>
        <item x="32"/>
        <item x="143"/>
        <item x="93"/>
        <item x="180"/>
        <item x="153"/>
        <item x="117"/>
        <item x="165"/>
        <item x="150"/>
        <item x="7"/>
        <item x="106"/>
        <item x="81"/>
        <item x="84"/>
        <item x="77"/>
        <item x="13"/>
        <item x="30"/>
        <item x="35"/>
        <item x="120"/>
        <item x="98"/>
        <item x="39"/>
        <item x="175"/>
        <item x="169"/>
        <item x="6"/>
        <item x="108"/>
        <item x="110"/>
        <item x="139"/>
        <item x="17"/>
        <item x="152"/>
        <item x="12"/>
        <item x="48"/>
        <item x="171"/>
        <item x="149"/>
        <item x="103"/>
        <item x="147"/>
        <item x="95"/>
        <item x="112"/>
        <item x="96"/>
        <item x="72"/>
        <item x="40"/>
        <item x="156"/>
        <item x="51"/>
        <item x="121"/>
        <item x="0"/>
        <item x="173"/>
        <item x="181"/>
        <item x="118"/>
        <item x="66"/>
        <item x="162"/>
        <item x="80"/>
        <item x="155"/>
        <item x="140"/>
        <item x="148"/>
        <item x="57"/>
        <item x="136"/>
        <item x="90"/>
        <item x="52"/>
        <item x="3"/>
        <item x="14"/>
        <item x="1"/>
        <item x="5"/>
        <item x="78"/>
        <item x="69"/>
        <item x="145"/>
        <item x="109"/>
        <item x="102"/>
        <item x="177"/>
        <item x="89"/>
        <item x="99"/>
        <item x="74"/>
        <item x="82"/>
        <item x="146"/>
        <item x="126"/>
        <item x="10"/>
        <item x="11"/>
        <item x="60"/>
        <item x="46"/>
        <item x="157"/>
        <item x="172"/>
        <item x="43"/>
        <item x="105"/>
        <item x="144"/>
        <item x="137"/>
        <item x="158"/>
        <item x="26"/>
        <item x="163"/>
        <item x="134"/>
        <item x="174"/>
        <item x="73"/>
        <item x="75"/>
        <item x="167"/>
        <item x="62"/>
        <item x="141"/>
        <item x="87"/>
        <item x="124"/>
        <item x="179"/>
        <item x="61"/>
        <item x="127"/>
        <item x="42"/>
        <item x="41"/>
        <item x="31"/>
        <item x="161"/>
        <item x="25"/>
        <item x="101"/>
        <item x="76"/>
        <item x="128"/>
        <item x="135"/>
        <item x="56"/>
        <item x="45"/>
        <item x="94"/>
        <item x="88"/>
        <item x="47"/>
        <item x="65"/>
        <item x="9"/>
        <item x="19"/>
        <item x="49"/>
        <item x="79"/>
        <item x="64"/>
        <item x="178"/>
        <item x="130"/>
        <item x="16"/>
        <item x="15"/>
        <item x="68"/>
        <item x="20"/>
        <item x="125"/>
        <item x="159"/>
        <item x="33"/>
        <item x="119"/>
        <item x="184"/>
        <item x="154"/>
        <item x="123"/>
        <item x="44"/>
        <item x="36"/>
        <item x="63"/>
        <item x="111"/>
        <item x="91"/>
        <item x="83"/>
        <item x="24"/>
        <item x="67"/>
        <item x="176"/>
        <item x="2"/>
        <item x="22"/>
        <item x="28"/>
        <item x="27"/>
        <item x="21"/>
        <item x="53"/>
        <item x="18"/>
        <item x="166"/>
        <item x="113"/>
        <item x="37"/>
        <item x="97"/>
        <item x="115"/>
        <item x="122"/>
        <item x="114"/>
        <item x="55"/>
        <item x="131"/>
        <item x="23"/>
        <item x="100"/>
        <item x="54"/>
        <item x="142"/>
        <item x="104"/>
        <item x="92"/>
        <item x="70"/>
        <item x="151"/>
        <item x="138"/>
        <item x="34"/>
        <item x="8"/>
        <item x="160"/>
        <item x="50"/>
        <item x="38"/>
        <item x="4"/>
        <item x="58"/>
        <item x="59"/>
        <item x="71"/>
        <item x="85"/>
        <item x="182"/>
        <item x="183"/>
        <item m="1" x="18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12M IRA NO COMPL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4A IRA NO COMPL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12M NEUMO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  1-4A NEUMO2"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1">
        <item x="27"/>
        <item x="14"/>
        <item x="0"/>
        <item x="26"/>
        <item x="1"/>
        <item x="11"/>
        <item x="12"/>
        <item x="31"/>
        <item x="20"/>
        <item x="32"/>
        <item x="19"/>
        <item x="3"/>
        <item x="2"/>
        <item x="15"/>
        <item x="18"/>
        <item x="33"/>
        <item x="21"/>
        <item x="10"/>
        <item x="29"/>
        <item x="25"/>
        <item x="16"/>
        <item x="28"/>
        <item x="17"/>
        <item x="22"/>
        <item x="4"/>
        <item x="30"/>
        <item x="5"/>
        <item x="34"/>
        <item x="6"/>
        <item x="37"/>
        <item x="35"/>
        <item x="8"/>
        <item x="23"/>
        <item x="9"/>
        <item x="13"/>
        <item x="7"/>
        <item x="24"/>
        <item x="36"/>
        <item h="1" x="38"/>
        <item h="1" m="1" x="3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51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4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  <i i="44">
      <x v="44"/>
    </i>
    <i i="45">
      <x v="45"/>
    </i>
    <i i="46">
      <x v="46"/>
    </i>
    <i i="47">
      <x v="47"/>
    </i>
    <i i="48">
      <x v="48"/>
    </i>
  </colItems>
  <dataFields count="49">
    <dataField name="  ATC INM" fld="2" baseField="0" baseItem="0"/>
    <dataField name="  RN PREMA" fld="3" baseField="0" baseItem="0"/>
    <dataField name="  Tamiz Neonatal" fld="4" baseField="0" baseItem="0"/>
    <dataField name="  1° CRED De 1d a 7d" fld="5" baseField="0" baseItem="0"/>
    <dataField name="  2° CRED De 1d a 7d" fld="6" baseField="0" baseItem="0"/>
    <dataField name="  1° CRED De 8d a 14d" fld="7" baseField="0" baseItem="0"/>
    <dataField name="  3° CRED De 8d a 14d" fld="8" baseField="0" baseItem="0"/>
    <dataField name="  1° CRED De 15d a 21d" fld="9" baseField="0" baseItem="0"/>
    <dataField name="  4° CRED De 15d a 21d" fld="10" baseField="0" baseItem="0"/>
    <dataField name="  1° CRED De 22d a 31d" fld="11" baseField="0" baseItem="0"/>
    <dataField name="  4° CRED De 22d a 31d" fld="12" baseField="0" baseItem="0"/>
    <dataField name="  1° CRED Menor 1 Año" fld="13" baseField="0" baseItem="0"/>
    <dataField name="  11° CRED Menor 1 Año" fld="14" baseField="0" baseItem="0"/>
    <dataField name="  1° CRED  1 Año" fld="15" baseField="0" baseItem="0"/>
    <dataField name="  6° CRED  1 Año" fld="16" baseField="0" baseItem="0"/>
    <dataField name="  1° CRED  2 Año" fld="17" baseField="0" baseItem="0"/>
    <dataField name="  4° CRED  2 Año" fld="18" baseField="0" baseItem="0"/>
    <dataField name="  1° CRED  3 Año" fld="19" baseField="0" baseItem="0"/>
    <dataField name="  4° CRED  3 Año" fld="20" baseField="0" baseItem="0"/>
    <dataField name="  1° CRED  4 Año" fld="21" baseField="0" baseItem="0"/>
    <dataField name="  4° CRED  4 Año" fld="22" baseField="0" baseItem="0"/>
    <dataField name="  SOLIC DOSAJE 6M" fld="23" baseField="0" baseItem="0"/>
    <dataField name="  RESUL DOSAJE 6M" fld="24" baseField="0" baseItem="0"/>
    <dataField name="  SOLIC DOSAJE 1A" fld="25" baseField="0" baseItem="0"/>
    <dataField name="  RESUL DOSAJE 1A" fld="26" baseField="0" baseItem="0"/>
    <dataField name="  1° Sulfato &lt;4M" fld="27" baseField="0" baseItem="0"/>
    <dataField name="  1° Sulfato 4-6M" fld="28" baseField="0" baseItem="0"/>
    <dataField name="  1° Sulfato Ferroso 6-11M" fld="29" baseField="0" baseItem="0"/>
    <dataField name="  6° Sulfato Ferroso 6-11M" fld="30" baseField="0" baseItem="0"/>
    <dataField name="  1° Sulfato Ferroso 1A" fld="31" baseField="0" baseItem="0"/>
    <dataField name="  TA Sulfato Ferroso 1A" fld="32" baseField="0" baseItem="0"/>
    <dataField name="  1° Poli &lt;4M" fld="33" baseField="0" baseItem="0"/>
    <dataField name="  1° Poli 4-6M" fld="34" baseField="0" baseItem="0"/>
    <dataField name="  1° Poli 6-11M" fld="35" baseField="0" baseItem="0"/>
    <dataField name="   6° Poli 6-11M" fld="36" baseField="0" baseItem="0"/>
    <dataField name="  1° Poli 1-4A" fld="37" baseField="0" baseItem="0"/>
    <dataField name="  TA Poli 1-4A" fld="38" baseField="0" baseItem="0"/>
    <dataField name="  1° Atc Temprana &lt;1A" fld="39" baseField="0" baseItem="0"/>
    <dataField name="  1° Atc Temprana 1-3A" fld="40" baseField="0" baseItem="0"/>
    <dataField name="  Anemia_Dx &lt;1A" fld="41" baseField="0" baseItem="0"/>
    <dataField name="  Anemia_Recup &lt;1A" fld="42" baseField="0" baseItem="0"/>
    <dataField name="  Anemia_Dx &lt;5A" fld="43" baseField="0" baseItem="0"/>
    <dataField name="  Anemia_Recup &lt;5A" fld="44" baseField="0" baseItem="0"/>
    <dataField name="   1-12M IRA NO COMPL2" fld="45" baseField="0" baseItem="0"/>
    <dataField name="   1-4A IRA NO COMPL2" fld="46" baseField="0" baseItem="0"/>
    <dataField name="   1-12M NEUMO2" fld="47" baseField="0" baseItem="0"/>
    <dataField name="   1-4A NEUMO2" fld="48" baseField="0" baseItem="0"/>
    <dataField name="  PARASITOSIS &lt;1AÑO" fld="49" baseField="0" baseItem="0"/>
    <dataField name="  EDASSC" fld="50" baseField="0" baseItem="0"/>
  </dataFields>
  <formats count="18">
    <format dxfId="132">
      <pivotArea field="1" type="button" dataOnly="0" labelOnly="1" outline="0"/>
    </format>
    <format dxfId="131">
      <pivotArea field="1" type="button" dataOnly="0" labelOnly="1" outline="0"/>
    </format>
    <format dxfId="130">
      <pivotArea field="1" type="button" dataOnly="0" labelOnly="1" outline="0"/>
    </format>
    <format dxfId="129">
      <pivotArea field="1" type="button" dataOnly="0" labelOnly="1" outline="0"/>
    </format>
    <format dxfId="128">
      <pivotArea outline="0" collapsedLevelsAreSubtotals="1" fieldPosition="0"/>
    </format>
    <format dxfId="127">
      <pivotArea dataOnly="0" labelOnly="1" grandRow="1" outline="0" fieldPosition="0"/>
    </format>
    <format dxfId="126">
      <pivotArea outline="0" collapsedLevelsAreSubtotals="1" fieldPosition="0"/>
    </format>
    <format dxfId="125">
      <pivotArea outline="0" collapsedLevelsAreSubtotals="1" fieldPosition="0"/>
    </format>
    <format dxfId="124">
      <pivotArea field="51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22">
      <pivotArea field="51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20">
      <pivotArea field="51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18">
      <pivotArea field="51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16">
      <pivotArea outline="0" fieldPosition="0">
        <references count="1">
          <reference field="51" count="0" selected="0"/>
        </references>
      </pivotArea>
    </format>
    <format dxfId="115">
      <pivotArea dataOnly="0" labelOnly="1" outline="0" fieldPosition="0">
        <references count="1">
          <reference field="51" count="0"/>
        </references>
      </pivotArea>
    </format>
  </formats>
  <pivotTableStyleInfo name="PivotStyleMedium1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56CE7D-F6E8-4C65-AD03-5D7302FAC8C9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H34" firstHeaderRow="0" firstDataRow="1" firstDataCol="1"/>
  <pivotFields count="57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4">
        <item n="ENE" x="0"/>
        <item n="FEB" x="1"/>
        <item n="MAR" x="2"/>
        <item n="ABR" x="3"/>
        <item x="9"/>
        <item x="4"/>
        <item x="5"/>
        <item x="6"/>
        <item x="7"/>
        <item x="8"/>
        <item m="1" x="10"/>
        <item m="1" x="11"/>
        <item m="1" x="1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189">
        <item x="86"/>
        <item x="171"/>
        <item x="116"/>
        <item x="168"/>
        <item x="107"/>
        <item x="132"/>
        <item x="29"/>
        <item x="133"/>
        <item x="129"/>
        <item x="164"/>
        <item x="32"/>
        <item x="143"/>
        <item x="93"/>
        <item x="180"/>
        <item x="153"/>
        <item x="117"/>
        <item x="165"/>
        <item x="150"/>
        <item x="7"/>
        <item x="106"/>
        <item x="81"/>
        <item x="84"/>
        <item x="58"/>
        <item x="77"/>
        <item x="13"/>
        <item x="30"/>
        <item x="35"/>
        <item x="120"/>
        <item x="98"/>
        <item x="39"/>
        <item x="175"/>
        <item x="169"/>
        <item x="6"/>
        <item x="108"/>
        <item x="110"/>
        <item x="139"/>
        <item x="17"/>
        <item x="152"/>
        <item x="12"/>
        <item x="48"/>
        <item x="170"/>
        <item x="149"/>
        <item x="103"/>
        <item x="147"/>
        <item x="95"/>
        <item x="112"/>
        <item x="96"/>
        <item x="72"/>
        <item x="40"/>
        <item x="156"/>
        <item x="51"/>
        <item x="121"/>
        <item x="0"/>
        <item x="174"/>
        <item x="181"/>
        <item x="118"/>
        <item x="66"/>
        <item x="162"/>
        <item x="80"/>
        <item x="155"/>
        <item x="140"/>
        <item x="148"/>
        <item x="57"/>
        <item x="136"/>
        <item x="90"/>
        <item x="52"/>
        <item x="3"/>
        <item x="14"/>
        <item x="1"/>
        <item x="5"/>
        <item x="78"/>
        <item x="69"/>
        <item x="145"/>
        <item x="109"/>
        <item x="102"/>
        <item x="177"/>
        <item x="89"/>
        <item x="99"/>
        <item x="74"/>
        <item x="82"/>
        <item x="146"/>
        <item x="126"/>
        <item x="10"/>
        <item x="11"/>
        <item x="60"/>
        <item x="46"/>
        <item x="157"/>
        <item x="173"/>
        <item x="43"/>
        <item x="105"/>
        <item x="144"/>
        <item x="137"/>
        <item x="158"/>
        <item x="26"/>
        <item x="163"/>
        <item x="134"/>
        <item x="172"/>
        <item x="73"/>
        <item x="75"/>
        <item x="167"/>
        <item x="62"/>
        <item x="141"/>
        <item x="87"/>
        <item x="124"/>
        <item x="178"/>
        <item x="61"/>
        <item x="127"/>
        <item x="42"/>
        <item x="41"/>
        <item x="31"/>
        <item x="161"/>
        <item x="25"/>
        <item x="101"/>
        <item x="76"/>
        <item x="128"/>
        <item x="135"/>
        <item x="56"/>
        <item x="45"/>
        <item x="94"/>
        <item x="88"/>
        <item x="47"/>
        <item x="65"/>
        <item x="9"/>
        <item x="19"/>
        <item x="49"/>
        <item x="79"/>
        <item x="64"/>
        <item x="179"/>
        <item x="130"/>
        <item x="16"/>
        <item x="15"/>
        <item x="68"/>
        <item x="20"/>
        <item x="125"/>
        <item x="159"/>
        <item x="33"/>
        <item x="119"/>
        <item x="183"/>
        <item x="154"/>
        <item x="123"/>
        <item x="44"/>
        <item x="36"/>
        <item x="63"/>
        <item x="111"/>
        <item x="91"/>
        <item x="83"/>
        <item x="24"/>
        <item x="67"/>
        <item x="176"/>
        <item x="2"/>
        <item x="22"/>
        <item x="28"/>
        <item x="27"/>
        <item x="21"/>
        <item x="53"/>
        <item x="59"/>
        <item x="18"/>
        <item x="166"/>
        <item x="113"/>
        <item x="37"/>
        <item x="97"/>
        <item x="115"/>
        <item x="122"/>
        <item x="114"/>
        <item x="55"/>
        <item x="131"/>
        <item x="23"/>
        <item x="100"/>
        <item x="85"/>
        <item x="54"/>
        <item x="142"/>
        <item x="104"/>
        <item x="92"/>
        <item x="70"/>
        <item x="71"/>
        <item x="151"/>
        <item n="TUPAC AMARU CHI" x="4"/>
        <item x="138"/>
        <item x="34"/>
        <item x="8"/>
        <item x="160"/>
        <item x="50"/>
        <item x="38"/>
        <item x="182"/>
        <item x="186"/>
        <item x="185"/>
        <item x="184"/>
        <item m="1" x="18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6">
        <item x="0"/>
        <item x="3"/>
        <item x="2"/>
        <item x="1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9">
        <item x="8"/>
        <item x="1"/>
        <item x="2"/>
        <item x="11"/>
        <item x="24"/>
        <item x="15"/>
        <item x="25"/>
        <item x="13"/>
        <item x="4"/>
        <item x="20"/>
        <item x="3"/>
        <item x="14"/>
        <item x="16"/>
        <item x="22"/>
        <item x="19"/>
        <item x="0"/>
        <item x="21"/>
        <item x="12"/>
        <item x="23"/>
        <item x="6"/>
        <item x="26"/>
        <item x="7"/>
        <item x="5"/>
        <item x="9"/>
        <item x="17"/>
        <item x="10"/>
        <item x="18"/>
        <item x="2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 11° CRED Menor 1 Año" fld="19" baseField="0" baseItem="0"/>
    <dataField name=" 6° CRED  1 Año" fld="21" baseField="0" baseItem="0"/>
    <dataField name=" 4° CRED  2 Año" fld="23" baseField="0" baseItem="0"/>
    <dataField name=" 4° CRED  3 Año" fld="25" baseField="0" baseItem="0"/>
    <dataField name=" 4° CRED  4 Año" fld="27" baseField="0" baseItem="0"/>
    <dataField name=" IRAS" fld="56" baseField="0" baseItem="0"/>
    <dataField name=" EDAS SIN COMPL" fld="55" baseField="0" baseItem="0"/>
  </dataFields>
  <formats count="53">
    <format dxfId="114">
      <pivotArea field="4" type="button" dataOnly="0" labelOnly="1" outline="0"/>
    </format>
    <format dxfId="113">
      <pivotArea field="1" type="button" dataOnly="0" labelOnly="1" outline="0"/>
    </format>
    <format dxfId="112">
      <pivotArea field="4" type="button" dataOnly="0" labelOnly="1" outline="0"/>
    </format>
    <format dxfId="111">
      <pivotArea field="1" type="button" dataOnly="0" labelOnly="1" outline="0"/>
    </format>
    <format dxfId="110">
      <pivotArea field="4" type="button" dataOnly="0" labelOnly="1" outline="0"/>
    </format>
    <format dxfId="109">
      <pivotArea field="1" type="button" dataOnly="0" labelOnly="1" outline="0"/>
    </format>
    <format dxfId="108">
      <pivotArea field="4" type="button" dataOnly="0" labelOnly="1" outline="0"/>
    </format>
    <format dxfId="107">
      <pivotArea field="1" type="button" dataOnly="0" labelOnly="1" outline="0"/>
    </format>
    <format dxfId="106">
      <pivotArea dataOnly="0" labelOnly="1" outline="0" fieldPosition="0">
        <references count="1">
          <reference field="6" count="0"/>
        </references>
      </pivotArea>
    </format>
    <format dxfId="105">
      <pivotArea field="5" type="button" dataOnly="0" labelOnly="1" outline="0"/>
    </format>
    <format dxfId="104">
      <pivotArea field="6" type="button" dataOnly="0" labelOnly="1" outline="0" axis="axisRow" fieldPosition="0"/>
    </format>
    <format dxfId="103">
      <pivotArea dataOnly="0" outline="0" fieldPosition="0">
        <references count="1">
          <reference field="6" count="0" defaultSubtotal="1"/>
        </references>
      </pivotArea>
    </format>
    <format dxfId="102">
      <pivotArea field="1" type="button" dataOnly="0" labelOnly="1" outline="0"/>
    </format>
    <format dxfId="101">
      <pivotArea dataOnly="0" labelOnly="1" grandRow="1" outline="0" fieldPosition="0"/>
    </format>
    <format dxfId="100">
      <pivotArea dataOnly="0" labelOnly="1" grandRow="1" outline="0" fieldPosition="0"/>
    </format>
    <format dxfId="99">
      <pivotArea outline="0" collapsedLevelsAreSubtotals="1" fieldPosition="0"/>
    </format>
    <format dxfId="98">
      <pivotArea dataOnly="0" labelOnly="1" grandRow="1" outline="0" fieldPosition="0"/>
    </format>
    <format dxfId="97">
      <pivotArea field="1" type="button" dataOnly="0" labelOnly="1" outline="0"/>
    </format>
    <format dxfId="96">
      <pivotArea dataOnly="0" labelOnly="1" grandRow="1" outline="0" fieldPosition="0"/>
    </format>
    <format dxfId="95">
      <pivotArea field="1" type="button" dataOnly="0" labelOnly="1" outline="0"/>
    </format>
    <format dxfId="94">
      <pivotArea dataOnly="0" labelOnly="1" grandRow="1" outline="0" fieldPosition="0"/>
    </format>
    <format dxfId="93">
      <pivotArea field="1" type="button" dataOnly="0" labelOnly="1" outline="0"/>
    </format>
    <format dxfId="92">
      <pivotArea dataOnly="0" labelOnly="1" grandRow="1" outline="0" fieldPosition="0"/>
    </format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6">
      <pivotArea field="1" type="button" dataOnly="0" labelOnly="1" outline="0"/>
    </format>
    <format dxfId="85">
      <pivotArea dataOnly="0" labelOnly="1" grandRow="1" outline="0" fieldPosition="0"/>
    </format>
    <format dxfId="84">
      <pivotArea field="1" type="button" dataOnly="0" labelOnly="1" outline="0"/>
    </format>
    <format dxfId="83">
      <pivotArea dataOnly="0" labelOnly="1" grandRow="1" outline="0" fieldPosition="0"/>
    </format>
    <format dxfId="82">
      <pivotArea outline="0" collapsedLevelsAreSubtotals="1" fieldPosition="0"/>
    </format>
    <format dxfId="81">
      <pivotArea dataOnly="0" labelOnly="1" grandRow="1" outline="0" fieldPosition="0"/>
    </format>
    <format dxfId="80">
      <pivotArea field="5" type="button" dataOnly="0" labelOnly="1" outline="0"/>
    </format>
    <format dxfId="79">
      <pivotArea field="6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7">
      <pivotArea field="5" type="button" dataOnly="0" labelOnly="1" outline="0"/>
    </format>
    <format dxfId="76">
      <pivotArea field="6" type="button" dataOnly="0" labelOnly="1" outline="0" axis="axisRow" fieldPosition="0"/>
    </format>
    <format dxfId="7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4">
      <pivotArea field="5" type="button" dataOnly="0" labelOnly="1" outline="0"/>
    </format>
    <format dxfId="73">
      <pivotArea field="6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1">
      <pivotArea outline="0" collapsedLevelsAreSubtotals="1" fieldPosition="0"/>
    </format>
    <format dxfId="7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6" type="button" dataOnly="0" labelOnly="1" outline="0" axis="axisRow" fieldPosition="0"/>
    </format>
    <format dxfId="65">
      <pivotArea dataOnly="0" labelOnly="1" outline="0" fieldPosition="0">
        <references count="1">
          <reference field="6" count="0"/>
        </references>
      </pivotArea>
    </format>
    <format dxfId="64">
      <pivotArea dataOnly="0" labelOnly="1" grandRow="1" outline="0" fieldPosition="0"/>
    </format>
    <format dxfId="6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6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d" xr10:uid="{CE17D378-C443-4F96-804A-9E8F2E42DACA}" sourceName="Red">
  <pivotTables>
    <pivotTable tabId="8" name="TablaDinámica21"/>
  </pivotTables>
  <data>
    <tabular pivotCacheId="917302383">
      <items count="5">
        <i x="0" s="1"/>
        <i x="3" s="1"/>
        <i x="2" s="1"/>
        <i x="1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icroRed" xr10:uid="{219CA00E-3776-4A9D-B41B-9D2D2ECD170C}" sourceName="MicroRed">
  <pivotTables>
    <pivotTable tabId="8" name="TablaDinámica21"/>
  </pivotTables>
  <data>
    <tabular pivotCacheId="917302383">
      <items count="28">
        <i x="8" s="1"/>
        <i x="1" s="1"/>
        <i x="2" s="1"/>
        <i x="11" s="1"/>
        <i x="24" s="1"/>
        <i x="15" s="1"/>
        <i x="25" s="1"/>
        <i x="13" s="1"/>
        <i x="4" s="1"/>
        <i x="20" s="1"/>
        <i x="3" s="1"/>
        <i x="14" s="1"/>
        <i x="16" s="1"/>
        <i x="22" s="1"/>
        <i x="19" s="1"/>
        <i x="0" s="1"/>
        <i x="21" s="1"/>
        <i x="12" s="1"/>
        <i x="23" s="1"/>
        <i x="6" s="1"/>
        <i x="26" s="1"/>
        <i x="7" s="1"/>
        <i x="5" s="1"/>
        <i x="9" s="1"/>
        <i x="17" s="1"/>
        <i x="10" s="1"/>
        <i x="18" s="1"/>
        <i x="27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d" xr10:uid="{51DB839A-BDBC-4DA6-9505-65BEBF7E0AA3}" cache="SegmentaciónDeDatos_Red" caption="Red" columnCount="3" style="SlicerStyleDark6" rowHeight="234950"/>
  <slicer name="MicroRed" xr10:uid="{5D0C1C5A-F30A-4D01-8870-894C19B941D8}" cache="SegmentaciónDeDatos_MicroRed" caption="MicroRed" startItem="10" columnCount="5" style="SlicerStyleDark1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A8691-4938-4AB2-9125-D86B598E542E}">
  <sheetPr codeName="Hoja1">
    <tabColor rgb="FFFF0000"/>
  </sheetPr>
  <dimension ref="B2:L99"/>
  <sheetViews>
    <sheetView showGridLines="0" tabSelected="1" zoomScale="115" zoomScaleNormal="115" zoomScaleSheetLayoutView="100" workbookViewId="0">
      <selection activeCell="C4" sqref="C4:E4"/>
    </sheetView>
  </sheetViews>
  <sheetFormatPr baseColWidth="10" defaultColWidth="11.44140625" defaultRowHeight="14.4" x14ac:dyDescent="0.3"/>
  <cols>
    <col min="1" max="1" width="4.21875" style="2" customWidth="1"/>
    <col min="2" max="2" width="31.88671875" style="2" customWidth="1"/>
    <col min="3" max="3" width="10.21875" style="3" customWidth="1"/>
    <col min="4" max="6" width="10.21875" style="2" customWidth="1"/>
    <col min="7" max="7" width="11.21875" style="2" customWidth="1"/>
    <col min="8" max="8" width="10.21875" style="2" customWidth="1"/>
    <col min="9" max="9" width="10.77734375" style="2" customWidth="1"/>
    <col min="10" max="10" width="9.109375" style="2" customWidth="1"/>
    <col min="11" max="11" width="10.109375" style="2" customWidth="1"/>
    <col min="12" max="14" width="13.77734375" style="2" customWidth="1"/>
    <col min="15" max="16384" width="11.44140625" style="2"/>
  </cols>
  <sheetData>
    <row r="2" spans="2:12" ht="23.25" customHeight="1" thickBot="1" x14ac:dyDescent="0.35">
      <c r="B2" s="198" t="s">
        <v>525</v>
      </c>
      <c r="C2" s="199"/>
      <c r="D2" s="199"/>
      <c r="E2" s="199"/>
      <c r="F2" s="199"/>
      <c r="G2" s="199"/>
      <c r="H2" s="199"/>
      <c r="I2" s="199"/>
      <c r="J2" s="199"/>
      <c r="K2" s="199"/>
    </row>
    <row r="3" spans="2:12" ht="15" thickTop="1" x14ac:dyDescent="0.3"/>
    <row r="4" spans="2:12" ht="15.6" x14ac:dyDescent="0.3">
      <c r="B4" s="176" t="s">
        <v>202</v>
      </c>
      <c r="C4" s="197" t="s">
        <v>204</v>
      </c>
      <c r="D4" s="197"/>
      <c r="E4" s="197"/>
    </row>
    <row r="5" spans="2:12" x14ac:dyDescent="0.3">
      <c r="B5" s="6" t="s">
        <v>205</v>
      </c>
    </row>
    <row r="6" spans="2:12" ht="4.8" customHeight="1" thickBot="1" x14ac:dyDescent="0.35">
      <c r="B6" s="6"/>
    </row>
    <row r="7" spans="2:12" s="4" customFormat="1" x14ac:dyDescent="0.3">
      <c r="B7" s="177" t="s">
        <v>358</v>
      </c>
      <c r="C7" s="104" t="s">
        <v>289</v>
      </c>
      <c r="D7" s="163" t="s">
        <v>201</v>
      </c>
      <c r="E7" s="167" t="s">
        <v>366</v>
      </c>
    </row>
    <row r="8" spans="2:12" ht="18" customHeight="1" x14ac:dyDescent="0.3">
      <c r="B8" s="122" t="s">
        <v>287</v>
      </c>
      <c r="C8" s="102">
        <f>IFERROR(VLOOKUP(C4,INFO!$B$2:$BE$195,2,FALSE),0)</f>
        <v>3390</v>
      </c>
      <c r="D8" s="124">
        <f>IFERROR(VLOOKUP(C4,PROG!$B$8:$P$246,15,FALSE),0)</f>
        <v>4502</v>
      </c>
      <c r="E8" s="105">
        <f>SUM(B8:C8)/D8</f>
        <v>0.752998667258996</v>
      </c>
      <c r="L8" s="1"/>
    </row>
    <row r="9" spans="2:12" ht="18" customHeight="1" x14ac:dyDescent="0.3">
      <c r="B9" s="122" t="s">
        <v>288</v>
      </c>
      <c r="C9" s="102">
        <f>IFERROR(VLOOKUP(C4,INFO!$B$2:$BE$195,3,FALSE),0)</f>
        <v>928</v>
      </c>
      <c r="D9" s="124"/>
      <c r="E9" s="105"/>
      <c r="L9" s="1"/>
    </row>
    <row r="10" spans="2:12" x14ac:dyDescent="0.3">
      <c r="B10" s="123" t="s">
        <v>329</v>
      </c>
      <c r="C10" s="103">
        <f>IFERROR(VLOOKUP(C4,INFO!$B$2:$BE$195,4,FALSE),0)</f>
        <v>7528</v>
      </c>
      <c r="D10" s="125"/>
      <c r="E10" s="106"/>
      <c r="L10" s="1"/>
    </row>
    <row r="11" spans="2:12" x14ac:dyDescent="0.3">
      <c r="C11" s="2"/>
      <c r="L11" s="1"/>
    </row>
    <row r="12" spans="2:12" ht="15" thickBot="1" x14ac:dyDescent="0.35">
      <c r="B12" s="126" t="s">
        <v>359</v>
      </c>
      <c r="D12" s="21"/>
      <c r="E12" s="21"/>
      <c r="I12" s="21"/>
      <c r="J12" s="21"/>
      <c r="L12" s="1"/>
    </row>
    <row r="13" spans="2:12" ht="24.6" customHeight="1" thickTop="1" x14ac:dyDescent="0.3">
      <c r="B13" s="118" t="s">
        <v>358</v>
      </c>
      <c r="C13" s="119" t="s">
        <v>339</v>
      </c>
      <c r="D13" s="119" t="s">
        <v>340</v>
      </c>
      <c r="E13" s="119" t="s">
        <v>341</v>
      </c>
      <c r="F13" s="119" t="s">
        <v>342</v>
      </c>
      <c r="G13" s="119" t="s">
        <v>343</v>
      </c>
      <c r="H13" s="119" t="s">
        <v>344</v>
      </c>
      <c r="I13" s="164" t="s">
        <v>364</v>
      </c>
      <c r="J13" s="168" t="s">
        <v>365</v>
      </c>
      <c r="K13" s="169" t="s">
        <v>382</v>
      </c>
    </row>
    <row r="14" spans="2:12" s="25" customFormat="1" ht="16.2" customHeight="1" x14ac:dyDescent="0.3">
      <c r="B14" s="120" t="s">
        <v>330</v>
      </c>
      <c r="C14" s="107">
        <f>VLOOKUP(C4,INFO!$B$2:$BE$195,5,FALSE)</f>
        <v>7805</v>
      </c>
      <c r="D14" s="107">
        <f>VLOOKUP(C4,INFO!$B$2:$BE$195,6,FALSE)</f>
        <v>5573</v>
      </c>
      <c r="E14" s="108"/>
      <c r="F14" s="108"/>
      <c r="G14" s="108"/>
      <c r="H14" s="109"/>
      <c r="I14" s="202">
        <f>IFERROR(VLOOKUP(C4,PROG!$B$8:$M$246,3,FALSE),0)</f>
        <v>17684</v>
      </c>
      <c r="J14" s="203">
        <f>C18/I14</f>
        <v>0.48145216014476361</v>
      </c>
      <c r="K14" s="204">
        <f>F18/I14</f>
        <v>0.42428183668853203</v>
      </c>
    </row>
    <row r="15" spans="2:12" s="25" customFormat="1" ht="16.2" customHeight="1" x14ac:dyDescent="0.3">
      <c r="B15" s="120" t="s">
        <v>331</v>
      </c>
      <c r="C15" s="107">
        <f>VLOOKUP(C4,INFO!$B$2:$BE$195,7,FALSE)</f>
        <v>466</v>
      </c>
      <c r="D15" s="108" t="str">
        <f>IFERROR(D14/#REF!,"")</f>
        <v/>
      </c>
      <c r="E15" s="107">
        <f>VLOOKUP(C4,INFO!$B$2:$BE$195,8,FALSE)</f>
        <v>5255</v>
      </c>
      <c r="F15" s="108"/>
      <c r="G15" s="108"/>
      <c r="H15" s="109"/>
      <c r="I15" s="202"/>
      <c r="J15" s="203"/>
      <c r="K15" s="204"/>
    </row>
    <row r="16" spans="2:12" s="25" customFormat="1" ht="16.2" customHeight="1" x14ac:dyDescent="0.3">
      <c r="B16" s="120" t="s">
        <v>332</v>
      </c>
      <c r="C16" s="107">
        <f>VLOOKUP(C4,INFO!$B$2:$BE$195,9,FALSE)</f>
        <v>186</v>
      </c>
      <c r="D16" s="108"/>
      <c r="E16" s="108"/>
      <c r="F16" s="107">
        <f>VLOOKUP(C4,INFO!$B$2:$BE$195,10,FALSE)</f>
        <v>4853</v>
      </c>
      <c r="G16" s="108"/>
      <c r="H16" s="109"/>
      <c r="I16" s="202"/>
      <c r="J16" s="203"/>
      <c r="K16" s="204"/>
    </row>
    <row r="17" spans="2:12" s="25" customFormat="1" ht="16.2" customHeight="1" x14ac:dyDescent="0.3">
      <c r="B17" s="120" t="s">
        <v>333</v>
      </c>
      <c r="C17" s="107">
        <f>VLOOKUP(C4,INFO!$B$2:$BE$195,11,FALSE)</f>
        <v>57</v>
      </c>
      <c r="D17" s="108"/>
      <c r="E17" s="108"/>
      <c r="F17" s="107">
        <f>VLOOKUP(C4,INFO!$B$2:$BE$195,12,FALSE)</f>
        <v>2650</v>
      </c>
      <c r="G17" s="108"/>
      <c r="H17" s="108"/>
      <c r="I17" s="202"/>
      <c r="J17" s="203"/>
      <c r="K17" s="204"/>
    </row>
    <row r="18" spans="2:12" s="25" customFormat="1" ht="16.2" customHeight="1" x14ac:dyDescent="0.3">
      <c r="B18" s="160" t="s">
        <v>383</v>
      </c>
      <c r="C18" s="161">
        <f>SUM(C14:C17)</f>
        <v>8514</v>
      </c>
      <c r="D18" s="161">
        <f t="shared" ref="D18:F18" si="0">SUM(D14:D17)</f>
        <v>5573</v>
      </c>
      <c r="E18" s="161">
        <f t="shared" si="0"/>
        <v>5255</v>
      </c>
      <c r="F18" s="161">
        <f t="shared" si="0"/>
        <v>7503</v>
      </c>
      <c r="G18" s="162"/>
      <c r="H18" s="162"/>
      <c r="I18" s="202"/>
      <c r="J18" s="203"/>
      <c r="K18" s="204"/>
    </row>
    <row r="19" spans="2:12" s="25" customFormat="1" ht="16.2" customHeight="1" x14ac:dyDescent="0.3">
      <c r="B19" s="120" t="s">
        <v>334</v>
      </c>
      <c r="C19" s="107">
        <f>VLOOKUP(C4,INFO!$B$2:$BE$195,13,FALSE)</f>
        <v>9102</v>
      </c>
      <c r="D19" s="108"/>
      <c r="E19" s="108"/>
      <c r="F19" s="108"/>
      <c r="G19" s="108"/>
      <c r="H19" s="107">
        <f>VLOOKUP(C4,INFO!$B$2:$BE$195,14,FALSE)</f>
        <v>8203</v>
      </c>
      <c r="I19" s="110">
        <f>IFERROR(VLOOKUP(C4,PROG!$B$8:$M$246,4,FALSE),0)</f>
        <v>19625</v>
      </c>
      <c r="J19" s="111">
        <f>C19/I19</f>
        <v>0.46379617834394904</v>
      </c>
      <c r="K19" s="112">
        <f>H19/I19</f>
        <v>0.41798726114649681</v>
      </c>
    </row>
    <row r="20" spans="2:12" s="25" customFormat="1" ht="16.2" customHeight="1" x14ac:dyDescent="0.3">
      <c r="B20" s="120" t="s">
        <v>335</v>
      </c>
      <c r="C20" s="107">
        <f>VLOOKUP(C4,INFO!$B$2:$BE$195,15,FALSE)</f>
        <v>9112</v>
      </c>
      <c r="D20" s="108"/>
      <c r="E20" s="108"/>
      <c r="F20" s="108"/>
      <c r="G20" s="107">
        <f>VLOOKUP(C4,INFO!$B$2:$BE$195,16,FALSE)</f>
        <v>5973</v>
      </c>
      <c r="H20" s="108"/>
      <c r="I20" s="110">
        <f>IFERROR(VLOOKUP(C4,PROG!$B$8:$M$246,5,FALSE),0)</f>
        <v>22251</v>
      </c>
      <c r="J20" s="111">
        <f t="shared" ref="J20:J23" si="1">C20/I20</f>
        <v>0.4095096849579794</v>
      </c>
      <c r="K20" s="112">
        <f>G20/I20</f>
        <v>0.26843737360118647</v>
      </c>
    </row>
    <row r="21" spans="2:12" s="25" customFormat="1" ht="16.2" customHeight="1" x14ac:dyDescent="0.3">
      <c r="B21" s="120" t="s">
        <v>338</v>
      </c>
      <c r="C21" s="107">
        <f>VLOOKUP(C4,INFO!$B$2:$BE$195,17,FALSE)</f>
        <v>8010</v>
      </c>
      <c r="D21" s="108"/>
      <c r="E21" s="108"/>
      <c r="F21" s="107">
        <f>VLOOKUP(C4,INFO!$B$2:$BE$195,18,FALSE)</f>
        <v>5304</v>
      </c>
      <c r="G21" s="108"/>
      <c r="H21" s="108"/>
      <c r="I21" s="110">
        <f>IFERROR(VLOOKUP(C4,PROG!$B$8:$M$246,6,FALSE),0)</f>
        <v>21652</v>
      </c>
      <c r="J21" s="111">
        <f t="shared" si="1"/>
        <v>0.36994273046369852</v>
      </c>
      <c r="K21" s="112">
        <f>F21/I21</f>
        <v>0.2449658230186588</v>
      </c>
    </row>
    <row r="22" spans="2:12" s="25" customFormat="1" ht="16.2" customHeight="1" x14ac:dyDescent="0.3">
      <c r="B22" s="120" t="s">
        <v>337</v>
      </c>
      <c r="C22" s="107">
        <f>VLOOKUP(C4,INFO!$B$2:$BE$195,19,FALSE)</f>
        <v>7217</v>
      </c>
      <c r="D22" s="108"/>
      <c r="E22" s="108"/>
      <c r="F22" s="107">
        <f>VLOOKUP(C4,INFO!$B$2:$BE$195,20,FALSE)</f>
        <v>3792</v>
      </c>
      <c r="G22" s="108"/>
      <c r="H22" s="108"/>
      <c r="I22" s="110">
        <f>IFERROR(VLOOKUP(C4,PROG!$B$8:$M$246,7,FALSE),0)</f>
        <v>22006</v>
      </c>
      <c r="J22" s="111">
        <f t="shared" si="1"/>
        <v>0.32795601199672819</v>
      </c>
      <c r="K22" s="112">
        <f>F22/I22</f>
        <v>0.17231664091611379</v>
      </c>
    </row>
    <row r="23" spans="2:12" s="25" customFormat="1" ht="16.2" customHeight="1" x14ac:dyDescent="0.3">
      <c r="B23" s="121" t="s">
        <v>336</v>
      </c>
      <c r="C23" s="113">
        <f>VLOOKUP(C4,INFO!$B$2:$BE$195,21,FALSE)</f>
        <v>6096</v>
      </c>
      <c r="D23" s="114"/>
      <c r="E23" s="114"/>
      <c r="F23" s="113">
        <f>VLOOKUP(C4,INFO!$B$2:$BE$195,22,FALSE)</f>
        <v>2104</v>
      </c>
      <c r="G23" s="114"/>
      <c r="H23" s="114"/>
      <c r="I23" s="115">
        <f>IFERROR(VLOOKUP(C4,PROG!$B$8:$M$246,8,FALSE),0)</f>
        <v>22715</v>
      </c>
      <c r="J23" s="116">
        <f t="shared" si="1"/>
        <v>0.26836891921637684</v>
      </c>
      <c r="K23" s="117">
        <f>F23/I23</f>
        <v>9.2626018049746864E-2</v>
      </c>
    </row>
    <row r="24" spans="2:12" x14ac:dyDescent="0.3">
      <c r="C24" s="2"/>
      <c r="L24" s="1"/>
    </row>
    <row r="25" spans="2:12" ht="15" thickBot="1" x14ac:dyDescent="0.35">
      <c r="B25" s="126" t="s">
        <v>360</v>
      </c>
      <c r="C25" s="2"/>
      <c r="K25" s="1"/>
    </row>
    <row r="26" spans="2:12" ht="22.8" customHeight="1" x14ac:dyDescent="0.3">
      <c r="B26" s="127" t="s">
        <v>358</v>
      </c>
      <c r="C26" s="128" t="s">
        <v>346</v>
      </c>
      <c r="D26" s="128" t="s">
        <v>345</v>
      </c>
      <c r="E26" s="165" t="s">
        <v>201</v>
      </c>
      <c r="F26" s="170" t="s">
        <v>367</v>
      </c>
      <c r="G26" s="170" t="s">
        <v>476</v>
      </c>
      <c r="K26" s="1"/>
    </row>
    <row r="27" spans="2:12" ht="16.2" customHeight="1" x14ac:dyDescent="0.3">
      <c r="B27" s="120" t="s">
        <v>352</v>
      </c>
      <c r="C27" s="107">
        <f>IFERROR(VLOOKUP(C4,INFO!$B$2:$BE$195,23,FALSE),0)</f>
        <v>189</v>
      </c>
      <c r="D27" s="107">
        <f>IFERROR(VLOOKUP(C4,INFO!$B$2:$BE$195,24,FALSE),0)</f>
        <v>7800</v>
      </c>
      <c r="E27" s="129">
        <f>ROUND(I19,0)</f>
        <v>19625</v>
      </c>
      <c r="F27" s="130">
        <f>C27/E27</f>
        <v>9.6305732484076433E-3</v>
      </c>
      <c r="G27" s="130">
        <f>D27/E27</f>
        <v>0.39745222929936308</v>
      </c>
      <c r="K27" s="1"/>
    </row>
    <row r="28" spans="2:12" ht="16.2" customHeight="1" x14ac:dyDescent="0.3">
      <c r="B28" s="121" t="s">
        <v>353</v>
      </c>
      <c r="C28" s="113">
        <f>IFERROR(VLOOKUP(C4,INFO!$B$2:$BE$195,25,FALSE),0)</f>
        <v>566</v>
      </c>
      <c r="D28" s="113">
        <f>IFERROR(VLOOKUP(C4,INFO!$B$2:$BE$195,26,FALSE),0)</f>
        <v>24573</v>
      </c>
      <c r="E28" s="131">
        <f>I20</f>
        <v>22251</v>
      </c>
      <c r="F28" s="132">
        <f>C28/E28</f>
        <v>2.5437059008583885E-2</v>
      </c>
      <c r="G28" s="132">
        <f>D28/E28</f>
        <v>1.1043548604557099</v>
      </c>
      <c r="I28"/>
      <c r="K28" s="1"/>
    </row>
    <row r="29" spans="2:12" x14ac:dyDescent="0.3">
      <c r="B29" s="20"/>
      <c r="C29" s="2"/>
      <c r="K29" s="1"/>
    </row>
    <row r="30" spans="2:12" ht="15" thickBot="1" x14ac:dyDescent="0.35">
      <c r="B30" s="126" t="s">
        <v>362</v>
      </c>
      <c r="C30" s="2"/>
      <c r="K30" s="1"/>
    </row>
    <row r="31" spans="2:12" ht="20.399999999999999" x14ac:dyDescent="0.3">
      <c r="B31" s="127" t="s">
        <v>358</v>
      </c>
      <c r="C31" s="128" t="s">
        <v>347</v>
      </c>
      <c r="D31" s="128" t="s">
        <v>348</v>
      </c>
      <c r="E31" s="128" t="s">
        <v>349</v>
      </c>
      <c r="F31" s="165" t="s">
        <v>201</v>
      </c>
      <c r="G31" s="171" t="s">
        <v>366</v>
      </c>
      <c r="K31" s="1"/>
    </row>
    <row r="32" spans="2:12" x14ac:dyDescent="0.3">
      <c r="B32" s="120" t="s">
        <v>458</v>
      </c>
      <c r="C32" s="107">
        <f>IFERROR(VLOOKUP(C4,INFO!$B$2:$BE$195,27,FALSE),0)</f>
        <v>113</v>
      </c>
      <c r="D32" s="133"/>
      <c r="E32" s="133"/>
      <c r="F32" s="129">
        <f>ROUND(I19,0)</f>
        <v>19625</v>
      </c>
      <c r="G32" s="130">
        <f>SUM(C32:E32)/F32</f>
        <v>5.7579617834394902E-3</v>
      </c>
      <c r="K32" s="1"/>
    </row>
    <row r="33" spans="2:11" x14ac:dyDescent="0.3">
      <c r="B33" s="120" t="s">
        <v>459</v>
      </c>
      <c r="C33" s="107">
        <f>IFERROR(VLOOKUP(C4,INFO!$B$2:$BE$195,28,FALSE),0)</f>
        <v>4943</v>
      </c>
      <c r="D33" s="133"/>
      <c r="E33" s="133"/>
      <c r="F33" s="129">
        <f>ROUND(I19,0)</f>
        <v>19625</v>
      </c>
      <c r="G33" s="130">
        <f>SUM(C33:E33)/F33</f>
        <v>0.25187261146496814</v>
      </c>
      <c r="K33" s="1"/>
    </row>
    <row r="34" spans="2:11" ht="16.2" customHeight="1" x14ac:dyDescent="0.3">
      <c r="B34" s="120" t="s">
        <v>350</v>
      </c>
      <c r="C34" s="107">
        <f>IFERROR(VLOOKUP(C4,INFO!$B$2:$BE$195,29,FALSE),0)</f>
        <v>5939</v>
      </c>
      <c r="D34" s="107">
        <f>IFERROR(VLOOKUP(C4,INFO!$B$2:$BE$195,30,FALSE),0)</f>
        <v>0</v>
      </c>
      <c r="E34" s="133"/>
      <c r="F34" s="129">
        <f>ROUND(I19,0)</f>
        <v>19625</v>
      </c>
      <c r="G34" s="130">
        <f>SUM(C34:E34)/F34</f>
        <v>0.30262420382165606</v>
      </c>
      <c r="K34" s="1"/>
    </row>
    <row r="35" spans="2:11" ht="16.2" customHeight="1" x14ac:dyDescent="0.3">
      <c r="B35" s="121" t="s">
        <v>351</v>
      </c>
      <c r="C35" s="113">
        <f>IFERROR(VLOOKUP(C4,INFO!$B$2:$BE$195,31,FALSE),0)</f>
        <v>3454</v>
      </c>
      <c r="D35" s="134"/>
      <c r="E35" s="113">
        <f>IFERROR(VLOOKUP(C4,INFO!$B$2:$BE$195,32,FALSE),0)</f>
        <v>0</v>
      </c>
      <c r="F35" s="131">
        <f>I20</f>
        <v>22251</v>
      </c>
      <c r="G35" s="132">
        <f>SUM(C35:E35)/F35</f>
        <v>0.15522897847287762</v>
      </c>
      <c r="K35" s="1"/>
    </row>
    <row r="36" spans="2:11" x14ac:dyDescent="0.3">
      <c r="B36" s="20"/>
      <c r="C36" s="2"/>
      <c r="K36" s="1"/>
    </row>
    <row r="37" spans="2:11" ht="15" thickBot="1" x14ac:dyDescent="0.35">
      <c r="B37" s="126" t="s">
        <v>460</v>
      </c>
      <c r="C37" s="2"/>
      <c r="K37" s="1"/>
    </row>
    <row r="38" spans="2:11" ht="21" thickTop="1" x14ac:dyDescent="0.3">
      <c r="B38" s="135" t="s">
        <v>358</v>
      </c>
      <c r="C38" s="136" t="s">
        <v>461</v>
      </c>
      <c r="D38" s="136" t="s">
        <v>462</v>
      </c>
      <c r="E38" s="136" t="s">
        <v>349</v>
      </c>
      <c r="F38" s="166" t="s">
        <v>201</v>
      </c>
      <c r="G38" s="172" t="s">
        <v>366</v>
      </c>
      <c r="I38"/>
      <c r="K38" s="1"/>
    </row>
    <row r="39" spans="2:11" x14ac:dyDescent="0.3">
      <c r="B39" s="138" t="s">
        <v>458</v>
      </c>
      <c r="C39" s="107">
        <f>IFERROR(VLOOKUP(C4,INFO!$B$2:$BE$195,33,FALSE),0)</f>
        <v>200</v>
      </c>
      <c r="D39" s="133"/>
      <c r="E39" s="133"/>
      <c r="F39" s="129">
        <f>ROUND(I19,0)</f>
        <v>19625</v>
      </c>
      <c r="G39" s="112">
        <f>SUM(C39:E39)/F39</f>
        <v>1.019108280254777E-2</v>
      </c>
      <c r="K39" s="1"/>
    </row>
    <row r="40" spans="2:11" x14ac:dyDescent="0.3">
      <c r="B40" s="138" t="s">
        <v>459</v>
      </c>
      <c r="C40" s="107">
        <f>IFERROR(VLOOKUP(C4,INFO!$B$2:$BE$195,34,FALSE),0)</f>
        <v>220</v>
      </c>
      <c r="D40" s="133"/>
      <c r="E40" s="133"/>
      <c r="F40" s="129">
        <f>ROUND(I19,0)</f>
        <v>19625</v>
      </c>
      <c r="G40" s="112">
        <f>SUM(C40:E40)/F40</f>
        <v>1.1210191082802547E-2</v>
      </c>
      <c r="K40" s="1"/>
    </row>
    <row r="41" spans="2:11" x14ac:dyDescent="0.3">
      <c r="B41" s="138" t="s">
        <v>350</v>
      </c>
      <c r="C41" s="107">
        <f>IFERROR(VLOOKUP(C4,INFO!$B$2:$BE$195,35,FALSE),0)</f>
        <v>40</v>
      </c>
      <c r="D41" s="107">
        <f>IFERROR(VLOOKUP(C4,INFO!$B$2:$BE$195,36,FALSE),0)</f>
        <v>0</v>
      </c>
      <c r="E41" s="133"/>
      <c r="F41" s="129">
        <f>ROUND(I19,0)</f>
        <v>19625</v>
      </c>
      <c r="G41" s="112">
        <f>SUM(C41:E41)/F41</f>
        <v>2.0382165605095539E-3</v>
      </c>
      <c r="K41" s="1"/>
    </row>
    <row r="42" spans="2:11" x14ac:dyDescent="0.3">
      <c r="B42" s="139" t="s">
        <v>351</v>
      </c>
      <c r="C42" s="113">
        <f>IFERROR(VLOOKUP(C4,INFO!$B$2:$BE$195,37,FALSE),0)</f>
        <v>25</v>
      </c>
      <c r="D42" s="134"/>
      <c r="E42" s="113">
        <f>IFERROR(VLOOKUP(C4,INFO!$B$2:$BE$195,38,FALSE),0)</f>
        <v>0</v>
      </c>
      <c r="F42" s="131">
        <f>I20</f>
        <v>22251</v>
      </c>
      <c r="G42" s="117">
        <f>SUM(C42:E42)/F42</f>
        <v>1.123545009213069E-3</v>
      </c>
      <c r="K42" s="1"/>
    </row>
    <row r="43" spans="2:11" x14ac:dyDescent="0.3">
      <c r="B43" s="20"/>
      <c r="C43" s="26"/>
      <c r="D43" s="26"/>
      <c r="K43" s="1"/>
    </row>
    <row r="44" spans="2:11" ht="15" thickBot="1" x14ac:dyDescent="0.35">
      <c r="B44" s="126" t="s">
        <v>463</v>
      </c>
      <c r="D44" s="26"/>
      <c r="K44" s="1"/>
    </row>
    <row r="45" spans="2:11" ht="15" thickTop="1" x14ac:dyDescent="0.3">
      <c r="B45" s="140" t="s">
        <v>467</v>
      </c>
      <c r="C45" s="136" t="s">
        <v>461</v>
      </c>
      <c r="D45" s="166" t="s">
        <v>201</v>
      </c>
      <c r="E45" s="173" t="s">
        <v>366</v>
      </c>
      <c r="K45" s="1"/>
    </row>
    <row r="46" spans="2:11" x14ac:dyDescent="0.3">
      <c r="B46" s="120" t="s">
        <v>465</v>
      </c>
      <c r="C46" s="107">
        <f>IFERROR(VLOOKUP(C4,INFO!$B$2:$BE$195,39,FALSE),0)</f>
        <v>91</v>
      </c>
      <c r="D46" s="129">
        <f>ROUND(I19,0)</f>
        <v>19625</v>
      </c>
      <c r="E46" s="141">
        <f>SUM(C46)/D46</f>
        <v>4.6369426751592356E-3</v>
      </c>
      <c r="K46" s="1"/>
    </row>
    <row r="47" spans="2:11" x14ac:dyDescent="0.3">
      <c r="B47" s="142" t="s">
        <v>464</v>
      </c>
      <c r="C47" s="113">
        <f>IFERROR(VLOOKUP(C4,INFO!$B$2:$BE$195,40,FALSE),0)</f>
        <v>214</v>
      </c>
      <c r="D47" s="143">
        <f>SUM(I20:I22)</f>
        <v>65909</v>
      </c>
      <c r="E47" s="144">
        <f>SUM(C47)/D47</f>
        <v>3.2469010302083176E-3</v>
      </c>
      <c r="K47" s="1"/>
    </row>
    <row r="48" spans="2:11" x14ac:dyDescent="0.3">
      <c r="B48" s="20"/>
      <c r="C48" s="26"/>
      <c r="D48" s="26"/>
      <c r="K48" s="1"/>
    </row>
    <row r="49" spans="2:11" ht="15" thickBot="1" x14ac:dyDescent="0.35">
      <c r="B49" s="126" t="s">
        <v>466</v>
      </c>
      <c r="C49" s="26"/>
      <c r="D49" s="26"/>
      <c r="K49" s="1"/>
    </row>
    <row r="50" spans="2:11" ht="15" thickTop="1" x14ac:dyDescent="0.3">
      <c r="B50" s="140" t="s">
        <v>358</v>
      </c>
      <c r="C50" s="136" t="s">
        <v>468</v>
      </c>
      <c r="D50" s="136" t="s">
        <v>469</v>
      </c>
      <c r="E50" s="137" t="s">
        <v>201</v>
      </c>
      <c r="F50" s="173" t="s">
        <v>472</v>
      </c>
      <c r="K50" s="1"/>
    </row>
    <row r="51" spans="2:11" x14ac:dyDescent="0.3">
      <c r="B51" s="120" t="s">
        <v>470</v>
      </c>
      <c r="C51" s="107">
        <f>IFERROR(VLOOKUP(C4,INFO!$B$2:$BE$195,41,FALSE),0)</f>
        <v>2365</v>
      </c>
      <c r="D51" s="107">
        <f>IFERROR(VLOOKUP(C4,INFO!$B$2:$BE$195,42,FALSE),0)</f>
        <v>28</v>
      </c>
      <c r="E51" s="129">
        <f>I19</f>
        <v>19625</v>
      </c>
      <c r="F51" s="141">
        <f>SUM(C51)/E51</f>
        <v>0.12050955414012739</v>
      </c>
      <c r="K51" s="1"/>
    </row>
    <row r="52" spans="2:11" x14ac:dyDescent="0.3">
      <c r="B52" s="142" t="s">
        <v>471</v>
      </c>
      <c r="C52" s="113">
        <f>IFERROR(VLOOKUP(C4,INFO!$B$2:$BE$195,43,FALSE),0)</f>
        <v>6819</v>
      </c>
      <c r="D52" s="113">
        <f>IFERROR(VLOOKUP(C4,INFO!$B$2:$BE$195,44,FALSE),0)</f>
        <v>2188</v>
      </c>
      <c r="E52" s="143">
        <f>SUM(I20:I23)</f>
        <v>88624</v>
      </c>
      <c r="F52" s="144">
        <f>SUM(C52)/E52</f>
        <v>7.6943040259974727E-2</v>
      </c>
      <c r="K52" s="1"/>
    </row>
    <row r="53" spans="2:11" x14ac:dyDescent="0.3">
      <c r="B53" s="20"/>
      <c r="C53" s="26"/>
      <c r="D53" s="26"/>
      <c r="K53" s="1"/>
    </row>
    <row r="54" spans="2:11" ht="15" thickBot="1" x14ac:dyDescent="0.35">
      <c r="B54" s="126" t="s">
        <v>361</v>
      </c>
      <c r="C54" s="2"/>
      <c r="G54" s="126" t="s">
        <v>473</v>
      </c>
    </row>
    <row r="55" spans="2:11" ht="21" thickTop="1" x14ac:dyDescent="0.3">
      <c r="B55" s="140" t="s">
        <v>358</v>
      </c>
      <c r="C55" s="136" t="s">
        <v>354</v>
      </c>
      <c r="D55" s="137" t="s">
        <v>201</v>
      </c>
      <c r="E55" s="173" t="s">
        <v>366</v>
      </c>
      <c r="G55" s="155" t="s">
        <v>358</v>
      </c>
      <c r="H55" s="155" t="s">
        <v>355</v>
      </c>
      <c r="I55" s="156" t="s">
        <v>201</v>
      </c>
      <c r="J55" s="175" t="s">
        <v>366</v>
      </c>
    </row>
    <row r="56" spans="2:11" x14ac:dyDescent="0.3">
      <c r="B56" s="145" t="s">
        <v>356</v>
      </c>
      <c r="C56" s="107">
        <f>IFERROR(VLOOKUP(C4,INFO!$B$2:$BE$195,45,FALSE),0)</f>
        <v>9597</v>
      </c>
      <c r="D56" s="195">
        <f>IFERROR(VLOOKUP(C4,PROG!$B$8:$M$246,10,FALSE),0)</f>
        <v>203035</v>
      </c>
      <c r="E56" s="200">
        <f>SUM(C56:C57)/D56</f>
        <v>4.7454872312655452E-2</v>
      </c>
      <c r="G56" s="157" t="s">
        <v>356</v>
      </c>
      <c r="H56" s="107">
        <f>IFERROR(VLOOKUP(C4,INFO!$B$2:$BE$195,46,FALSE),0)</f>
        <v>20151</v>
      </c>
      <c r="I56" s="195">
        <f>IFERROR(VLOOKUP(C4,PROG!$B$8:$M$246,10,FALSE),0)</f>
        <v>203035</v>
      </c>
      <c r="J56" s="196">
        <f>SUM(H56:H57)/I56</f>
        <v>9.9652769226980575E-2</v>
      </c>
    </row>
    <row r="57" spans="2:11" x14ac:dyDescent="0.3">
      <c r="B57" s="146" t="s">
        <v>357</v>
      </c>
      <c r="C57" s="147">
        <f>IFERROR(VLOOKUP(C4,INFO!$B$2:$BE$195,47,FALSE),0)</f>
        <v>38</v>
      </c>
      <c r="D57" s="205"/>
      <c r="E57" s="201"/>
      <c r="G57" s="157" t="s">
        <v>357</v>
      </c>
      <c r="H57" s="107">
        <f>IFERROR(VLOOKUP(C4,INFO!$B$2:$BE$195,48,FALSE),0)</f>
        <v>82</v>
      </c>
      <c r="I57" s="195"/>
      <c r="J57" s="196"/>
    </row>
    <row r="58" spans="2:11" x14ac:dyDescent="0.3">
      <c r="B58" s="20"/>
      <c r="C58" s="2"/>
    </row>
    <row r="59" spans="2:11" ht="15" thickBot="1" x14ac:dyDescent="0.35">
      <c r="B59" s="126" t="s">
        <v>369</v>
      </c>
      <c r="C59" s="2"/>
      <c r="G59" s="126" t="s">
        <v>474</v>
      </c>
    </row>
    <row r="60" spans="2:11" ht="21" thickTop="1" x14ac:dyDescent="0.3">
      <c r="B60" s="148" t="s">
        <v>358</v>
      </c>
      <c r="C60" s="149" t="s">
        <v>368</v>
      </c>
      <c r="D60" s="150" t="s">
        <v>201</v>
      </c>
      <c r="E60" s="174" t="s">
        <v>366</v>
      </c>
      <c r="G60" s="148" t="s">
        <v>358</v>
      </c>
      <c r="H60" s="149" t="s">
        <v>289</v>
      </c>
      <c r="I60" s="150" t="s">
        <v>201</v>
      </c>
      <c r="J60" s="174" t="s">
        <v>366</v>
      </c>
    </row>
    <row r="61" spans="2:11" x14ac:dyDescent="0.3">
      <c r="B61" s="151" t="s">
        <v>384</v>
      </c>
      <c r="C61" s="152">
        <f>VLOOKUP(C4,INFO!$B$2:$BE$195,45,FALSE)</f>
        <v>9597</v>
      </c>
      <c r="D61" s="153">
        <f>IFERROR(VLOOKUP(C4,PROG!$B$8:$M$246,11,FALSE),0)</f>
        <v>30342</v>
      </c>
      <c r="E61" s="154">
        <f>SUM(C61)/D61</f>
        <v>0.31629424560015817</v>
      </c>
      <c r="G61" s="157" t="s">
        <v>475</v>
      </c>
      <c r="H61" s="159">
        <f>VLOOKUP(C4,INFO!$B$2:$BE$195,44,FALSE)</f>
        <v>2188</v>
      </c>
      <c r="I61" s="129">
        <f>IFERROR(VLOOKUP(C4,PROG!$B$8:$M$246,12,FALSE),0)</f>
        <v>2125</v>
      </c>
      <c r="J61" s="158">
        <f>H61/I61</f>
        <v>1.0296470588235294</v>
      </c>
    </row>
    <row r="62" spans="2:11" x14ac:dyDescent="0.3">
      <c r="B62" s="20"/>
      <c r="C62" s="2"/>
    </row>
    <row r="63" spans="2:11" x14ac:dyDescent="0.3">
      <c r="C63" s="2"/>
    </row>
    <row r="70" spans="2:3" ht="15" thickBot="1" x14ac:dyDescent="0.35"/>
    <row r="71" spans="2:3" ht="15" thickBot="1" x14ac:dyDescent="0.35">
      <c r="B71" s="49" t="s">
        <v>383</v>
      </c>
      <c r="C71" s="50">
        <f>K14</f>
        <v>0.42428183668853203</v>
      </c>
    </row>
    <row r="72" spans="2:3" x14ac:dyDescent="0.3">
      <c r="B72" s="48" t="s">
        <v>334</v>
      </c>
      <c r="C72" s="50">
        <f>K19</f>
        <v>0.41798726114649681</v>
      </c>
    </row>
    <row r="73" spans="2:3" x14ac:dyDescent="0.3">
      <c r="B73" s="24" t="s">
        <v>335</v>
      </c>
      <c r="C73" s="50">
        <f t="shared" ref="C73:C76" si="2">K20</f>
        <v>0.26843737360118647</v>
      </c>
    </row>
    <row r="74" spans="2:3" x14ac:dyDescent="0.3">
      <c r="B74" s="24" t="s">
        <v>338</v>
      </c>
      <c r="C74" s="50">
        <f t="shared" si="2"/>
        <v>0.2449658230186588</v>
      </c>
    </row>
    <row r="75" spans="2:3" x14ac:dyDescent="0.3">
      <c r="B75" s="24" t="s">
        <v>337</v>
      </c>
      <c r="C75" s="50">
        <f t="shared" si="2"/>
        <v>0.17231664091611379</v>
      </c>
    </row>
    <row r="76" spans="2:3" x14ac:dyDescent="0.3">
      <c r="B76" s="24" t="s">
        <v>336</v>
      </c>
      <c r="C76" s="50">
        <f t="shared" si="2"/>
        <v>9.2626018049746864E-2</v>
      </c>
    </row>
    <row r="81" spans="2:8" x14ac:dyDescent="0.3">
      <c r="G81" s="120" t="s">
        <v>458</v>
      </c>
      <c r="H81" s="178">
        <f>G32</f>
        <v>5.7579617834394902E-3</v>
      </c>
    </row>
    <row r="82" spans="2:8" x14ac:dyDescent="0.3">
      <c r="G82" s="120" t="s">
        <v>459</v>
      </c>
      <c r="H82" s="178">
        <f t="shared" ref="H82:H84" si="3">G33</f>
        <v>0.25187261146496814</v>
      </c>
    </row>
    <row r="83" spans="2:8" x14ac:dyDescent="0.3">
      <c r="B83" s="120" t="s">
        <v>352</v>
      </c>
      <c r="C83" s="50">
        <f>G27</f>
        <v>0.39745222929936308</v>
      </c>
      <c r="G83" s="120" t="s">
        <v>350</v>
      </c>
      <c r="H83" s="178">
        <f t="shared" si="3"/>
        <v>0.30262420382165606</v>
      </c>
    </row>
    <row r="84" spans="2:8" x14ac:dyDescent="0.3">
      <c r="B84" s="121" t="s">
        <v>353</v>
      </c>
      <c r="C84" s="50">
        <f>G28</f>
        <v>1.1043548604557099</v>
      </c>
      <c r="G84" s="121" t="s">
        <v>351</v>
      </c>
      <c r="H84" s="178">
        <f t="shared" si="3"/>
        <v>0.15522897847287762</v>
      </c>
    </row>
    <row r="97" spans="2:7" ht="20.399999999999999" x14ac:dyDescent="0.3">
      <c r="B97" s="120" t="s">
        <v>470</v>
      </c>
      <c r="C97" s="50">
        <f>F51</f>
        <v>0.12050955414012739</v>
      </c>
      <c r="F97" s="145" t="s">
        <v>478</v>
      </c>
      <c r="G97" s="179">
        <f>C56</f>
        <v>9597</v>
      </c>
    </row>
    <row r="98" spans="2:7" ht="30.6" x14ac:dyDescent="0.3">
      <c r="B98" s="142" t="s">
        <v>471</v>
      </c>
      <c r="C98" s="50">
        <f>F52</f>
        <v>7.6943040259974727E-2</v>
      </c>
      <c r="F98" s="146" t="s">
        <v>477</v>
      </c>
      <c r="G98" s="179">
        <f>H56</f>
        <v>20151</v>
      </c>
    </row>
    <row r="99" spans="2:7" x14ac:dyDescent="0.3">
      <c r="F99" s="2" t="s">
        <v>479</v>
      </c>
      <c r="G99" s="179">
        <f>C61</f>
        <v>9597</v>
      </c>
    </row>
  </sheetData>
  <mergeCells count="9">
    <mergeCell ref="I56:I57"/>
    <mergeCell ref="J56:J57"/>
    <mergeCell ref="C4:E4"/>
    <mergeCell ref="B2:K2"/>
    <mergeCell ref="E56:E57"/>
    <mergeCell ref="I14:I18"/>
    <mergeCell ref="J14:J18"/>
    <mergeCell ref="K14:K18"/>
    <mergeCell ref="D56:D57"/>
  </mergeCells>
  <phoneticPr fontId="4" type="noConversion"/>
  <pageMargins left="0" right="0" top="0" bottom="0" header="0.31496062992125984" footer="0.31496062992125984"/>
  <pageSetup paperSize="9" scale="78" orientation="portrait" horizontalDpi="4294967295" verticalDpi="4294967295" r:id="rId1"/>
  <rowBreaks count="1" manualBreakCount="1">
    <brk id="63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24E44E-510B-462A-9FFD-290A80A99046}">
          <x14:formula1>
            <xm:f>INFO!$B$2:$B$195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826B9-0C03-485F-8717-F960B9FE0D01}">
  <sheetPr codeName="Hoja7">
    <tabColor rgb="FF0070C0"/>
  </sheetPr>
  <dimension ref="A1:PP964"/>
  <sheetViews>
    <sheetView showGridLines="0" zoomScale="85" zoomScaleNormal="85" workbookViewId="0">
      <selection activeCell="F1" sqref="F1"/>
    </sheetView>
  </sheetViews>
  <sheetFormatPr baseColWidth="10" defaultRowHeight="14.4" x14ac:dyDescent="0.3"/>
  <cols>
    <col min="1" max="1" width="13.21875" customWidth="1"/>
    <col min="2" max="2" width="77.6640625" bestFit="1" customWidth="1"/>
    <col min="3" max="3" width="7.109375" style="10" bestFit="1" customWidth="1"/>
    <col min="4" max="4" width="8.44140625" style="10" bestFit="1" customWidth="1"/>
    <col min="5" max="5" width="7.44140625" style="10" bestFit="1" customWidth="1"/>
    <col min="6" max="9" width="9.109375" style="10" bestFit="1" customWidth="1"/>
    <col min="10" max="13" width="9.109375" bestFit="1" customWidth="1"/>
    <col min="14" max="14" width="7" bestFit="1" customWidth="1"/>
    <col min="15" max="15" width="10.33203125" bestFit="1" customWidth="1"/>
    <col min="16" max="23" width="7.77734375" bestFit="1" customWidth="1"/>
    <col min="24" max="25" width="8.5546875" bestFit="1" customWidth="1"/>
    <col min="26" max="28" width="8.109375" bestFit="1" customWidth="1"/>
    <col min="29" max="29" width="9.33203125" bestFit="1" customWidth="1"/>
    <col min="30" max="31" width="10.6640625" bestFit="1" customWidth="1"/>
    <col min="32" max="34" width="8.77734375" bestFit="1" customWidth="1"/>
    <col min="35" max="35" width="9.33203125" bestFit="1" customWidth="1"/>
    <col min="36" max="37" width="7.109375" bestFit="1" customWidth="1"/>
    <col min="38" max="38" width="8.88671875" bestFit="1" customWidth="1"/>
    <col min="39" max="39" width="9.33203125" bestFit="1" customWidth="1"/>
    <col min="40" max="40" width="8.109375" bestFit="1" customWidth="1"/>
    <col min="41" max="42" width="9.44140625" bestFit="1" customWidth="1"/>
    <col min="43" max="43" width="10.5546875" bestFit="1" customWidth="1"/>
    <col min="44" max="44" width="9.44140625" bestFit="1" customWidth="1"/>
    <col min="45" max="45" width="10.5546875" bestFit="1" customWidth="1"/>
    <col min="46" max="46" width="8.33203125" bestFit="1" customWidth="1"/>
    <col min="47" max="47" width="9.44140625" bestFit="1" customWidth="1"/>
    <col min="48" max="49" width="6.5546875" bestFit="1" customWidth="1"/>
    <col min="50" max="50" width="10.33203125" bestFit="1" customWidth="1"/>
    <col min="51" max="51" width="6.6640625" bestFit="1" customWidth="1"/>
    <col min="52" max="52" width="5.44140625" bestFit="1" customWidth="1"/>
    <col min="53" max="389" width="31.109375" bestFit="1" customWidth="1"/>
    <col min="390" max="390" width="15.33203125" bestFit="1" customWidth="1"/>
    <col min="391" max="391" width="16.6640625" bestFit="1" customWidth="1"/>
    <col min="392" max="392" width="19.77734375" bestFit="1" customWidth="1"/>
    <col min="393" max="394" width="22" bestFit="1" customWidth="1"/>
    <col min="395" max="396" width="22.6640625" bestFit="1" customWidth="1"/>
    <col min="397" max="400" width="23.5546875" bestFit="1" customWidth="1"/>
    <col min="401" max="401" width="23.33203125" bestFit="1" customWidth="1"/>
    <col min="402" max="402" width="24.109375" bestFit="1" customWidth="1"/>
    <col min="403" max="410" width="19.21875" bestFit="1" customWidth="1"/>
    <col min="411" max="411" width="21.109375" bestFit="1" customWidth="1"/>
    <col min="412" max="412" width="21.5546875" bestFit="1" customWidth="1"/>
    <col min="413" max="413" width="20.77734375" bestFit="1" customWidth="1"/>
    <col min="414" max="414" width="21.21875" bestFit="1" customWidth="1"/>
    <col min="415" max="416" width="25.44140625" bestFit="1" customWidth="1"/>
    <col min="417" max="417" width="23" bestFit="1" customWidth="1"/>
    <col min="418" max="418" width="23.44140625" bestFit="1" customWidth="1"/>
    <col min="419" max="420" width="19.21875" bestFit="1" customWidth="1"/>
    <col min="421" max="422" width="16.77734375" bestFit="1" customWidth="1"/>
    <col min="423" max="423" width="23.6640625" bestFit="1" customWidth="1"/>
    <col min="424" max="424" width="22.44140625" bestFit="1" customWidth="1"/>
    <col min="425" max="425" width="19.33203125" bestFit="1" customWidth="1"/>
    <col min="426" max="426" width="18.21875" bestFit="1" customWidth="1"/>
    <col min="427" max="427" width="20" bestFit="1" customWidth="1"/>
    <col min="428" max="428" width="19.21875" bestFit="1" customWidth="1"/>
    <col min="429" max="429" width="17.88671875" bestFit="1" customWidth="1"/>
    <col min="430" max="430" width="23.5546875" bestFit="1" customWidth="1"/>
    <col min="431" max="431" width="20.44140625" bestFit="1" customWidth="1"/>
    <col min="432" max="432" width="22.77734375" bestFit="1" customWidth="1"/>
  </cols>
  <sheetData>
    <row r="1" spans="1:432" ht="15.6" x14ac:dyDescent="0.3">
      <c r="A1" s="9" t="str">
        <f>FORMATO!B2</f>
        <v>REPORTE DE ETAPA DE VIDA NIÑO - REGIÓN LAMBAYEQUE ACUMULADO A SEPTIEMBRE 2025</v>
      </c>
      <c r="B1" s="9"/>
      <c r="C1" s="15"/>
      <c r="D1" s="15"/>
      <c r="E1" s="15"/>
      <c r="F1" s="15"/>
      <c r="G1" s="15"/>
      <c r="H1" s="15"/>
      <c r="I1" s="15"/>
      <c r="J1" s="9"/>
      <c r="K1" s="9"/>
      <c r="L1" s="9"/>
      <c r="M1" s="9"/>
    </row>
    <row r="2" spans="1:432" x14ac:dyDescent="0.3">
      <c r="A2" s="11" t="s">
        <v>222</v>
      </c>
      <c r="B2" s="11"/>
      <c r="C2" s="13"/>
      <c r="D2" s="13"/>
      <c r="E2" s="13"/>
      <c r="F2" s="13"/>
      <c r="G2" s="13"/>
      <c r="H2" s="13"/>
      <c r="I2" s="13"/>
      <c r="J2" s="11"/>
      <c r="K2" s="11"/>
      <c r="L2" s="11"/>
      <c r="M2" s="11"/>
    </row>
    <row r="3" spans="1:432" x14ac:dyDescent="0.3">
      <c r="A3" s="11" t="s">
        <v>208</v>
      </c>
      <c r="B3" s="11"/>
      <c r="C3" s="13"/>
      <c r="D3" s="13"/>
      <c r="E3" s="13"/>
      <c r="F3" s="13"/>
      <c r="G3" s="13"/>
      <c r="H3" s="13"/>
      <c r="I3" s="13"/>
      <c r="J3" s="11"/>
      <c r="K3" s="11"/>
      <c r="L3" s="11"/>
      <c r="M3" s="11"/>
    </row>
    <row r="4" spans="1:432" x14ac:dyDescent="0.3">
      <c r="A4" s="12"/>
      <c r="B4" s="12"/>
      <c r="C4" s="13"/>
      <c r="D4" s="13"/>
      <c r="E4" s="13"/>
      <c r="F4" s="13"/>
      <c r="G4" s="13"/>
      <c r="H4" s="13"/>
      <c r="I4" s="13"/>
      <c r="J4" s="12"/>
      <c r="K4" s="12"/>
      <c r="L4" s="12"/>
      <c r="M4" s="12"/>
    </row>
    <row r="5" spans="1:432" x14ac:dyDescent="0.3">
      <c r="A5" s="12"/>
      <c r="B5" s="12"/>
      <c r="C5" s="13"/>
      <c r="D5" s="13"/>
      <c r="E5" s="13"/>
      <c r="F5" s="13"/>
      <c r="G5" s="13"/>
      <c r="H5" s="13"/>
      <c r="I5" s="13"/>
      <c r="J5" s="12"/>
      <c r="K5" s="12"/>
      <c r="L5" s="12"/>
      <c r="M5" s="12"/>
    </row>
    <row r="6" spans="1:432" x14ac:dyDescent="0.3">
      <c r="A6" s="12"/>
      <c r="B6" s="12"/>
      <c r="C6" s="13"/>
      <c r="D6" s="13"/>
      <c r="E6" s="13"/>
      <c r="F6" s="13"/>
      <c r="G6" s="13"/>
      <c r="H6" s="13"/>
      <c r="I6" s="13"/>
      <c r="J6" s="12"/>
      <c r="K6" s="12"/>
      <c r="L6" s="12"/>
      <c r="M6" s="12"/>
    </row>
    <row r="7" spans="1:432" x14ac:dyDescent="0.3">
      <c r="A7" s="12"/>
      <c r="B7" s="12"/>
      <c r="C7" s="13"/>
      <c r="D7" s="13"/>
      <c r="E7" s="13"/>
      <c r="F7" s="13"/>
      <c r="G7" s="13"/>
      <c r="H7" s="13"/>
      <c r="I7" s="13"/>
      <c r="J7" s="12"/>
      <c r="K7" s="12"/>
      <c r="L7" s="12"/>
      <c r="M7" s="12"/>
    </row>
    <row r="8" spans="1:432" x14ac:dyDescent="0.3">
      <c r="A8" s="12"/>
      <c r="B8" s="12"/>
      <c r="C8" s="13"/>
      <c r="D8" s="13"/>
      <c r="E8" s="13"/>
      <c r="F8" s="13"/>
      <c r="G8" s="13"/>
      <c r="H8" s="13"/>
      <c r="I8" s="13"/>
      <c r="J8" s="12"/>
      <c r="K8" s="12"/>
      <c r="L8" s="12"/>
      <c r="M8" s="12"/>
    </row>
    <row r="9" spans="1:432" x14ac:dyDescent="0.3">
      <c r="A9" s="12"/>
      <c r="B9" s="12"/>
      <c r="C9" s="13"/>
      <c r="D9" s="13"/>
      <c r="E9" s="13"/>
      <c r="F9" s="13"/>
      <c r="G9" s="13"/>
      <c r="H9" s="13"/>
      <c r="I9" s="13"/>
      <c r="J9" s="12"/>
      <c r="K9" s="12"/>
      <c r="L9" s="12"/>
      <c r="M9" s="12"/>
    </row>
    <row r="10" spans="1:432" x14ac:dyDescent="0.3">
      <c r="A10" s="12"/>
      <c r="B10" s="12"/>
      <c r="C10" s="13"/>
      <c r="D10" s="13"/>
      <c r="E10" s="13"/>
      <c r="F10" s="13"/>
      <c r="G10" s="13"/>
      <c r="H10" s="13"/>
      <c r="I10" s="13"/>
      <c r="J10" s="12"/>
      <c r="K10" s="12"/>
      <c r="L10" s="12"/>
      <c r="M10" s="12"/>
    </row>
    <row r="11" spans="1:432" x14ac:dyDescent="0.3">
      <c r="A11" s="12"/>
      <c r="B11" s="12"/>
      <c r="C11" s="13"/>
      <c r="D11" s="13"/>
      <c r="E11" s="13"/>
      <c r="F11" s="13"/>
      <c r="G11" s="13"/>
      <c r="H11" s="13"/>
      <c r="I11" s="13"/>
      <c r="J11" s="12"/>
      <c r="K11" s="12"/>
      <c r="L11" s="12"/>
      <c r="M11" s="12"/>
    </row>
    <row r="12" spans="1:432" x14ac:dyDescent="0.3">
      <c r="A12" s="12"/>
      <c r="B12" s="12"/>
      <c r="C12" s="13"/>
      <c r="D12" s="13"/>
      <c r="E12" s="13"/>
      <c r="F12" s="13"/>
      <c r="G12" s="13"/>
      <c r="H12" s="13"/>
      <c r="I12" s="13"/>
      <c r="J12" s="12"/>
      <c r="K12" s="12"/>
      <c r="L12" s="12"/>
      <c r="M12" s="12"/>
    </row>
    <row r="13" spans="1:432" s="180" customFormat="1" ht="36" x14ac:dyDescent="0.3">
      <c r="A13" s="181" t="s">
        <v>3</v>
      </c>
      <c r="B13" s="181" t="s">
        <v>4</v>
      </c>
      <c r="C13" s="180" t="s">
        <v>255</v>
      </c>
      <c r="D13" s="180" t="s">
        <v>256</v>
      </c>
      <c r="E13" s="180" t="s">
        <v>292</v>
      </c>
      <c r="F13" s="180" t="s">
        <v>257</v>
      </c>
      <c r="G13" s="180" t="s">
        <v>258</v>
      </c>
      <c r="H13" s="180" t="s">
        <v>259</v>
      </c>
      <c r="I13" s="180" t="s">
        <v>260</v>
      </c>
      <c r="J13" s="180" t="s">
        <v>261</v>
      </c>
      <c r="K13" s="180" t="s">
        <v>262</v>
      </c>
      <c r="L13" s="180" t="s">
        <v>263</v>
      </c>
      <c r="M13" s="180" t="s">
        <v>264</v>
      </c>
      <c r="N13" s="180" t="s">
        <v>265</v>
      </c>
      <c r="O13" s="180" t="s">
        <v>266</v>
      </c>
      <c r="P13" s="180" t="s">
        <v>267</v>
      </c>
      <c r="Q13" s="180" t="s">
        <v>268</v>
      </c>
      <c r="R13" s="180" t="s">
        <v>269</v>
      </c>
      <c r="S13" s="180" t="s">
        <v>270</v>
      </c>
      <c r="T13" s="180" t="s">
        <v>271</v>
      </c>
      <c r="U13" s="180" t="s">
        <v>272</v>
      </c>
      <c r="V13" s="180" t="s">
        <v>273</v>
      </c>
      <c r="W13" s="180" t="s">
        <v>274</v>
      </c>
      <c r="X13" s="180" t="s">
        <v>275</v>
      </c>
      <c r="Y13" s="180" t="s">
        <v>276</v>
      </c>
      <c r="Z13" s="180" t="s">
        <v>277</v>
      </c>
      <c r="AA13" s="180" t="s">
        <v>278</v>
      </c>
      <c r="AB13" s="180" t="s">
        <v>443</v>
      </c>
      <c r="AC13" s="180" t="s">
        <v>444</v>
      </c>
      <c r="AD13" s="180" t="s">
        <v>279</v>
      </c>
      <c r="AE13" s="180" t="s">
        <v>280</v>
      </c>
      <c r="AF13" s="180" t="s">
        <v>281</v>
      </c>
      <c r="AG13" s="180" t="s">
        <v>282</v>
      </c>
      <c r="AH13" s="180" t="s">
        <v>445</v>
      </c>
      <c r="AI13" s="180" t="s">
        <v>446</v>
      </c>
      <c r="AJ13" s="180" t="s">
        <v>447</v>
      </c>
      <c r="AK13" s="180" t="s">
        <v>480</v>
      </c>
      <c r="AL13" s="180" t="s">
        <v>449</v>
      </c>
      <c r="AM13" s="180" t="s">
        <v>450</v>
      </c>
      <c r="AN13" s="180" t="s">
        <v>451</v>
      </c>
      <c r="AO13" s="180" t="s">
        <v>452</v>
      </c>
      <c r="AP13" s="180" t="s">
        <v>453</v>
      </c>
      <c r="AQ13" s="180" t="s">
        <v>454</v>
      </c>
      <c r="AR13" s="180" t="s">
        <v>455</v>
      </c>
      <c r="AS13" s="180" t="s">
        <v>456</v>
      </c>
      <c r="AT13" s="180" t="s">
        <v>283</v>
      </c>
      <c r="AU13" s="180" t="s">
        <v>284</v>
      </c>
      <c r="AV13" s="180" t="s">
        <v>285</v>
      </c>
      <c r="AW13" s="180" t="s">
        <v>286</v>
      </c>
      <c r="AX13" s="180" t="s">
        <v>293</v>
      </c>
      <c r="AY13" s="180" t="s">
        <v>457</v>
      </c>
      <c r="AZ13" s="180" t="s">
        <v>372</v>
      </c>
    </row>
    <row r="14" spans="1:432" s="8" customFormat="1" x14ac:dyDescent="0.3">
      <c r="A14" s="8">
        <v>4317</v>
      </c>
      <c r="B14" s="8" t="s">
        <v>7</v>
      </c>
      <c r="C14" s="8">
        <v>1504</v>
      </c>
      <c r="D14" s="8">
        <v>133</v>
      </c>
      <c r="E14" s="8">
        <v>1739</v>
      </c>
      <c r="F14" s="8">
        <v>3</v>
      </c>
      <c r="G14" s="8">
        <v>1</v>
      </c>
      <c r="H14" s="8">
        <v>1</v>
      </c>
      <c r="I14" s="8">
        <v>0</v>
      </c>
      <c r="J14" s="8">
        <v>0</v>
      </c>
      <c r="K14" s="8">
        <v>1</v>
      </c>
      <c r="L14" s="8">
        <v>0</v>
      </c>
      <c r="M14" s="8">
        <v>0</v>
      </c>
      <c r="N14" s="8">
        <v>31</v>
      </c>
      <c r="O14" s="8">
        <v>27</v>
      </c>
      <c r="P14" s="8">
        <v>35</v>
      </c>
      <c r="Q14" s="8">
        <v>11</v>
      </c>
      <c r="R14" s="8">
        <v>9</v>
      </c>
      <c r="S14" s="8">
        <v>4</v>
      </c>
      <c r="T14" s="8">
        <v>2</v>
      </c>
      <c r="U14" s="8">
        <v>7</v>
      </c>
      <c r="V14" s="8">
        <v>2</v>
      </c>
      <c r="W14" s="8">
        <v>0</v>
      </c>
      <c r="X14" s="8">
        <v>7</v>
      </c>
      <c r="Y14" s="8">
        <v>19</v>
      </c>
      <c r="Z14" s="8">
        <v>16</v>
      </c>
      <c r="AA14" s="8">
        <v>24</v>
      </c>
      <c r="AB14" s="8">
        <v>1</v>
      </c>
      <c r="AC14" s="8">
        <v>38</v>
      </c>
      <c r="AD14" s="8">
        <v>8</v>
      </c>
      <c r="AE14" s="8">
        <v>0</v>
      </c>
      <c r="AF14" s="8">
        <v>2</v>
      </c>
      <c r="AG14" s="8">
        <v>0</v>
      </c>
      <c r="AH14" s="8">
        <v>24</v>
      </c>
      <c r="AI14" s="8">
        <v>18</v>
      </c>
      <c r="AJ14" s="8">
        <v>1</v>
      </c>
      <c r="AK14" s="8">
        <v>0</v>
      </c>
      <c r="AL14" s="8">
        <v>0</v>
      </c>
      <c r="AM14" s="8">
        <v>0</v>
      </c>
      <c r="AN14" s="8">
        <v>5</v>
      </c>
      <c r="AO14" s="8">
        <v>9</v>
      </c>
      <c r="AP14" s="8">
        <v>43</v>
      </c>
      <c r="AQ14" s="8">
        <v>0</v>
      </c>
      <c r="AR14" s="8">
        <v>53</v>
      </c>
      <c r="AS14" s="8">
        <v>0</v>
      </c>
      <c r="AT14" s="8">
        <v>35</v>
      </c>
      <c r="AU14" s="8">
        <v>22</v>
      </c>
      <c r="AV14" s="8">
        <v>0</v>
      </c>
      <c r="AW14" s="8">
        <v>0</v>
      </c>
      <c r="AX14" s="8">
        <v>11</v>
      </c>
      <c r="AY14" s="8">
        <v>5</v>
      </c>
      <c r="AZ14" s="8">
        <v>57</v>
      </c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</row>
    <row r="15" spans="1:432" s="8" customFormat="1" x14ac:dyDescent="0.3">
      <c r="A15" s="8">
        <v>4318</v>
      </c>
      <c r="B15" s="8" t="s">
        <v>10</v>
      </c>
      <c r="C15" s="8">
        <v>108</v>
      </c>
      <c r="D15" s="8">
        <v>17</v>
      </c>
      <c r="E15" s="8">
        <v>158</v>
      </c>
      <c r="F15" s="8">
        <v>157</v>
      </c>
      <c r="G15" s="8">
        <v>63</v>
      </c>
      <c r="H15" s="8">
        <v>21</v>
      </c>
      <c r="I15" s="8">
        <v>61</v>
      </c>
      <c r="J15" s="8">
        <v>12</v>
      </c>
      <c r="K15" s="8">
        <v>51</v>
      </c>
      <c r="L15" s="8">
        <v>0</v>
      </c>
      <c r="M15" s="8">
        <v>87</v>
      </c>
      <c r="N15" s="8">
        <v>223</v>
      </c>
      <c r="O15" s="8">
        <v>177</v>
      </c>
      <c r="P15" s="8">
        <v>240</v>
      </c>
      <c r="Q15" s="8">
        <v>129</v>
      </c>
      <c r="R15" s="8">
        <v>234</v>
      </c>
      <c r="S15" s="8">
        <v>129</v>
      </c>
      <c r="T15" s="8">
        <v>162</v>
      </c>
      <c r="U15" s="8">
        <v>77</v>
      </c>
      <c r="V15" s="8">
        <v>129</v>
      </c>
      <c r="W15" s="8">
        <v>41</v>
      </c>
      <c r="X15" s="8">
        <v>7</v>
      </c>
      <c r="Y15" s="8">
        <v>233</v>
      </c>
      <c r="Z15" s="8">
        <v>20</v>
      </c>
      <c r="AA15" s="8">
        <v>607</v>
      </c>
      <c r="AB15" s="8">
        <v>1</v>
      </c>
      <c r="AC15" s="8">
        <v>157</v>
      </c>
      <c r="AD15" s="8">
        <v>151</v>
      </c>
      <c r="AE15" s="8">
        <v>0</v>
      </c>
      <c r="AF15" s="8">
        <v>83</v>
      </c>
      <c r="AG15" s="8">
        <v>0</v>
      </c>
      <c r="AH15" s="8">
        <v>10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1</v>
      </c>
      <c r="AO15" s="8">
        <v>0</v>
      </c>
      <c r="AP15" s="8">
        <v>25</v>
      </c>
      <c r="AQ15" s="8">
        <v>1</v>
      </c>
      <c r="AR15" s="8">
        <v>50</v>
      </c>
      <c r="AS15" s="8">
        <v>69</v>
      </c>
      <c r="AT15" s="8">
        <v>82</v>
      </c>
      <c r="AU15" s="8">
        <v>179</v>
      </c>
      <c r="AV15" s="8">
        <v>0</v>
      </c>
      <c r="AW15" s="8">
        <v>7</v>
      </c>
      <c r="AX15" s="8">
        <v>15</v>
      </c>
      <c r="AY15" s="8">
        <v>107</v>
      </c>
      <c r="AZ15" s="8">
        <v>261</v>
      </c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</row>
    <row r="16" spans="1:432" s="8" customFormat="1" x14ac:dyDescent="0.3">
      <c r="A16" s="8">
        <v>4319</v>
      </c>
      <c r="B16" s="8" t="s">
        <v>11</v>
      </c>
      <c r="C16" s="8">
        <v>0</v>
      </c>
      <c r="D16" s="8">
        <v>15</v>
      </c>
      <c r="E16" s="8">
        <v>1</v>
      </c>
      <c r="F16" s="8">
        <v>130</v>
      </c>
      <c r="G16" s="8">
        <v>81</v>
      </c>
      <c r="H16" s="8">
        <v>19</v>
      </c>
      <c r="I16" s="8">
        <v>80</v>
      </c>
      <c r="J16" s="8">
        <v>6</v>
      </c>
      <c r="K16" s="8">
        <v>73</v>
      </c>
      <c r="L16" s="8">
        <v>2</v>
      </c>
      <c r="M16" s="8">
        <v>50</v>
      </c>
      <c r="N16" s="8">
        <v>184</v>
      </c>
      <c r="O16" s="8">
        <v>138</v>
      </c>
      <c r="P16" s="8">
        <v>176</v>
      </c>
      <c r="Q16" s="8">
        <v>80</v>
      </c>
      <c r="R16" s="8">
        <v>147</v>
      </c>
      <c r="S16" s="8">
        <v>76</v>
      </c>
      <c r="T16" s="8">
        <v>124</v>
      </c>
      <c r="U16" s="8">
        <v>30</v>
      </c>
      <c r="V16" s="8">
        <v>82</v>
      </c>
      <c r="W16" s="8">
        <v>21</v>
      </c>
      <c r="X16" s="8">
        <v>0</v>
      </c>
      <c r="Y16" s="8">
        <v>165</v>
      </c>
      <c r="Z16" s="8">
        <v>3</v>
      </c>
      <c r="AA16" s="8">
        <v>522</v>
      </c>
      <c r="AB16" s="8">
        <v>8</v>
      </c>
      <c r="AC16" s="8">
        <v>89</v>
      </c>
      <c r="AD16" s="8">
        <v>118</v>
      </c>
      <c r="AE16" s="8">
        <v>0</v>
      </c>
      <c r="AF16" s="8">
        <v>75</v>
      </c>
      <c r="AG16" s="8">
        <v>0</v>
      </c>
      <c r="AH16" s="8">
        <v>4</v>
      </c>
      <c r="AI16" s="8">
        <v>1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1</v>
      </c>
      <c r="AP16" s="8">
        <v>39</v>
      </c>
      <c r="AQ16" s="8">
        <v>0</v>
      </c>
      <c r="AR16" s="8">
        <v>120</v>
      </c>
      <c r="AS16" s="8">
        <v>14</v>
      </c>
      <c r="AT16" s="8">
        <v>136</v>
      </c>
      <c r="AU16" s="8">
        <v>228</v>
      </c>
      <c r="AV16" s="8">
        <v>0</v>
      </c>
      <c r="AW16" s="8">
        <v>1</v>
      </c>
      <c r="AX16" s="8">
        <v>24</v>
      </c>
      <c r="AY16" s="8">
        <v>74</v>
      </c>
      <c r="AZ16" s="8">
        <v>364</v>
      </c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</row>
    <row r="17" spans="1:432" s="8" customFormat="1" x14ac:dyDescent="0.3">
      <c r="A17" s="8">
        <v>4320</v>
      </c>
      <c r="B17" s="8" t="s">
        <v>12</v>
      </c>
      <c r="C17" s="8">
        <v>0</v>
      </c>
      <c r="D17" s="8">
        <v>12</v>
      </c>
      <c r="E17" s="8">
        <v>0</v>
      </c>
      <c r="F17" s="8">
        <v>106</v>
      </c>
      <c r="G17" s="8">
        <v>73</v>
      </c>
      <c r="H17" s="8">
        <v>23</v>
      </c>
      <c r="I17" s="8">
        <v>68</v>
      </c>
      <c r="J17" s="8">
        <v>10</v>
      </c>
      <c r="K17" s="8">
        <v>64</v>
      </c>
      <c r="L17" s="8">
        <v>1</v>
      </c>
      <c r="M17" s="8">
        <v>26</v>
      </c>
      <c r="N17" s="8">
        <v>152</v>
      </c>
      <c r="O17" s="8">
        <v>110</v>
      </c>
      <c r="P17" s="8">
        <v>165</v>
      </c>
      <c r="Q17" s="8">
        <v>74</v>
      </c>
      <c r="R17" s="8">
        <v>113</v>
      </c>
      <c r="S17" s="8">
        <v>56</v>
      </c>
      <c r="T17" s="8">
        <v>105</v>
      </c>
      <c r="U17" s="8">
        <v>35</v>
      </c>
      <c r="V17" s="8">
        <v>94</v>
      </c>
      <c r="W17" s="8">
        <v>18</v>
      </c>
      <c r="X17" s="8">
        <v>1</v>
      </c>
      <c r="Y17" s="8">
        <v>142</v>
      </c>
      <c r="Z17" s="8">
        <v>7</v>
      </c>
      <c r="AA17" s="8">
        <v>473</v>
      </c>
      <c r="AB17" s="8">
        <v>0</v>
      </c>
      <c r="AC17" s="8">
        <v>84</v>
      </c>
      <c r="AD17" s="8">
        <v>102</v>
      </c>
      <c r="AE17" s="8">
        <v>0</v>
      </c>
      <c r="AF17" s="8">
        <v>43</v>
      </c>
      <c r="AG17" s="8">
        <v>0</v>
      </c>
      <c r="AH17" s="8">
        <v>2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37</v>
      </c>
      <c r="AQ17" s="8">
        <v>0</v>
      </c>
      <c r="AR17" s="8">
        <v>38</v>
      </c>
      <c r="AS17" s="8">
        <v>24</v>
      </c>
      <c r="AT17" s="8">
        <v>145</v>
      </c>
      <c r="AU17" s="8">
        <v>208</v>
      </c>
      <c r="AV17" s="8">
        <v>0</v>
      </c>
      <c r="AW17" s="8">
        <v>2</v>
      </c>
      <c r="AX17" s="8">
        <v>47</v>
      </c>
      <c r="AY17" s="8">
        <v>82</v>
      </c>
      <c r="AZ17" s="8">
        <v>353</v>
      </c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</row>
    <row r="18" spans="1:432" s="8" customFormat="1" x14ac:dyDescent="0.3">
      <c r="A18" s="8">
        <v>4321</v>
      </c>
      <c r="B18" s="8" t="s">
        <v>206</v>
      </c>
      <c r="C18" s="8">
        <v>0</v>
      </c>
      <c r="D18" s="8">
        <v>17</v>
      </c>
      <c r="E18" s="8">
        <v>2</v>
      </c>
      <c r="F18" s="8">
        <v>119</v>
      </c>
      <c r="G18" s="8">
        <v>58</v>
      </c>
      <c r="H18" s="8">
        <v>24</v>
      </c>
      <c r="I18" s="8">
        <v>42</v>
      </c>
      <c r="J18" s="8">
        <v>7</v>
      </c>
      <c r="K18" s="8">
        <v>33</v>
      </c>
      <c r="L18" s="8">
        <v>4</v>
      </c>
      <c r="M18" s="8">
        <v>68</v>
      </c>
      <c r="N18" s="8">
        <v>179</v>
      </c>
      <c r="O18" s="8">
        <v>72</v>
      </c>
      <c r="P18" s="8">
        <v>154</v>
      </c>
      <c r="Q18" s="8">
        <v>59</v>
      </c>
      <c r="R18" s="8">
        <v>146</v>
      </c>
      <c r="S18" s="8">
        <v>34</v>
      </c>
      <c r="T18" s="8">
        <v>96</v>
      </c>
      <c r="U18" s="8">
        <v>31</v>
      </c>
      <c r="V18" s="8">
        <v>82</v>
      </c>
      <c r="W18" s="8">
        <v>16</v>
      </c>
      <c r="X18" s="8">
        <v>1</v>
      </c>
      <c r="Y18" s="8">
        <v>135</v>
      </c>
      <c r="Z18" s="8">
        <v>10</v>
      </c>
      <c r="AA18" s="8">
        <v>472</v>
      </c>
      <c r="AB18" s="8">
        <v>2</v>
      </c>
      <c r="AC18" s="8">
        <v>75</v>
      </c>
      <c r="AD18" s="8">
        <v>77</v>
      </c>
      <c r="AE18" s="8">
        <v>0</v>
      </c>
      <c r="AF18" s="8">
        <v>14</v>
      </c>
      <c r="AG18" s="8">
        <v>0</v>
      </c>
      <c r="AH18" s="8">
        <v>6</v>
      </c>
      <c r="AI18" s="8">
        <v>6</v>
      </c>
      <c r="AJ18" s="8">
        <v>0</v>
      </c>
      <c r="AK18" s="8">
        <v>0</v>
      </c>
      <c r="AL18" s="8">
        <v>2</v>
      </c>
      <c r="AM18" s="8">
        <v>0</v>
      </c>
      <c r="AN18" s="8">
        <v>0</v>
      </c>
      <c r="AO18" s="8">
        <v>0</v>
      </c>
      <c r="AP18" s="8">
        <v>19</v>
      </c>
      <c r="AQ18" s="8">
        <v>1</v>
      </c>
      <c r="AR18" s="8">
        <v>71</v>
      </c>
      <c r="AS18" s="8">
        <v>19</v>
      </c>
      <c r="AT18" s="8">
        <v>46</v>
      </c>
      <c r="AU18" s="8">
        <v>88</v>
      </c>
      <c r="AV18" s="8">
        <v>0</v>
      </c>
      <c r="AW18" s="8">
        <v>3</v>
      </c>
      <c r="AX18" s="8">
        <v>10</v>
      </c>
      <c r="AY18" s="8">
        <v>40</v>
      </c>
      <c r="AZ18" s="8">
        <v>134</v>
      </c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</row>
    <row r="19" spans="1:432" s="8" customFormat="1" x14ac:dyDescent="0.3">
      <c r="A19" s="8">
        <v>4322</v>
      </c>
      <c r="B19" s="8" t="s">
        <v>14</v>
      </c>
      <c r="C19" s="8">
        <v>0</v>
      </c>
      <c r="D19" s="8">
        <v>0</v>
      </c>
      <c r="E19" s="8">
        <v>0</v>
      </c>
      <c r="F19" s="8">
        <v>65</v>
      </c>
      <c r="G19" s="8">
        <v>40</v>
      </c>
      <c r="H19" s="8">
        <v>10</v>
      </c>
      <c r="I19" s="8">
        <v>40</v>
      </c>
      <c r="J19" s="8">
        <v>4</v>
      </c>
      <c r="K19" s="8">
        <v>35</v>
      </c>
      <c r="L19" s="8">
        <v>1</v>
      </c>
      <c r="M19" s="8">
        <v>24</v>
      </c>
      <c r="N19" s="8">
        <v>86</v>
      </c>
      <c r="O19" s="8">
        <v>87</v>
      </c>
      <c r="P19" s="8">
        <v>114</v>
      </c>
      <c r="Q19" s="8">
        <v>41</v>
      </c>
      <c r="R19" s="8">
        <v>106</v>
      </c>
      <c r="S19" s="8">
        <v>26</v>
      </c>
      <c r="T19" s="8">
        <v>72</v>
      </c>
      <c r="U19" s="8">
        <v>15</v>
      </c>
      <c r="V19" s="8">
        <v>78</v>
      </c>
      <c r="W19" s="8">
        <v>7</v>
      </c>
      <c r="X19" s="8">
        <v>0</v>
      </c>
      <c r="Y19" s="8">
        <v>100</v>
      </c>
      <c r="Z19" s="8">
        <v>7</v>
      </c>
      <c r="AA19" s="8">
        <v>324</v>
      </c>
      <c r="AB19" s="8">
        <v>0</v>
      </c>
      <c r="AC19" s="8">
        <v>77</v>
      </c>
      <c r="AD19" s="8">
        <v>94</v>
      </c>
      <c r="AE19" s="8">
        <v>0</v>
      </c>
      <c r="AF19" s="8">
        <v>30</v>
      </c>
      <c r="AG19" s="8">
        <v>0</v>
      </c>
      <c r="AH19" s="8">
        <v>1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17</v>
      </c>
      <c r="AQ19" s="8">
        <v>0</v>
      </c>
      <c r="AR19" s="8">
        <v>71</v>
      </c>
      <c r="AS19" s="8">
        <v>22</v>
      </c>
      <c r="AT19" s="8">
        <v>50</v>
      </c>
      <c r="AU19" s="8">
        <v>103</v>
      </c>
      <c r="AV19" s="8">
        <v>0</v>
      </c>
      <c r="AW19" s="8">
        <v>3</v>
      </c>
      <c r="AX19" s="8">
        <v>26</v>
      </c>
      <c r="AY19" s="8">
        <v>70</v>
      </c>
      <c r="AZ19" s="8">
        <v>153</v>
      </c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</row>
    <row r="20" spans="1:432" s="8" customFormat="1" x14ac:dyDescent="0.3">
      <c r="A20" s="8">
        <v>4323</v>
      </c>
      <c r="B20" s="8" t="s">
        <v>15</v>
      </c>
      <c r="C20" s="8">
        <v>0</v>
      </c>
      <c r="D20" s="8">
        <v>22</v>
      </c>
      <c r="E20" s="8">
        <v>0</v>
      </c>
      <c r="F20" s="8">
        <v>68</v>
      </c>
      <c r="G20" s="8">
        <v>34</v>
      </c>
      <c r="H20" s="8">
        <v>15</v>
      </c>
      <c r="I20" s="8">
        <v>30</v>
      </c>
      <c r="J20" s="8">
        <v>8</v>
      </c>
      <c r="K20" s="8">
        <v>24</v>
      </c>
      <c r="L20" s="8">
        <v>0</v>
      </c>
      <c r="M20" s="8">
        <v>32</v>
      </c>
      <c r="N20" s="8">
        <v>98</v>
      </c>
      <c r="O20" s="8">
        <v>95</v>
      </c>
      <c r="P20" s="8">
        <v>112</v>
      </c>
      <c r="Q20" s="8">
        <v>52</v>
      </c>
      <c r="R20" s="8">
        <v>93</v>
      </c>
      <c r="S20" s="8">
        <v>38</v>
      </c>
      <c r="T20" s="8">
        <v>91</v>
      </c>
      <c r="U20" s="8">
        <v>21</v>
      </c>
      <c r="V20" s="8">
        <v>72</v>
      </c>
      <c r="W20" s="8">
        <v>6</v>
      </c>
      <c r="X20" s="8">
        <v>0</v>
      </c>
      <c r="Y20" s="8">
        <v>8</v>
      </c>
      <c r="Z20" s="8">
        <v>1</v>
      </c>
      <c r="AA20" s="8">
        <v>15</v>
      </c>
      <c r="AB20" s="8">
        <v>0</v>
      </c>
      <c r="AC20" s="8">
        <v>76</v>
      </c>
      <c r="AD20" s="8">
        <v>49</v>
      </c>
      <c r="AE20" s="8">
        <v>0</v>
      </c>
      <c r="AF20" s="8">
        <v>37</v>
      </c>
      <c r="AG20" s="8">
        <v>0</v>
      </c>
      <c r="AH20" s="8">
        <v>1</v>
      </c>
      <c r="AI20" s="8">
        <v>3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3</v>
      </c>
      <c r="AP20" s="8">
        <v>27</v>
      </c>
      <c r="AQ20" s="8">
        <v>1</v>
      </c>
      <c r="AR20" s="8">
        <v>64</v>
      </c>
      <c r="AS20" s="8">
        <v>62</v>
      </c>
      <c r="AT20" s="8">
        <v>38</v>
      </c>
      <c r="AU20" s="8">
        <v>82</v>
      </c>
      <c r="AV20" s="8">
        <v>3</v>
      </c>
      <c r="AW20" s="8">
        <v>0</v>
      </c>
      <c r="AX20" s="8">
        <v>28</v>
      </c>
      <c r="AY20" s="8">
        <v>74</v>
      </c>
      <c r="AZ20" s="8">
        <v>120</v>
      </c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</row>
    <row r="21" spans="1:432" s="8" customFormat="1" x14ac:dyDescent="0.3">
      <c r="A21" s="8">
        <v>4324</v>
      </c>
      <c r="B21" s="8" t="s">
        <v>16</v>
      </c>
      <c r="C21" s="8">
        <v>41</v>
      </c>
      <c r="D21" s="8">
        <v>6</v>
      </c>
      <c r="E21" s="8">
        <v>89</v>
      </c>
      <c r="F21" s="8">
        <v>157</v>
      </c>
      <c r="G21" s="8">
        <v>85</v>
      </c>
      <c r="H21" s="8">
        <v>19</v>
      </c>
      <c r="I21" s="8">
        <v>73</v>
      </c>
      <c r="J21" s="8">
        <v>6</v>
      </c>
      <c r="K21" s="8">
        <v>59</v>
      </c>
      <c r="L21" s="8">
        <v>0</v>
      </c>
      <c r="M21" s="8">
        <v>68</v>
      </c>
      <c r="N21" s="8">
        <v>197</v>
      </c>
      <c r="O21" s="8">
        <v>129</v>
      </c>
      <c r="P21" s="8">
        <v>213</v>
      </c>
      <c r="Q21" s="8">
        <v>72</v>
      </c>
      <c r="R21" s="8">
        <v>167</v>
      </c>
      <c r="S21" s="8">
        <v>65</v>
      </c>
      <c r="T21" s="8">
        <v>145</v>
      </c>
      <c r="U21" s="8">
        <v>44</v>
      </c>
      <c r="V21" s="8">
        <v>119</v>
      </c>
      <c r="W21" s="8">
        <v>19</v>
      </c>
      <c r="X21" s="8">
        <v>15</v>
      </c>
      <c r="Y21" s="8">
        <v>178</v>
      </c>
      <c r="Z21" s="8">
        <v>31</v>
      </c>
      <c r="AA21" s="8">
        <v>370</v>
      </c>
      <c r="AB21" s="8">
        <v>4</v>
      </c>
      <c r="AC21" s="8">
        <v>152</v>
      </c>
      <c r="AD21" s="8">
        <v>128</v>
      </c>
      <c r="AE21" s="8">
        <v>0</v>
      </c>
      <c r="AF21" s="8">
        <v>26</v>
      </c>
      <c r="AG21" s="8">
        <v>0</v>
      </c>
      <c r="AH21" s="8">
        <v>7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71</v>
      </c>
      <c r="AQ21" s="8">
        <v>1</v>
      </c>
      <c r="AR21" s="8">
        <v>135</v>
      </c>
      <c r="AS21" s="8">
        <v>82</v>
      </c>
      <c r="AT21" s="8">
        <v>317</v>
      </c>
      <c r="AU21" s="8">
        <v>488</v>
      </c>
      <c r="AV21" s="8">
        <v>3</v>
      </c>
      <c r="AW21" s="8">
        <v>1</v>
      </c>
      <c r="AX21" s="8">
        <v>148</v>
      </c>
      <c r="AY21" s="8">
        <v>140</v>
      </c>
      <c r="AZ21" s="8">
        <v>805</v>
      </c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</row>
    <row r="22" spans="1:432" s="8" customFormat="1" x14ac:dyDescent="0.3">
      <c r="A22" s="8">
        <v>4325</v>
      </c>
      <c r="B22" s="8" t="s">
        <v>17</v>
      </c>
      <c r="C22" s="8">
        <v>22</v>
      </c>
      <c r="D22" s="8">
        <v>8</v>
      </c>
      <c r="E22" s="8">
        <v>0</v>
      </c>
      <c r="F22" s="8">
        <v>71</v>
      </c>
      <c r="G22" s="8">
        <v>23</v>
      </c>
      <c r="H22" s="8">
        <v>2</v>
      </c>
      <c r="I22" s="8">
        <v>26</v>
      </c>
      <c r="J22" s="8">
        <v>7</v>
      </c>
      <c r="K22" s="8">
        <v>17</v>
      </c>
      <c r="L22" s="8">
        <v>0</v>
      </c>
      <c r="M22" s="8">
        <v>50</v>
      </c>
      <c r="N22" s="8">
        <v>90</v>
      </c>
      <c r="O22" s="8">
        <v>72</v>
      </c>
      <c r="P22" s="8">
        <v>95</v>
      </c>
      <c r="Q22" s="8">
        <v>42</v>
      </c>
      <c r="R22" s="8">
        <v>74</v>
      </c>
      <c r="S22" s="8">
        <v>37</v>
      </c>
      <c r="T22" s="8">
        <v>61</v>
      </c>
      <c r="U22" s="8">
        <v>15</v>
      </c>
      <c r="V22" s="8">
        <v>30</v>
      </c>
      <c r="W22" s="8">
        <v>6</v>
      </c>
      <c r="X22" s="8">
        <v>0</v>
      </c>
      <c r="Y22" s="8">
        <v>77</v>
      </c>
      <c r="Z22" s="8">
        <v>0</v>
      </c>
      <c r="AA22" s="8">
        <v>310</v>
      </c>
      <c r="AB22" s="8">
        <v>0</v>
      </c>
      <c r="AC22" s="8">
        <v>56</v>
      </c>
      <c r="AD22" s="8">
        <v>57</v>
      </c>
      <c r="AE22" s="8">
        <v>0</v>
      </c>
      <c r="AF22" s="8">
        <v>28</v>
      </c>
      <c r="AG22" s="8">
        <v>0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24</v>
      </c>
      <c r="AQ22" s="8">
        <v>0</v>
      </c>
      <c r="AR22" s="8">
        <v>70</v>
      </c>
      <c r="AS22" s="8">
        <v>10</v>
      </c>
      <c r="AT22" s="8">
        <v>105</v>
      </c>
      <c r="AU22" s="8">
        <v>165</v>
      </c>
      <c r="AV22" s="8">
        <v>0</v>
      </c>
      <c r="AW22" s="8">
        <v>4</v>
      </c>
      <c r="AX22" s="8">
        <v>30</v>
      </c>
      <c r="AY22" s="8">
        <v>42</v>
      </c>
      <c r="AZ22" s="8">
        <v>270</v>
      </c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</row>
    <row r="23" spans="1:432" s="8" customFormat="1" x14ac:dyDescent="0.3">
      <c r="A23" s="8">
        <v>4326</v>
      </c>
      <c r="B23" s="8" t="s">
        <v>19</v>
      </c>
      <c r="C23" s="8">
        <v>0</v>
      </c>
      <c r="D23" s="8">
        <v>3</v>
      </c>
      <c r="E23" s="8">
        <v>0</v>
      </c>
      <c r="F23" s="8">
        <v>17</v>
      </c>
      <c r="G23" s="8">
        <v>11</v>
      </c>
      <c r="H23" s="8">
        <v>1</v>
      </c>
      <c r="I23" s="8">
        <v>9</v>
      </c>
      <c r="J23" s="8">
        <v>1</v>
      </c>
      <c r="K23" s="8">
        <v>7</v>
      </c>
      <c r="L23" s="8">
        <v>0</v>
      </c>
      <c r="M23" s="8">
        <v>8</v>
      </c>
      <c r="N23" s="8">
        <v>23</v>
      </c>
      <c r="O23" s="8">
        <v>12</v>
      </c>
      <c r="P23" s="8">
        <v>17</v>
      </c>
      <c r="Q23" s="8">
        <v>8</v>
      </c>
      <c r="R23" s="8">
        <v>16</v>
      </c>
      <c r="S23" s="8">
        <v>3</v>
      </c>
      <c r="T23" s="8">
        <v>10</v>
      </c>
      <c r="U23" s="8">
        <v>7</v>
      </c>
      <c r="V23" s="8">
        <v>9</v>
      </c>
      <c r="W23" s="8">
        <v>2</v>
      </c>
      <c r="X23" s="8">
        <v>0</v>
      </c>
      <c r="Y23" s="8">
        <v>13</v>
      </c>
      <c r="Z23" s="8">
        <v>0</v>
      </c>
      <c r="AA23" s="8">
        <v>17</v>
      </c>
      <c r="AB23" s="8">
        <v>0</v>
      </c>
      <c r="AC23" s="8">
        <v>21</v>
      </c>
      <c r="AD23" s="8">
        <v>13</v>
      </c>
      <c r="AE23" s="8">
        <v>0</v>
      </c>
      <c r="AF23" s="8">
        <v>7</v>
      </c>
      <c r="AG23" s="8">
        <v>0</v>
      </c>
      <c r="AH23" s="8">
        <v>0</v>
      </c>
      <c r="AI23" s="8">
        <v>7</v>
      </c>
      <c r="AJ23" s="8">
        <v>0</v>
      </c>
      <c r="AK23" s="8">
        <v>0</v>
      </c>
      <c r="AL23" s="8">
        <v>0</v>
      </c>
      <c r="AM23" s="8">
        <v>0</v>
      </c>
      <c r="AN23" s="8">
        <v>8</v>
      </c>
      <c r="AO23" s="8">
        <v>14</v>
      </c>
      <c r="AP23" s="8">
        <v>40</v>
      </c>
      <c r="AQ23" s="8">
        <v>0</v>
      </c>
      <c r="AR23" s="8">
        <v>39</v>
      </c>
      <c r="AS23" s="8">
        <v>0</v>
      </c>
      <c r="AT23" s="8">
        <v>52</v>
      </c>
      <c r="AU23" s="8">
        <v>41</v>
      </c>
      <c r="AV23" s="8">
        <v>0</v>
      </c>
      <c r="AW23" s="8">
        <v>0</v>
      </c>
      <c r="AX23" s="8">
        <v>15</v>
      </c>
      <c r="AY23" s="8">
        <v>38</v>
      </c>
      <c r="AZ23" s="8">
        <v>93</v>
      </c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</row>
    <row r="24" spans="1:432" s="8" customFormat="1" x14ac:dyDescent="0.3">
      <c r="A24" s="8">
        <v>4327</v>
      </c>
      <c r="B24" s="8" t="s">
        <v>20</v>
      </c>
      <c r="C24" s="8">
        <v>0</v>
      </c>
      <c r="D24" s="8">
        <v>14</v>
      </c>
      <c r="E24" s="8">
        <v>1</v>
      </c>
      <c r="F24" s="8">
        <v>118</v>
      </c>
      <c r="G24" s="8">
        <v>81</v>
      </c>
      <c r="H24" s="8">
        <v>5</v>
      </c>
      <c r="I24" s="8">
        <v>81</v>
      </c>
      <c r="J24" s="8">
        <v>0</v>
      </c>
      <c r="K24" s="8">
        <v>74</v>
      </c>
      <c r="L24" s="8">
        <v>1</v>
      </c>
      <c r="M24" s="8">
        <v>44</v>
      </c>
      <c r="N24" s="8">
        <v>139</v>
      </c>
      <c r="O24" s="8">
        <v>150</v>
      </c>
      <c r="P24" s="8">
        <v>166</v>
      </c>
      <c r="Q24" s="8">
        <v>99</v>
      </c>
      <c r="R24" s="8">
        <v>137</v>
      </c>
      <c r="S24" s="8">
        <v>90</v>
      </c>
      <c r="T24" s="8">
        <v>129</v>
      </c>
      <c r="U24" s="8">
        <v>51</v>
      </c>
      <c r="V24" s="8">
        <v>103</v>
      </c>
      <c r="W24" s="8">
        <v>33</v>
      </c>
      <c r="X24" s="8">
        <v>0</v>
      </c>
      <c r="Y24" s="8">
        <v>128</v>
      </c>
      <c r="Z24" s="8">
        <v>0</v>
      </c>
      <c r="AA24" s="8">
        <v>354</v>
      </c>
      <c r="AB24" s="8">
        <v>0</v>
      </c>
      <c r="AC24" s="8">
        <v>66</v>
      </c>
      <c r="AD24" s="8">
        <v>92</v>
      </c>
      <c r="AE24" s="8">
        <v>0</v>
      </c>
      <c r="AF24" s="8">
        <v>4</v>
      </c>
      <c r="AG24" s="8">
        <v>0</v>
      </c>
      <c r="AH24" s="8">
        <v>2</v>
      </c>
      <c r="AI24" s="8">
        <v>15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10</v>
      </c>
      <c r="AQ24" s="8">
        <v>0</v>
      </c>
      <c r="AR24" s="8">
        <v>32</v>
      </c>
      <c r="AS24" s="8">
        <v>32</v>
      </c>
      <c r="AT24" s="8">
        <v>89</v>
      </c>
      <c r="AU24" s="8">
        <v>190</v>
      </c>
      <c r="AV24" s="8">
        <v>0</v>
      </c>
      <c r="AW24" s="8">
        <v>0</v>
      </c>
      <c r="AX24" s="8">
        <v>26</v>
      </c>
      <c r="AY24" s="8">
        <v>42</v>
      </c>
      <c r="AZ24" s="8">
        <v>279</v>
      </c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</row>
    <row r="25" spans="1:432" s="8" customFormat="1" x14ac:dyDescent="0.3">
      <c r="A25" s="8">
        <v>4328</v>
      </c>
      <c r="B25" s="8" t="s">
        <v>22</v>
      </c>
      <c r="C25" s="8">
        <v>0</v>
      </c>
      <c r="D25" s="8">
        <v>1</v>
      </c>
      <c r="E25" s="8">
        <v>0</v>
      </c>
      <c r="F25" s="8">
        <v>59</v>
      </c>
      <c r="G25" s="8">
        <v>48</v>
      </c>
      <c r="H25" s="8">
        <v>0</v>
      </c>
      <c r="I25" s="8">
        <v>47</v>
      </c>
      <c r="J25" s="8">
        <v>0</v>
      </c>
      <c r="K25" s="8">
        <v>43</v>
      </c>
      <c r="L25" s="8">
        <v>0</v>
      </c>
      <c r="M25" s="8">
        <v>14</v>
      </c>
      <c r="N25" s="8">
        <v>63</v>
      </c>
      <c r="O25" s="8">
        <v>54</v>
      </c>
      <c r="P25" s="8">
        <v>56</v>
      </c>
      <c r="Q25" s="8">
        <v>19</v>
      </c>
      <c r="R25" s="8">
        <v>46</v>
      </c>
      <c r="S25" s="8">
        <v>22</v>
      </c>
      <c r="T25" s="8">
        <v>20</v>
      </c>
      <c r="U25" s="8">
        <v>9</v>
      </c>
      <c r="V25" s="8">
        <v>26</v>
      </c>
      <c r="W25" s="8">
        <v>5</v>
      </c>
      <c r="X25" s="8">
        <v>0</v>
      </c>
      <c r="Y25" s="8">
        <v>69</v>
      </c>
      <c r="Z25" s="8">
        <v>0</v>
      </c>
      <c r="AA25" s="8">
        <v>110</v>
      </c>
      <c r="AB25" s="8">
        <v>0</v>
      </c>
      <c r="AC25" s="8">
        <v>42</v>
      </c>
      <c r="AD25" s="8">
        <v>56</v>
      </c>
      <c r="AE25" s="8">
        <v>0</v>
      </c>
      <c r="AF25" s="8">
        <v>20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92</v>
      </c>
      <c r="AQ25" s="8">
        <v>0</v>
      </c>
      <c r="AR25" s="8">
        <v>457</v>
      </c>
      <c r="AS25" s="8">
        <v>6</v>
      </c>
      <c r="AT25" s="8">
        <v>42</v>
      </c>
      <c r="AU25" s="8">
        <v>61</v>
      </c>
      <c r="AV25" s="8">
        <v>0</v>
      </c>
      <c r="AW25" s="8">
        <v>0</v>
      </c>
      <c r="AX25" s="8">
        <v>13</v>
      </c>
      <c r="AY25" s="8">
        <v>51</v>
      </c>
      <c r="AZ25" s="8">
        <v>103</v>
      </c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</row>
    <row r="26" spans="1:432" s="8" customFormat="1" x14ac:dyDescent="0.3">
      <c r="A26" s="8">
        <v>4329</v>
      </c>
      <c r="B26" s="8" t="s">
        <v>23</v>
      </c>
      <c r="C26" s="8">
        <v>77</v>
      </c>
      <c r="D26" s="8">
        <v>14</v>
      </c>
      <c r="E26" s="8">
        <v>103</v>
      </c>
      <c r="F26" s="8">
        <v>142</v>
      </c>
      <c r="G26" s="8">
        <v>101</v>
      </c>
      <c r="H26" s="8">
        <v>23</v>
      </c>
      <c r="I26" s="8">
        <v>85</v>
      </c>
      <c r="J26" s="8">
        <v>5</v>
      </c>
      <c r="K26" s="8">
        <v>86</v>
      </c>
      <c r="L26" s="8">
        <v>0</v>
      </c>
      <c r="M26" s="8">
        <v>49</v>
      </c>
      <c r="N26" s="8">
        <v>187</v>
      </c>
      <c r="O26" s="8">
        <v>153</v>
      </c>
      <c r="P26" s="8">
        <v>197</v>
      </c>
      <c r="Q26" s="8">
        <v>84</v>
      </c>
      <c r="R26" s="8">
        <v>185</v>
      </c>
      <c r="S26" s="8">
        <v>80</v>
      </c>
      <c r="T26" s="8">
        <v>161</v>
      </c>
      <c r="U26" s="8">
        <v>36</v>
      </c>
      <c r="V26" s="8">
        <v>101</v>
      </c>
      <c r="W26" s="8">
        <v>21</v>
      </c>
      <c r="X26" s="8">
        <v>0</v>
      </c>
      <c r="Y26" s="8">
        <v>161</v>
      </c>
      <c r="Z26" s="8">
        <v>3</v>
      </c>
      <c r="AA26" s="8">
        <v>396</v>
      </c>
      <c r="AB26" s="8">
        <v>0</v>
      </c>
      <c r="AC26" s="8">
        <v>74</v>
      </c>
      <c r="AD26" s="8">
        <v>116</v>
      </c>
      <c r="AE26" s="8">
        <v>0</v>
      </c>
      <c r="AF26" s="8">
        <v>14</v>
      </c>
      <c r="AG26" s="8">
        <v>0</v>
      </c>
      <c r="AH26" s="8">
        <v>2</v>
      </c>
      <c r="AI26" s="8">
        <v>32</v>
      </c>
      <c r="AJ26" s="8">
        <v>1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6</v>
      </c>
      <c r="AQ26" s="8">
        <v>0</v>
      </c>
      <c r="AR26" s="8">
        <v>22</v>
      </c>
      <c r="AS26" s="8">
        <v>9</v>
      </c>
      <c r="AT26" s="8">
        <v>107</v>
      </c>
      <c r="AU26" s="8">
        <v>200</v>
      </c>
      <c r="AV26" s="8">
        <v>0</v>
      </c>
      <c r="AW26" s="8">
        <v>2</v>
      </c>
      <c r="AX26" s="8">
        <v>28</v>
      </c>
      <c r="AY26" s="8">
        <v>151</v>
      </c>
      <c r="AZ26" s="8">
        <v>307</v>
      </c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</row>
    <row r="27" spans="1:432" s="8" customFormat="1" x14ac:dyDescent="0.3">
      <c r="A27" s="8">
        <v>4330</v>
      </c>
      <c r="B27" s="8" t="s">
        <v>24</v>
      </c>
      <c r="C27" s="8">
        <v>0</v>
      </c>
      <c r="D27" s="8">
        <v>0</v>
      </c>
      <c r="E27" s="8">
        <v>0</v>
      </c>
      <c r="F27" s="8">
        <v>32</v>
      </c>
      <c r="G27" s="8">
        <v>21</v>
      </c>
      <c r="H27" s="8">
        <v>3</v>
      </c>
      <c r="I27" s="8">
        <v>13</v>
      </c>
      <c r="J27" s="8">
        <v>0</v>
      </c>
      <c r="K27" s="8">
        <v>13</v>
      </c>
      <c r="L27" s="8">
        <v>1</v>
      </c>
      <c r="M27" s="8">
        <v>9</v>
      </c>
      <c r="N27" s="8">
        <v>34</v>
      </c>
      <c r="O27" s="8">
        <v>38</v>
      </c>
      <c r="P27" s="8">
        <v>40</v>
      </c>
      <c r="Q27" s="8">
        <v>16</v>
      </c>
      <c r="R27" s="8">
        <v>34</v>
      </c>
      <c r="S27" s="8">
        <v>12</v>
      </c>
      <c r="T27" s="8">
        <v>33</v>
      </c>
      <c r="U27" s="8">
        <v>8</v>
      </c>
      <c r="V27" s="8">
        <v>41</v>
      </c>
      <c r="W27" s="8">
        <v>2</v>
      </c>
      <c r="X27" s="8">
        <v>0</v>
      </c>
      <c r="Y27" s="8">
        <v>26</v>
      </c>
      <c r="Z27" s="8">
        <v>0</v>
      </c>
      <c r="AA27" s="8">
        <v>53</v>
      </c>
      <c r="AB27" s="8">
        <v>0</v>
      </c>
      <c r="AC27" s="8">
        <v>15</v>
      </c>
      <c r="AD27" s="8">
        <v>22</v>
      </c>
      <c r="AE27" s="8">
        <v>0</v>
      </c>
      <c r="AF27" s="8">
        <v>3</v>
      </c>
      <c r="AG27" s="8">
        <v>0</v>
      </c>
      <c r="AH27" s="8">
        <v>0</v>
      </c>
      <c r="AI27" s="8">
        <v>1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1</v>
      </c>
      <c r="AP27" s="8">
        <v>0</v>
      </c>
      <c r="AQ27" s="8">
        <v>0</v>
      </c>
      <c r="AR27" s="8">
        <v>6</v>
      </c>
      <c r="AS27" s="8">
        <v>0</v>
      </c>
      <c r="AT27" s="8">
        <v>53</v>
      </c>
      <c r="AU27" s="8">
        <v>125</v>
      </c>
      <c r="AV27" s="8">
        <v>0</v>
      </c>
      <c r="AW27" s="8">
        <v>0</v>
      </c>
      <c r="AX27" s="8">
        <v>21</v>
      </c>
      <c r="AY27" s="8">
        <v>22</v>
      </c>
      <c r="AZ27" s="8">
        <v>178</v>
      </c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</row>
    <row r="28" spans="1:432" s="8" customFormat="1" x14ac:dyDescent="0.3">
      <c r="A28" s="8">
        <v>4331</v>
      </c>
      <c r="B28" s="8" t="s">
        <v>25</v>
      </c>
      <c r="C28" s="8">
        <v>91</v>
      </c>
      <c r="D28" s="8">
        <v>6</v>
      </c>
      <c r="E28" s="8">
        <v>138</v>
      </c>
      <c r="F28" s="8">
        <v>253</v>
      </c>
      <c r="G28" s="8">
        <v>128</v>
      </c>
      <c r="H28" s="8">
        <v>17</v>
      </c>
      <c r="I28" s="8">
        <v>117</v>
      </c>
      <c r="J28" s="8">
        <v>5</v>
      </c>
      <c r="K28" s="8">
        <v>109</v>
      </c>
      <c r="L28" s="8">
        <v>2</v>
      </c>
      <c r="M28" s="8">
        <v>129</v>
      </c>
      <c r="N28" s="8">
        <v>348</v>
      </c>
      <c r="O28" s="8">
        <v>231</v>
      </c>
      <c r="P28" s="8">
        <v>274</v>
      </c>
      <c r="Q28" s="8">
        <v>161</v>
      </c>
      <c r="R28" s="8">
        <v>229</v>
      </c>
      <c r="S28" s="8">
        <v>111</v>
      </c>
      <c r="T28" s="8">
        <v>152</v>
      </c>
      <c r="U28" s="8">
        <v>62</v>
      </c>
      <c r="V28" s="8">
        <v>95</v>
      </c>
      <c r="W28" s="8">
        <v>20</v>
      </c>
      <c r="X28" s="8">
        <v>18</v>
      </c>
      <c r="Y28" s="8">
        <v>295</v>
      </c>
      <c r="Z28" s="8">
        <v>31</v>
      </c>
      <c r="AA28" s="8">
        <v>849</v>
      </c>
      <c r="AB28" s="8">
        <v>3</v>
      </c>
      <c r="AC28" s="8">
        <v>211</v>
      </c>
      <c r="AD28" s="8">
        <v>171</v>
      </c>
      <c r="AE28" s="8">
        <v>0</v>
      </c>
      <c r="AF28" s="8">
        <v>86</v>
      </c>
      <c r="AG28" s="8">
        <v>0</v>
      </c>
      <c r="AH28" s="8">
        <v>11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12</v>
      </c>
      <c r="AO28" s="8">
        <v>24</v>
      </c>
      <c r="AP28" s="8">
        <v>41</v>
      </c>
      <c r="AQ28" s="8">
        <v>3</v>
      </c>
      <c r="AR28" s="8">
        <v>110</v>
      </c>
      <c r="AS28" s="8">
        <v>72</v>
      </c>
      <c r="AT28" s="8">
        <v>172</v>
      </c>
      <c r="AU28" s="8">
        <v>263</v>
      </c>
      <c r="AV28" s="8">
        <v>0</v>
      </c>
      <c r="AW28" s="8">
        <v>4</v>
      </c>
      <c r="AX28" s="8">
        <v>45</v>
      </c>
      <c r="AY28" s="8">
        <v>101</v>
      </c>
      <c r="AZ28" s="8">
        <v>435</v>
      </c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</row>
    <row r="29" spans="1:432" s="8" customFormat="1" x14ac:dyDescent="0.3">
      <c r="A29" s="8">
        <v>4332</v>
      </c>
      <c r="B29" s="8" t="s">
        <v>26</v>
      </c>
      <c r="C29" s="8">
        <v>121</v>
      </c>
      <c r="D29" s="8">
        <v>0</v>
      </c>
      <c r="E29" s="8">
        <v>174</v>
      </c>
      <c r="F29" s="8">
        <v>190</v>
      </c>
      <c r="G29" s="8">
        <v>123</v>
      </c>
      <c r="H29" s="8">
        <v>19</v>
      </c>
      <c r="I29" s="8">
        <v>116</v>
      </c>
      <c r="J29" s="8">
        <v>4</v>
      </c>
      <c r="K29" s="8">
        <v>113</v>
      </c>
      <c r="L29" s="8">
        <v>1</v>
      </c>
      <c r="M29" s="8">
        <v>84</v>
      </c>
      <c r="N29" s="8">
        <v>239</v>
      </c>
      <c r="O29" s="8">
        <v>190</v>
      </c>
      <c r="P29" s="8">
        <v>216</v>
      </c>
      <c r="Q29" s="8">
        <v>107</v>
      </c>
      <c r="R29" s="8">
        <v>147</v>
      </c>
      <c r="S29" s="8">
        <v>71</v>
      </c>
      <c r="T29" s="8">
        <v>104</v>
      </c>
      <c r="U29" s="8">
        <v>42</v>
      </c>
      <c r="V29" s="8">
        <v>79</v>
      </c>
      <c r="W29" s="8">
        <v>18</v>
      </c>
      <c r="X29" s="8">
        <v>1</v>
      </c>
      <c r="Y29" s="8">
        <v>254</v>
      </c>
      <c r="Z29" s="8">
        <v>2</v>
      </c>
      <c r="AA29" s="8">
        <v>508</v>
      </c>
      <c r="AB29" s="8">
        <v>3</v>
      </c>
      <c r="AC29" s="8">
        <v>472</v>
      </c>
      <c r="AD29" s="8">
        <v>8</v>
      </c>
      <c r="AE29" s="8">
        <v>0</v>
      </c>
      <c r="AF29" s="8">
        <v>5</v>
      </c>
      <c r="AG29" s="8">
        <v>0</v>
      </c>
      <c r="AH29" s="8">
        <v>5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8</v>
      </c>
      <c r="AQ29" s="8">
        <v>0</v>
      </c>
      <c r="AR29" s="8">
        <v>16</v>
      </c>
      <c r="AS29" s="8">
        <v>4</v>
      </c>
      <c r="AT29" s="8">
        <v>129</v>
      </c>
      <c r="AU29" s="8">
        <v>246</v>
      </c>
      <c r="AV29" s="8">
        <v>1</v>
      </c>
      <c r="AW29" s="8">
        <v>3</v>
      </c>
      <c r="AX29" s="8">
        <v>18</v>
      </c>
      <c r="AY29" s="8">
        <v>69</v>
      </c>
      <c r="AZ29" s="8">
        <v>375</v>
      </c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</row>
    <row r="30" spans="1:432" s="8" customFormat="1" x14ac:dyDescent="0.3">
      <c r="A30" s="8">
        <v>4333</v>
      </c>
      <c r="B30" s="8" t="s">
        <v>27</v>
      </c>
      <c r="C30" s="8">
        <v>41</v>
      </c>
      <c r="D30" s="8">
        <v>4</v>
      </c>
      <c r="E30" s="8">
        <v>73</v>
      </c>
      <c r="F30" s="8">
        <v>160</v>
      </c>
      <c r="G30" s="8">
        <v>129</v>
      </c>
      <c r="H30" s="8">
        <v>7</v>
      </c>
      <c r="I30" s="8">
        <v>123</v>
      </c>
      <c r="J30" s="8">
        <v>2</v>
      </c>
      <c r="K30" s="8">
        <v>109</v>
      </c>
      <c r="L30" s="8">
        <v>0</v>
      </c>
      <c r="M30" s="8">
        <v>45</v>
      </c>
      <c r="N30" s="8">
        <v>181</v>
      </c>
      <c r="O30" s="8">
        <v>196</v>
      </c>
      <c r="P30" s="8">
        <v>190</v>
      </c>
      <c r="Q30" s="8">
        <v>95</v>
      </c>
      <c r="R30" s="8">
        <v>141</v>
      </c>
      <c r="S30" s="8">
        <v>73</v>
      </c>
      <c r="T30" s="8">
        <v>107</v>
      </c>
      <c r="U30" s="8">
        <v>41</v>
      </c>
      <c r="V30" s="8">
        <v>96</v>
      </c>
      <c r="W30" s="8">
        <v>19</v>
      </c>
      <c r="X30" s="8">
        <v>1</v>
      </c>
      <c r="Y30" s="8">
        <v>247</v>
      </c>
      <c r="Z30" s="8">
        <v>4</v>
      </c>
      <c r="AA30" s="8">
        <v>592</v>
      </c>
      <c r="AB30" s="8">
        <v>5</v>
      </c>
      <c r="AC30" s="8">
        <v>303</v>
      </c>
      <c r="AD30" s="8">
        <v>4</v>
      </c>
      <c r="AE30" s="8">
        <v>0</v>
      </c>
      <c r="AF30" s="8">
        <v>1</v>
      </c>
      <c r="AG30" s="8">
        <v>0</v>
      </c>
      <c r="AH30" s="8">
        <v>8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71</v>
      </c>
      <c r="AQ30" s="8">
        <v>0</v>
      </c>
      <c r="AR30" s="8">
        <v>102</v>
      </c>
      <c r="AS30" s="8">
        <v>65</v>
      </c>
      <c r="AT30" s="8">
        <v>233</v>
      </c>
      <c r="AU30" s="8">
        <v>413</v>
      </c>
      <c r="AV30" s="8">
        <v>0</v>
      </c>
      <c r="AW30" s="8">
        <v>1</v>
      </c>
      <c r="AX30" s="8">
        <v>140</v>
      </c>
      <c r="AY30" s="8">
        <v>159</v>
      </c>
      <c r="AZ30" s="8">
        <v>646</v>
      </c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</row>
    <row r="31" spans="1:432" s="8" customFormat="1" x14ac:dyDescent="0.3">
      <c r="A31" s="8">
        <v>4334</v>
      </c>
      <c r="B31" s="8" t="s">
        <v>28</v>
      </c>
      <c r="C31" s="8">
        <v>0</v>
      </c>
      <c r="D31" s="8">
        <v>0</v>
      </c>
      <c r="E31" s="8">
        <v>0</v>
      </c>
      <c r="F31" s="8">
        <v>28</v>
      </c>
      <c r="G31" s="8">
        <v>21</v>
      </c>
      <c r="H31" s="8">
        <v>2</v>
      </c>
      <c r="I31" s="8">
        <v>14</v>
      </c>
      <c r="J31" s="8">
        <v>8</v>
      </c>
      <c r="K31" s="8">
        <v>10</v>
      </c>
      <c r="L31" s="8">
        <v>1</v>
      </c>
      <c r="M31" s="8">
        <v>19</v>
      </c>
      <c r="N31" s="8">
        <v>63</v>
      </c>
      <c r="O31" s="8">
        <v>53</v>
      </c>
      <c r="P31" s="8">
        <v>60</v>
      </c>
      <c r="Q31" s="8">
        <v>39</v>
      </c>
      <c r="R31" s="8">
        <v>40</v>
      </c>
      <c r="S31" s="8">
        <v>31</v>
      </c>
      <c r="T31" s="8">
        <v>49</v>
      </c>
      <c r="U31" s="8">
        <v>28</v>
      </c>
      <c r="V31" s="8">
        <v>42</v>
      </c>
      <c r="W31" s="8">
        <v>12</v>
      </c>
      <c r="X31" s="8">
        <v>0</v>
      </c>
      <c r="Y31" s="8">
        <v>63</v>
      </c>
      <c r="Z31" s="8">
        <v>0</v>
      </c>
      <c r="AA31" s="8">
        <v>168</v>
      </c>
      <c r="AB31" s="8">
        <v>2</v>
      </c>
      <c r="AC31" s="8">
        <v>118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3</v>
      </c>
      <c r="AQ31" s="8">
        <v>0</v>
      </c>
      <c r="AR31" s="8">
        <v>17</v>
      </c>
      <c r="AS31" s="8">
        <v>0</v>
      </c>
      <c r="AT31" s="8">
        <v>64</v>
      </c>
      <c r="AU31" s="8">
        <v>75</v>
      </c>
      <c r="AV31" s="8">
        <v>0</v>
      </c>
      <c r="AW31" s="8">
        <v>0</v>
      </c>
      <c r="AX31" s="8">
        <v>2</v>
      </c>
      <c r="AY31" s="8">
        <v>25</v>
      </c>
      <c r="AZ31" s="8">
        <v>139</v>
      </c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</row>
    <row r="32" spans="1:432" s="8" customFormat="1" x14ac:dyDescent="0.3">
      <c r="A32" s="8">
        <v>4335</v>
      </c>
      <c r="B32" s="8" t="s">
        <v>29</v>
      </c>
      <c r="C32" s="8">
        <v>0</v>
      </c>
      <c r="D32" s="8">
        <v>7</v>
      </c>
      <c r="E32" s="8">
        <v>0</v>
      </c>
      <c r="F32" s="8">
        <v>49</v>
      </c>
      <c r="G32" s="8">
        <v>26</v>
      </c>
      <c r="H32" s="8">
        <v>7</v>
      </c>
      <c r="I32" s="8">
        <v>25</v>
      </c>
      <c r="J32" s="8">
        <v>5</v>
      </c>
      <c r="K32" s="8">
        <v>19</v>
      </c>
      <c r="L32" s="8">
        <v>4</v>
      </c>
      <c r="M32" s="8">
        <v>43</v>
      </c>
      <c r="N32" s="8">
        <v>96</v>
      </c>
      <c r="O32" s="8">
        <v>69</v>
      </c>
      <c r="P32" s="8">
        <v>83</v>
      </c>
      <c r="Q32" s="8">
        <v>48</v>
      </c>
      <c r="R32" s="8">
        <v>65</v>
      </c>
      <c r="S32" s="8">
        <v>49</v>
      </c>
      <c r="T32" s="8">
        <v>46</v>
      </c>
      <c r="U32" s="8">
        <v>27</v>
      </c>
      <c r="V32" s="8">
        <v>45</v>
      </c>
      <c r="W32" s="8">
        <v>14</v>
      </c>
      <c r="X32" s="8">
        <v>0</v>
      </c>
      <c r="Y32" s="8">
        <v>85</v>
      </c>
      <c r="Z32" s="8">
        <v>0</v>
      </c>
      <c r="AA32" s="8">
        <v>370</v>
      </c>
      <c r="AB32" s="8">
        <v>2</v>
      </c>
      <c r="AC32" s="8">
        <v>150</v>
      </c>
      <c r="AD32" s="8">
        <v>4</v>
      </c>
      <c r="AE32" s="8">
        <v>0</v>
      </c>
      <c r="AF32" s="8">
        <v>6</v>
      </c>
      <c r="AG32" s="8">
        <v>0</v>
      </c>
      <c r="AH32" s="8">
        <v>2</v>
      </c>
      <c r="AI32" s="8">
        <v>2</v>
      </c>
      <c r="AJ32" s="8">
        <v>1</v>
      </c>
      <c r="AK32" s="8">
        <v>0</v>
      </c>
      <c r="AL32" s="8">
        <v>3</v>
      </c>
      <c r="AM32" s="8">
        <v>0</v>
      </c>
      <c r="AN32" s="8">
        <v>0</v>
      </c>
      <c r="AO32" s="8">
        <v>0</v>
      </c>
      <c r="AP32" s="8">
        <v>33</v>
      </c>
      <c r="AQ32" s="8">
        <v>2</v>
      </c>
      <c r="AR32" s="8">
        <v>55</v>
      </c>
      <c r="AS32" s="8">
        <v>49</v>
      </c>
      <c r="AT32" s="8">
        <v>105</v>
      </c>
      <c r="AU32" s="8">
        <v>241</v>
      </c>
      <c r="AV32" s="8">
        <v>0</v>
      </c>
      <c r="AW32" s="8">
        <v>0</v>
      </c>
      <c r="AX32" s="8">
        <v>21</v>
      </c>
      <c r="AY32" s="8">
        <v>69</v>
      </c>
      <c r="AZ32" s="8">
        <v>346</v>
      </c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</row>
    <row r="33" spans="1:432" s="8" customFormat="1" x14ac:dyDescent="0.3">
      <c r="A33" s="8">
        <v>4337</v>
      </c>
      <c r="B33" s="8" t="s">
        <v>31</v>
      </c>
      <c r="C33" s="8">
        <v>0</v>
      </c>
      <c r="D33" s="8">
        <v>1</v>
      </c>
      <c r="E33" s="8">
        <v>0</v>
      </c>
      <c r="F33" s="8">
        <v>28</v>
      </c>
      <c r="G33" s="8">
        <v>13</v>
      </c>
      <c r="H33" s="8">
        <v>0</v>
      </c>
      <c r="I33" s="8">
        <v>12</v>
      </c>
      <c r="J33" s="8">
        <v>1</v>
      </c>
      <c r="K33" s="8">
        <v>9</v>
      </c>
      <c r="L33" s="8">
        <v>0</v>
      </c>
      <c r="M33" s="8">
        <v>13</v>
      </c>
      <c r="N33" s="8">
        <v>25</v>
      </c>
      <c r="O33" s="8">
        <v>32</v>
      </c>
      <c r="P33" s="8">
        <v>33</v>
      </c>
      <c r="Q33" s="8">
        <v>15</v>
      </c>
      <c r="R33" s="8">
        <v>22</v>
      </c>
      <c r="S33" s="8">
        <v>9</v>
      </c>
      <c r="T33" s="8">
        <v>13</v>
      </c>
      <c r="U33" s="8">
        <v>6</v>
      </c>
      <c r="V33" s="8">
        <v>16</v>
      </c>
      <c r="W33" s="8">
        <v>2</v>
      </c>
      <c r="X33" s="8">
        <v>2</v>
      </c>
      <c r="Y33" s="8">
        <v>26</v>
      </c>
      <c r="Z33" s="8">
        <v>3</v>
      </c>
      <c r="AA33" s="8">
        <v>80</v>
      </c>
      <c r="AB33" s="8">
        <v>0</v>
      </c>
      <c r="AC33" s="8">
        <v>16</v>
      </c>
      <c r="AD33" s="8">
        <v>25</v>
      </c>
      <c r="AE33" s="8">
        <v>0</v>
      </c>
      <c r="AF33" s="8">
        <v>5</v>
      </c>
      <c r="AG33" s="8">
        <v>0</v>
      </c>
      <c r="AH33" s="8">
        <v>2</v>
      </c>
      <c r="AI33" s="8">
        <v>7</v>
      </c>
      <c r="AJ33" s="8">
        <v>1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9</v>
      </c>
      <c r="AQ33" s="8">
        <v>0</v>
      </c>
      <c r="AR33" s="8">
        <v>22</v>
      </c>
      <c r="AS33" s="8">
        <v>6</v>
      </c>
      <c r="AT33" s="8">
        <v>16</v>
      </c>
      <c r="AU33" s="8">
        <v>46</v>
      </c>
      <c r="AV33" s="8">
        <v>0</v>
      </c>
      <c r="AW33" s="8">
        <v>0</v>
      </c>
      <c r="AX33" s="8">
        <v>47</v>
      </c>
      <c r="AY33" s="8">
        <v>49</v>
      </c>
      <c r="AZ33" s="8">
        <v>62</v>
      </c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</row>
    <row r="34" spans="1:432" s="8" customFormat="1" x14ac:dyDescent="0.3">
      <c r="A34" s="8">
        <v>4338</v>
      </c>
      <c r="B34" s="8" t="s">
        <v>32</v>
      </c>
      <c r="C34" s="8">
        <v>44</v>
      </c>
      <c r="D34" s="8">
        <v>12</v>
      </c>
      <c r="E34" s="8">
        <v>91</v>
      </c>
      <c r="F34" s="8">
        <v>110</v>
      </c>
      <c r="G34" s="8">
        <v>86</v>
      </c>
      <c r="H34" s="8">
        <v>9</v>
      </c>
      <c r="I34" s="8">
        <v>83</v>
      </c>
      <c r="J34" s="8">
        <v>3</v>
      </c>
      <c r="K34" s="8">
        <v>75</v>
      </c>
      <c r="L34" s="8">
        <v>1</v>
      </c>
      <c r="M34" s="8">
        <v>27</v>
      </c>
      <c r="N34" s="8">
        <v>152</v>
      </c>
      <c r="O34" s="8">
        <v>106</v>
      </c>
      <c r="P34" s="8">
        <v>142</v>
      </c>
      <c r="Q34" s="8">
        <v>80</v>
      </c>
      <c r="R34" s="8">
        <v>118</v>
      </c>
      <c r="S34" s="8">
        <v>69</v>
      </c>
      <c r="T34" s="8">
        <v>118</v>
      </c>
      <c r="U34" s="8">
        <v>47</v>
      </c>
      <c r="V34" s="8">
        <v>105</v>
      </c>
      <c r="W34" s="8">
        <v>25</v>
      </c>
      <c r="X34" s="8">
        <v>0</v>
      </c>
      <c r="Y34" s="8">
        <v>167</v>
      </c>
      <c r="Z34" s="8">
        <v>0</v>
      </c>
      <c r="AA34" s="8">
        <v>565</v>
      </c>
      <c r="AB34" s="8">
        <v>1</v>
      </c>
      <c r="AC34" s="8">
        <v>88</v>
      </c>
      <c r="AD34" s="8">
        <v>84</v>
      </c>
      <c r="AE34" s="8">
        <v>0</v>
      </c>
      <c r="AF34" s="8">
        <v>25</v>
      </c>
      <c r="AG34" s="8">
        <v>0</v>
      </c>
      <c r="AH34" s="8">
        <v>1</v>
      </c>
      <c r="AI34" s="8">
        <v>1</v>
      </c>
      <c r="AJ34" s="8">
        <v>1</v>
      </c>
      <c r="AK34" s="8">
        <v>0</v>
      </c>
      <c r="AL34" s="8">
        <v>0</v>
      </c>
      <c r="AM34" s="8">
        <v>0</v>
      </c>
      <c r="AN34" s="8">
        <v>0</v>
      </c>
      <c r="AO34" s="8">
        <v>1</v>
      </c>
      <c r="AP34" s="8">
        <v>150</v>
      </c>
      <c r="AQ34" s="8">
        <v>2</v>
      </c>
      <c r="AR34" s="8">
        <v>245</v>
      </c>
      <c r="AS34" s="8">
        <v>23</v>
      </c>
      <c r="AT34" s="8">
        <v>129</v>
      </c>
      <c r="AU34" s="8">
        <v>382</v>
      </c>
      <c r="AV34" s="8">
        <v>2</v>
      </c>
      <c r="AW34" s="8">
        <v>4</v>
      </c>
      <c r="AX34" s="8">
        <v>47</v>
      </c>
      <c r="AY34" s="8">
        <v>70</v>
      </c>
      <c r="AZ34" s="8">
        <v>511</v>
      </c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</row>
    <row r="35" spans="1:432" s="8" customFormat="1" x14ac:dyDescent="0.3">
      <c r="A35" s="8">
        <v>4339</v>
      </c>
      <c r="B35" s="8" t="s">
        <v>33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2</v>
      </c>
      <c r="P35" s="8">
        <v>2</v>
      </c>
      <c r="Q35" s="8">
        <v>4</v>
      </c>
      <c r="R35" s="8">
        <v>6</v>
      </c>
      <c r="S35" s="8">
        <v>0</v>
      </c>
      <c r="T35" s="8">
        <v>2</v>
      </c>
      <c r="U35" s="8">
        <v>3</v>
      </c>
      <c r="V35" s="8">
        <v>3</v>
      </c>
      <c r="W35" s="8">
        <v>0</v>
      </c>
      <c r="X35" s="8">
        <v>0</v>
      </c>
      <c r="Y35" s="8">
        <v>3</v>
      </c>
      <c r="Z35" s="8">
        <v>0</v>
      </c>
      <c r="AA35" s="8">
        <v>7</v>
      </c>
      <c r="AB35" s="8">
        <v>0</v>
      </c>
      <c r="AC35" s="8">
        <v>2</v>
      </c>
      <c r="AD35" s="8">
        <v>3</v>
      </c>
      <c r="AE35" s="8">
        <v>0</v>
      </c>
      <c r="AF35" s="8">
        <v>1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1</v>
      </c>
      <c r="AP35" s="8">
        <v>0</v>
      </c>
      <c r="AQ35" s="8">
        <v>0</v>
      </c>
      <c r="AR35" s="8">
        <v>13</v>
      </c>
      <c r="AS35" s="8">
        <v>1</v>
      </c>
      <c r="AT35" s="8">
        <v>5</v>
      </c>
      <c r="AU35" s="8">
        <v>17</v>
      </c>
      <c r="AV35" s="8">
        <v>0</v>
      </c>
      <c r="AW35" s="8">
        <v>0</v>
      </c>
      <c r="AX35" s="8">
        <v>0</v>
      </c>
      <c r="AY35" s="8">
        <v>6</v>
      </c>
      <c r="AZ35" s="8">
        <v>22</v>
      </c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</row>
    <row r="36" spans="1:432" s="8" customFormat="1" x14ac:dyDescent="0.3">
      <c r="A36" s="8">
        <v>4340</v>
      </c>
      <c r="B36" s="8" t="s">
        <v>35</v>
      </c>
      <c r="C36" s="8">
        <v>0</v>
      </c>
      <c r="D36" s="8">
        <v>4</v>
      </c>
      <c r="E36" s="8">
        <v>1</v>
      </c>
      <c r="F36" s="8">
        <v>15</v>
      </c>
      <c r="G36" s="8">
        <v>15</v>
      </c>
      <c r="H36" s="8">
        <v>0</v>
      </c>
      <c r="I36" s="8">
        <v>9</v>
      </c>
      <c r="J36" s="8">
        <v>0</v>
      </c>
      <c r="K36" s="8">
        <v>10</v>
      </c>
      <c r="L36" s="8">
        <v>0</v>
      </c>
      <c r="M36" s="8">
        <v>5</v>
      </c>
      <c r="N36" s="8">
        <v>17</v>
      </c>
      <c r="O36" s="8">
        <v>16</v>
      </c>
      <c r="P36" s="8">
        <v>14</v>
      </c>
      <c r="Q36" s="8">
        <v>8</v>
      </c>
      <c r="R36" s="8">
        <v>7</v>
      </c>
      <c r="S36" s="8">
        <v>4</v>
      </c>
      <c r="T36" s="8">
        <v>16</v>
      </c>
      <c r="U36" s="8">
        <v>0</v>
      </c>
      <c r="V36" s="8">
        <v>7</v>
      </c>
      <c r="W36" s="8">
        <v>0</v>
      </c>
      <c r="X36" s="8">
        <v>0</v>
      </c>
      <c r="Y36" s="8">
        <v>10</v>
      </c>
      <c r="Z36" s="8">
        <v>0</v>
      </c>
      <c r="AA36" s="8">
        <v>30</v>
      </c>
      <c r="AB36" s="8">
        <v>1</v>
      </c>
      <c r="AC36" s="8">
        <v>13</v>
      </c>
      <c r="AD36" s="8">
        <v>5</v>
      </c>
      <c r="AE36" s="8">
        <v>0</v>
      </c>
      <c r="AF36" s="8">
        <v>3</v>
      </c>
      <c r="AG36" s="8">
        <v>0</v>
      </c>
      <c r="AH36" s="8">
        <v>0</v>
      </c>
      <c r="AI36" s="8">
        <v>2</v>
      </c>
      <c r="AJ36" s="8">
        <v>0</v>
      </c>
      <c r="AK36" s="8">
        <v>0</v>
      </c>
      <c r="AL36" s="8">
        <v>0</v>
      </c>
      <c r="AM36" s="8">
        <v>0</v>
      </c>
      <c r="AN36" s="8">
        <v>2</v>
      </c>
      <c r="AO36" s="8">
        <v>3</v>
      </c>
      <c r="AP36" s="8">
        <v>0</v>
      </c>
      <c r="AQ36" s="8">
        <v>0</v>
      </c>
      <c r="AR36" s="8">
        <v>2</v>
      </c>
      <c r="AS36" s="8">
        <v>0</v>
      </c>
      <c r="AT36" s="8">
        <v>1</v>
      </c>
      <c r="AU36" s="8">
        <v>2</v>
      </c>
      <c r="AV36" s="8">
        <v>0</v>
      </c>
      <c r="AW36" s="8">
        <v>0</v>
      </c>
      <c r="AX36" s="8">
        <v>0</v>
      </c>
      <c r="AY36" s="8">
        <v>0</v>
      </c>
      <c r="AZ36" s="8">
        <v>3</v>
      </c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</row>
    <row r="37" spans="1:432" s="8" customFormat="1" x14ac:dyDescent="0.3">
      <c r="A37" s="8">
        <v>4341</v>
      </c>
      <c r="B37" s="8" t="s">
        <v>36</v>
      </c>
      <c r="C37" s="8">
        <v>0</v>
      </c>
      <c r="D37" s="8">
        <v>0</v>
      </c>
      <c r="E37" s="8">
        <v>0</v>
      </c>
      <c r="F37" s="8">
        <v>3</v>
      </c>
      <c r="G37" s="8">
        <v>1</v>
      </c>
      <c r="H37" s="8">
        <v>0</v>
      </c>
      <c r="I37" s="8">
        <v>2</v>
      </c>
      <c r="J37" s="8">
        <v>0</v>
      </c>
      <c r="K37" s="8">
        <v>1</v>
      </c>
      <c r="L37" s="8">
        <v>1</v>
      </c>
      <c r="M37" s="8">
        <v>2</v>
      </c>
      <c r="N37" s="8">
        <v>3</v>
      </c>
      <c r="O37" s="8">
        <v>11</v>
      </c>
      <c r="P37" s="8">
        <v>14</v>
      </c>
      <c r="Q37" s="8">
        <v>6</v>
      </c>
      <c r="R37" s="8">
        <v>13</v>
      </c>
      <c r="S37" s="8">
        <v>4</v>
      </c>
      <c r="T37" s="8">
        <v>7</v>
      </c>
      <c r="U37" s="8">
        <v>4</v>
      </c>
      <c r="V37" s="8">
        <v>8</v>
      </c>
      <c r="W37" s="8">
        <v>0</v>
      </c>
      <c r="X37" s="8">
        <v>0</v>
      </c>
      <c r="Y37" s="8">
        <v>6</v>
      </c>
      <c r="Z37" s="8">
        <v>1</v>
      </c>
      <c r="AA37" s="8">
        <v>32</v>
      </c>
      <c r="AB37" s="8">
        <v>0</v>
      </c>
      <c r="AC37" s="8">
        <v>4</v>
      </c>
      <c r="AD37" s="8">
        <v>6</v>
      </c>
      <c r="AE37" s="8">
        <v>0</v>
      </c>
      <c r="AF37" s="8">
        <v>3</v>
      </c>
      <c r="AG37" s="8">
        <v>0</v>
      </c>
      <c r="AH37" s="8">
        <v>1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1</v>
      </c>
      <c r="AQ37" s="8">
        <v>0</v>
      </c>
      <c r="AR37" s="8">
        <v>10</v>
      </c>
      <c r="AS37" s="8">
        <v>5</v>
      </c>
      <c r="AT37" s="8">
        <v>29</v>
      </c>
      <c r="AU37" s="8">
        <v>59</v>
      </c>
      <c r="AV37" s="8">
        <v>0</v>
      </c>
      <c r="AW37" s="8">
        <v>0</v>
      </c>
      <c r="AX37" s="8">
        <v>9</v>
      </c>
      <c r="AY37" s="8">
        <v>21</v>
      </c>
      <c r="AZ37" s="8">
        <v>88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</row>
    <row r="38" spans="1:432" s="8" customFormat="1" x14ac:dyDescent="0.3">
      <c r="A38" s="8">
        <v>4342</v>
      </c>
      <c r="B38" s="8" t="s">
        <v>38</v>
      </c>
      <c r="C38" s="8">
        <v>54</v>
      </c>
      <c r="D38" s="8">
        <v>9</v>
      </c>
      <c r="E38" s="8">
        <v>89</v>
      </c>
      <c r="F38" s="8">
        <v>108</v>
      </c>
      <c r="G38" s="8">
        <v>89</v>
      </c>
      <c r="H38" s="8">
        <v>6</v>
      </c>
      <c r="I38" s="8">
        <v>83</v>
      </c>
      <c r="J38" s="8">
        <v>2</v>
      </c>
      <c r="K38" s="8">
        <v>83</v>
      </c>
      <c r="L38" s="8">
        <v>1</v>
      </c>
      <c r="M38" s="8">
        <v>21</v>
      </c>
      <c r="N38" s="8">
        <v>123</v>
      </c>
      <c r="O38" s="8">
        <v>112</v>
      </c>
      <c r="P38" s="8">
        <v>115</v>
      </c>
      <c r="Q38" s="8">
        <v>81</v>
      </c>
      <c r="R38" s="8">
        <v>96</v>
      </c>
      <c r="S38" s="8">
        <v>68</v>
      </c>
      <c r="T38" s="8">
        <v>105</v>
      </c>
      <c r="U38" s="8">
        <v>51</v>
      </c>
      <c r="V38" s="8">
        <v>96</v>
      </c>
      <c r="W38" s="8">
        <v>34</v>
      </c>
      <c r="X38" s="8">
        <v>0</v>
      </c>
      <c r="Y38" s="8">
        <v>116</v>
      </c>
      <c r="Z38" s="8">
        <v>1</v>
      </c>
      <c r="AA38" s="8">
        <v>427</v>
      </c>
      <c r="AB38" s="8">
        <v>1</v>
      </c>
      <c r="AC38" s="8">
        <v>69</v>
      </c>
      <c r="AD38" s="8">
        <v>75</v>
      </c>
      <c r="AE38" s="8">
        <v>0</v>
      </c>
      <c r="AF38" s="8">
        <v>50</v>
      </c>
      <c r="AG38" s="8">
        <v>0</v>
      </c>
      <c r="AH38" s="8">
        <v>2</v>
      </c>
      <c r="AI38" s="8">
        <v>1</v>
      </c>
      <c r="AJ38" s="8">
        <v>1</v>
      </c>
      <c r="AK38" s="8">
        <v>0</v>
      </c>
      <c r="AL38" s="8">
        <v>0</v>
      </c>
      <c r="AM38" s="8">
        <v>0</v>
      </c>
      <c r="AN38" s="8">
        <v>0</v>
      </c>
      <c r="AO38" s="8">
        <v>1</v>
      </c>
      <c r="AP38" s="8">
        <v>11</v>
      </c>
      <c r="AQ38" s="8">
        <v>0</v>
      </c>
      <c r="AR38" s="8">
        <v>82</v>
      </c>
      <c r="AS38" s="8">
        <v>18</v>
      </c>
      <c r="AT38" s="8">
        <v>129</v>
      </c>
      <c r="AU38" s="8">
        <v>337</v>
      </c>
      <c r="AV38" s="8">
        <v>0</v>
      </c>
      <c r="AW38" s="8">
        <v>4</v>
      </c>
      <c r="AX38" s="8">
        <v>80</v>
      </c>
      <c r="AY38" s="8">
        <v>109</v>
      </c>
      <c r="AZ38" s="8">
        <v>466</v>
      </c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</row>
    <row r="39" spans="1:432" s="8" customFormat="1" x14ac:dyDescent="0.3">
      <c r="A39" s="8">
        <v>4343</v>
      </c>
      <c r="B39" s="8" t="s">
        <v>40</v>
      </c>
      <c r="C39" s="8">
        <v>0</v>
      </c>
      <c r="D39" s="8">
        <v>0</v>
      </c>
      <c r="E39" s="8">
        <v>0</v>
      </c>
      <c r="F39" s="8">
        <v>6</v>
      </c>
      <c r="G39" s="8">
        <v>5</v>
      </c>
      <c r="H39" s="8">
        <v>0</v>
      </c>
      <c r="I39" s="8">
        <v>2</v>
      </c>
      <c r="J39" s="8">
        <v>0</v>
      </c>
      <c r="K39" s="8">
        <v>2</v>
      </c>
      <c r="L39" s="8">
        <v>1</v>
      </c>
      <c r="M39" s="8">
        <v>4</v>
      </c>
      <c r="N39" s="8">
        <v>6</v>
      </c>
      <c r="O39" s="8">
        <v>5</v>
      </c>
      <c r="P39" s="8">
        <v>8</v>
      </c>
      <c r="Q39" s="8">
        <v>2</v>
      </c>
      <c r="R39" s="8">
        <v>5</v>
      </c>
      <c r="S39" s="8">
        <v>5</v>
      </c>
      <c r="T39" s="8">
        <v>7</v>
      </c>
      <c r="U39" s="8">
        <v>2</v>
      </c>
      <c r="V39" s="8">
        <v>14</v>
      </c>
      <c r="W39" s="8">
        <v>0</v>
      </c>
      <c r="X39" s="8">
        <v>0</v>
      </c>
      <c r="Y39" s="8">
        <v>6</v>
      </c>
      <c r="Z39" s="8">
        <v>0</v>
      </c>
      <c r="AA39" s="8">
        <v>20</v>
      </c>
      <c r="AB39" s="8">
        <v>0</v>
      </c>
      <c r="AC39" s="8">
        <v>13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5</v>
      </c>
      <c r="AS39" s="8">
        <v>2</v>
      </c>
      <c r="AT39" s="8">
        <v>5</v>
      </c>
      <c r="AU39" s="8">
        <v>27</v>
      </c>
      <c r="AV39" s="8">
        <v>0</v>
      </c>
      <c r="AW39" s="8">
        <v>0</v>
      </c>
      <c r="AX39" s="8">
        <v>6</v>
      </c>
      <c r="AY39" s="8">
        <v>16</v>
      </c>
      <c r="AZ39" s="8">
        <v>32</v>
      </c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</row>
    <row r="40" spans="1:432" s="8" customFormat="1" x14ac:dyDescent="0.3">
      <c r="A40" s="8">
        <v>4344</v>
      </c>
      <c r="B40" s="8" t="s">
        <v>41</v>
      </c>
      <c r="C40" s="8">
        <v>0</v>
      </c>
      <c r="D40" s="8">
        <v>0</v>
      </c>
      <c r="E40" s="8">
        <v>0</v>
      </c>
      <c r="F40" s="8">
        <v>6</v>
      </c>
      <c r="G40" s="8">
        <v>4</v>
      </c>
      <c r="H40" s="8">
        <v>0</v>
      </c>
      <c r="I40" s="8">
        <v>6</v>
      </c>
      <c r="J40" s="8">
        <v>0</v>
      </c>
      <c r="K40" s="8">
        <v>6</v>
      </c>
      <c r="L40" s="8">
        <v>0</v>
      </c>
      <c r="M40" s="8">
        <v>3</v>
      </c>
      <c r="N40" s="8">
        <v>7</v>
      </c>
      <c r="O40" s="8">
        <v>6</v>
      </c>
      <c r="P40" s="8">
        <v>8</v>
      </c>
      <c r="Q40" s="8">
        <v>11</v>
      </c>
      <c r="R40" s="8">
        <v>8</v>
      </c>
      <c r="S40" s="8">
        <v>4</v>
      </c>
      <c r="T40" s="8">
        <v>10</v>
      </c>
      <c r="U40" s="8">
        <v>4</v>
      </c>
      <c r="V40" s="8">
        <v>5</v>
      </c>
      <c r="W40" s="8">
        <v>2</v>
      </c>
      <c r="X40" s="8">
        <v>0</v>
      </c>
      <c r="Y40" s="8">
        <v>6</v>
      </c>
      <c r="Z40" s="8">
        <v>0</v>
      </c>
      <c r="AA40" s="8">
        <v>18</v>
      </c>
      <c r="AB40" s="8">
        <v>0</v>
      </c>
      <c r="AC40" s="8">
        <v>0</v>
      </c>
      <c r="AD40" s="8">
        <v>9</v>
      </c>
      <c r="AE40" s="8">
        <v>0</v>
      </c>
      <c r="AF40" s="8">
        <v>2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1</v>
      </c>
      <c r="AP40" s="8">
        <v>0</v>
      </c>
      <c r="AQ40" s="8">
        <v>0</v>
      </c>
      <c r="AR40" s="8">
        <v>0</v>
      </c>
      <c r="AS40" s="8">
        <v>0</v>
      </c>
      <c r="AT40" s="8">
        <v>1</v>
      </c>
      <c r="AU40" s="8">
        <v>12</v>
      </c>
      <c r="AV40" s="8">
        <v>0</v>
      </c>
      <c r="AW40" s="8">
        <v>0</v>
      </c>
      <c r="AX40" s="8">
        <v>0</v>
      </c>
      <c r="AY40" s="8">
        <v>0</v>
      </c>
      <c r="AZ40" s="8">
        <v>13</v>
      </c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</row>
    <row r="41" spans="1:432" s="8" customFormat="1" x14ac:dyDescent="0.3">
      <c r="A41" s="8">
        <v>4345</v>
      </c>
      <c r="B41" s="8" t="s">
        <v>42</v>
      </c>
      <c r="C41" s="8">
        <v>0</v>
      </c>
      <c r="D41" s="8">
        <v>35</v>
      </c>
      <c r="E41" s="8">
        <v>0</v>
      </c>
      <c r="F41" s="8">
        <v>122</v>
      </c>
      <c r="G41" s="8">
        <v>111</v>
      </c>
      <c r="H41" s="8">
        <v>3</v>
      </c>
      <c r="I41" s="8">
        <v>107</v>
      </c>
      <c r="J41" s="8">
        <v>0</v>
      </c>
      <c r="K41" s="8">
        <v>109</v>
      </c>
      <c r="L41" s="8">
        <v>0</v>
      </c>
      <c r="M41" s="8">
        <v>1</v>
      </c>
      <c r="N41" s="8">
        <v>127</v>
      </c>
      <c r="O41" s="8">
        <v>167</v>
      </c>
      <c r="P41" s="8">
        <v>177</v>
      </c>
      <c r="Q41" s="8">
        <v>95</v>
      </c>
      <c r="R41" s="8">
        <v>130</v>
      </c>
      <c r="S41" s="8">
        <v>36</v>
      </c>
      <c r="T41" s="8">
        <v>77</v>
      </c>
      <c r="U41" s="8">
        <v>33</v>
      </c>
      <c r="V41" s="8">
        <v>86</v>
      </c>
      <c r="W41" s="8">
        <v>9</v>
      </c>
      <c r="X41" s="8">
        <v>9</v>
      </c>
      <c r="Y41" s="8">
        <v>140</v>
      </c>
      <c r="Z41" s="8">
        <v>21</v>
      </c>
      <c r="AA41" s="8">
        <v>580</v>
      </c>
      <c r="AB41" s="8">
        <v>2</v>
      </c>
      <c r="AC41" s="8">
        <v>60</v>
      </c>
      <c r="AD41" s="8">
        <v>114</v>
      </c>
      <c r="AE41" s="8">
        <v>0</v>
      </c>
      <c r="AF41" s="8">
        <v>133</v>
      </c>
      <c r="AG41" s="8">
        <v>0</v>
      </c>
      <c r="AH41" s="8">
        <v>3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39</v>
      </c>
      <c r="AQ41" s="8">
        <v>0</v>
      </c>
      <c r="AR41" s="8">
        <v>117</v>
      </c>
      <c r="AS41" s="8">
        <v>24</v>
      </c>
      <c r="AT41" s="8">
        <v>141</v>
      </c>
      <c r="AU41" s="8">
        <v>251</v>
      </c>
      <c r="AV41" s="8">
        <v>0</v>
      </c>
      <c r="AW41" s="8">
        <v>1</v>
      </c>
      <c r="AX41" s="8">
        <v>24</v>
      </c>
      <c r="AY41" s="8">
        <v>59</v>
      </c>
      <c r="AZ41" s="8">
        <v>392</v>
      </c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</row>
    <row r="42" spans="1:432" s="8" customFormat="1" x14ac:dyDescent="0.3">
      <c r="A42" s="8">
        <v>4346</v>
      </c>
      <c r="B42" s="8" t="s">
        <v>43</v>
      </c>
      <c r="C42" s="8">
        <v>0</v>
      </c>
      <c r="D42" s="8">
        <v>6</v>
      </c>
      <c r="E42" s="8">
        <v>0</v>
      </c>
      <c r="F42" s="8">
        <v>27</v>
      </c>
      <c r="G42" s="8">
        <v>23</v>
      </c>
      <c r="H42" s="8">
        <v>3</v>
      </c>
      <c r="I42" s="8">
        <v>21</v>
      </c>
      <c r="J42" s="8">
        <v>0</v>
      </c>
      <c r="K42" s="8">
        <v>22</v>
      </c>
      <c r="L42" s="8">
        <v>0</v>
      </c>
      <c r="M42" s="8">
        <v>5</v>
      </c>
      <c r="N42" s="8">
        <v>27</v>
      </c>
      <c r="O42" s="8">
        <v>20</v>
      </c>
      <c r="P42" s="8">
        <v>21</v>
      </c>
      <c r="Q42" s="8">
        <v>30</v>
      </c>
      <c r="R42" s="8">
        <v>31</v>
      </c>
      <c r="S42" s="8">
        <v>29</v>
      </c>
      <c r="T42" s="8">
        <v>25</v>
      </c>
      <c r="U42" s="8">
        <v>15</v>
      </c>
      <c r="V42" s="8">
        <v>16</v>
      </c>
      <c r="W42" s="8">
        <v>11</v>
      </c>
      <c r="X42" s="8">
        <v>0</v>
      </c>
      <c r="Y42" s="8">
        <v>24</v>
      </c>
      <c r="Z42" s="8">
        <v>0</v>
      </c>
      <c r="AA42" s="8">
        <v>100</v>
      </c>
      <c r="AB42" s="8">
        <v>0</v>
      </c>
      <c r="AC42" s="8">
        <v>9</v>
      </c>
      <c r="AD42" s="8">
        <v>19</v>
      </c>
      <c r="AE42" s="8">
        <v>0</v>
      </c>
      <c r="AF42" s="8">
        <v>9</v>
      </c>
      <c r="AG42" s="8">
        <v>0</v>
      </c>
      <c r="AH42" s="8">
        <v>0</v>
      </c>
      <c r="AI42" s="8">
        <v>3</v>
      </c>
      <c r="AJ42" s="8">
        <v>3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2</v>
      </c>
      <c r="AQ42" s="8">
        <v>0</v>
      </c>
      <c r="AR42" s="8">
        <v>19</v>
      </c>
      <c r="AS42" s="8">
        <v>18</v>
      </c>
      <c r="AT42" s="8">
        <v>8</v>
      </c>
      <c r="AU42" s="8">
        <v>61</v>
      </c>
      <c r="AV42" s="8">
        <v>0</v>
      </c>
      <c r="AW42" s="8">
        <v>0</v>
      </c>
      <c r="AX42" s="8">
        <v>4</v>
      </c>
      <c r="AY42" s="8">
        <v>38</v>
      </c>
      <c r="AZ42" s="8">
        <v>69</v>
      </c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</row>
    <row r="43" spans="1:432" s="8" customFormat="1" x14ac:dyDescent="0.3">
      <c r="A43" s="8">
        <v>4347</v>
      </c>
      <c r="B43" s="8" t="s">
        <v>44</v>
      </c>
      <c r="C43" s="8">
        <v>0</v>
      </c>
      <c r="D43" s="8">
        <v>0</v>
      </c>
      <c r="E43" s="8">
        <v>0</v>
      </c>
      <c r="F43" s="8">
        <v>27</v>
      </c>
      <c r="G43" s="8">
        <v>23</v>
      </c>
      <c r="H43" s="8">
        <v>0</v>
      </c>
      <c r="I43" s="8">
        <v>23</v>
      </c>
      <c r="J43" s="8">
        <v>0</v>
      </c>
      <c r="K43" s="8">
        <v>22</v>
      </c>
      <c r="L43" s="8">
        <v>0</v>
      </c>
      <c r="M43" s="8">
        <v>3</v>
      </c>
      <c r="N43" s="8">
        <v>27</v>
      </c>
      <c r="O43" s="8">
        <v>18</v>
      </c>
      <c r="P43" s="8">
        <v>19</v>
      </c>
      <c r="Q43" s="8">
        <v>18</v>
      </c>
      <c r="R43" s="8">
        <v>11</v>
      </c>
      <c r="S43" s="8">
        <v>11</v>
      </c>
      <c r="T43" s="8">
        <v>10</v>
      </c>
      <c r="U43" s="8">
        <v>8</v>
      </c>
      <c r="V43" s="8">
        <v>9</v>
      </c>
      <c r="W43" s="8">
        <v>4</v>
      </c>
      <c r="X43" s="8">
        <v>0</v>
      </c>
      <c r="Y43" s="8">
        <v>17</v>
      </c>
      <c r="Z43" s="8">
        <v>0</v>
      </c>
      <c r="AA43" s="8">
        <v>74</v>
      </c>
      <c r="AB43" s="8">
        <v>0</v>
      </c>
      <c r="AC43" s="8">
        <v>13</v>
      </c>
      <c r="AD43" s="8">
        <v>10</v>
      </c>
      <c r="AE43" s="8">
        <v>0</v>
      </c>
      <c r="AF43" s="8">
        <v>4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16</v>
      </c>
      <c r="AS43" s="8">
        <v>11</v>
      </c>
      <c r="AT43" s="8">
        <v>28</v>
      </c>
      <c r="AU43" s="8">
        <v>84</v>
      </c>
      <c r="AV43" s="8">
        <v>0</v>
      </c>
      <c r="AW43" s="8">
        <v>0</v>
      </c>
      <c r="AX43" s="8">
        <v>4</v>
      </c>
      <c r="AY43" s="8">
        <v>18</v>
      </c>
      <c r="AZ43" s="8">
        <v>112</v>
      </c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</row>
    <row r="44" spans="1:432" s="8" customFormat="1" x14ac:dyDescent="0.3">
      <c r="A44" s="8">
        <v>4348</v>
      </c>
      <c r="B44" s="8" t="s">
        <v>45</v>
      </c>
      <c r="C44" s="8">
        <v>0</v>
      </c>
      <c r="D44" s="8">
        <v>0</v>
      </c>
      <c r="E44" s="8">
        <v>5</v>
      </c>
      <c r="F44" s="8">
        <v>33</v>
      </c>
      <c r="G44" s="8">
        <v>27</v>
      </c>
      <c r="H44" s="8">
        <v>0</v>
      </c>
      <c r="I44" s="8">
        <v>33</v>
      </c>
      <c r="J44" s="8">
        <v>1</v>
      </c>
      <c r="K44" s="8">
        <v>29</v>
      </c>
      <c r="L44" s="8">
        <v>0</v>
      </c>
      <c r="M44" s="8">
        <v>3</v>
      </c>
      <c r="N44" s="8">
        <v>40</v>
      </c>
      <c r="O44" s="8">
        <v>48</v>
      </c>
      <c r="P44" s="8">
        <v>52</v>
      </c>
      <c r="Q44" s="8">
        <v>18</v>
      </c>
      <c r="R44" s="8">
        <v>39</v>
      </c>
      <c r="S44" s="8">
        <v>9</v>
      </c>
      <c r="T44" s="8">
        <v>35</v>
      </c>
      <c r="U44" s="8">
        <v>7</v>
      </c>
      <c r="V44" s="8">
        <v>35</v>
      </c>
      <c r="W44" s="8">
        <v>4</v>
      </c>
      <c r="X44" s="8">
        <v>0</v>
      </c>
      <c r="Y44" s="8">
        <v>24</v>
      </c>
      <c r="Z44" s="8">
        <v>0</v>
      </c>
      <c r="AA44" s="8">
        <v>87</v>
      </c>
      <c r="AB44" s="8">
        <v>2</v>
      </c>
      <c r="AC44" s="8">
        <v>23</v>
      </c>
      <c r="AD44" s="8">
        <v>9</v>
      </c>
      <c r="AE44" s="8">
        <v>0</v>
      </c>
      <c r="AF44" s="8">
        <v>9</v>
      </c>
      <c r="AG44" s="8">
        <v>0</v>
      </c>
      <c r="AH44" s="8">
        <v>0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11</v>
      </c>
      <c r="AP44" s="8">
        <v>5</v>
      </c>
      <c r="AQ44" s="8">
        <v>0</v>
      </c>
      <c r="AR44" s="8">
        <v>3</v>
      </c>
      <c r="AS44" s="8">
        <v>2</v>
      </c>
      <c r="AT44" s="8">
        <v>43</v>
      </c>
      <c r="AU44" s="8">
        <v>80</v>
      </c>
      <c r="AV44" s="8">
        <v>0</v>
      </c>
      <c r="AW44" s="8">
        <v>0</v>
      </c>
      <c r="AX44" s="8">
        <v>2</v>
      </c>
      <c r="AY44" s="8">
        <v>16</v>
      </c>
      <c r="AZ44" s="8">
        <v>123</v>
      </c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</row>
    <row r="45" spans="1:432" s="8" customFormat="1" x14ac:dyDescent="0.3">
      <c r="A45" s="8">
        <v>4349</v>
      </c>
      <c r="B45" s="8" t="s">
        <v>46</v>
      </c>
      <c r="C45" s="8">
        <v>133</v>
      </c>
      <c r="D45" s="8">
        <v>10</v>
      </c>
      <c r="E45" s="8">
        <v>225</v>
      </c>
      <c r="F45" s="8">
        <v>222</v>
      </c>
      <c r="G45" s="8">
        <v>212</v>
      </c>
      <c r="H45" s="8">
        <v>16</v>
      </c>
      <c r="I45" s="8">
        <v>211</v>
      </c>
      <c r="J45" s="8">
        <v>1</v>
      </c>
      <c r="K45" s="8">
        <v>214</v>
      </c>
      <c r="L45" s="8">
        <v>0</v>
      </c>
      <c r="M45" s="8">
        <v>5</v>
      </c>
      <c r="N45" s="8">
        <v>259</v>
      </c>
      <c r="O45" s="8">
        <v>179</v>
      </c>
      <c r="P45" s="8">
        <v>222</v>
      </c>
      <c r="Q45" s="8">
        <v>119</v>
      </c>
      <c r="R45" s="8">
        <v>198</v>
      </c>
      <c r="S45" s="8">
        <v>103</v>
      </c>
      <c r="T45" s="8">
        <v>144</v>
      </c>
      <c r="U45" s="8">
        <v>63</v>
      </c>
      <c r="V45" s="8">
        <v>102</v>
      </c>
      <c r="W45" s="8">
        <v>18</v>
      </c>
      <c r="X45" s="8">
        <v>0</v>
      </c>
      <c r="Y45" s="8">
        <v>283</v>
      </c>
      <c r="Z45" s="8">
        <v>0</v>
      </c>
      <c r="AA45" s="8">
        <v>812</v>
      </c>
      <c r="AB45" s="8">
        <v>0</v>
      </c>
      <c r="AC45" s="8">
        <v>140</v>
      </c>
      <c r="AD45" s="8">
        <v>170</v>
      </c>
      <c r="AE45" s="8">
        <v>0</v>
      </c>
      <c r="AF45" s="8">
        <v>102</v>
      </c>
      <c r="AG45" s="8">
        <v>0</v>
      </c>
      <c r="AH45" s="8">
        <v>8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23</v>
      </c>
      <c r="AQ45" s="8">
        <v>0</v>
      </c>
      <c r="AR45" s="8">
        <v>55</v>
      </c>
      <c r="AS45" s="8">
        <v>33</v>
      </c>
      <c r="AT45" s="8">
        <v>145</v>
      </c>
      <c r="AU45" s="8">
        <v>187</v>
      </c>
      <c r="AV45" s="8">
        <v>4</v>
      </c>
      <c r="AW45" s="8">
        <v>1</v>
      </c>
      <c r="AX45" s="8">
        <v>20</v>
      </c>
      <c r="AY45" s="8">
        <v>115</v>
      </c>
      <c r="AZ45" s="8">
        <v>332</v>
      </c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</row>
    <row r="46" spans="1:432" s="8" customFormat="1" x14ac:dyDescent="0.3">
      <c r="A46" s="8">
        <v>4350</v>
      </c>
      <c r="B46" s="8" t="s">
        <v>48</v>
      </c>
      <c r="C46" s="8">
        <v>0</v>
      </c>
      <c r="D46" s="8">
        <v>5</v>
      </c>
      <c r="E46" s="8">
        <v>0</v>
      </c>
      <c r="F46" s="8">
        <v>20</v>
      </c>
      <c r="G46" s="8">
        <v>13</v>
      </c>
      <c r="H46" s="8">
        <v>2</v>
      </c>
      <c r="I46" s="8">
        <v>18</v>
      </c>
      <c r="J46" s="8">
        <v>2</v>
      </c>
      <c r="K46" s="8">
        <v>16</v>
      </c>
      <c r="L46" s="8">
        <v>0</v>
      </c>
      <c r="M46" s="8">
        <v>7</v>
      </c>
      <c r="N46" s="8">
        <v>29</v>
      </c>
      <c r="O46" s="8">
        <v>31</v>
      </c>
      <c r="P46" s="8">
        <v>31</v>
      </c>
      <c r="Q46" s="8">
        <v>19</v>
      </c>
      <c r="R46" s="8">
        <v>33</v>
      </c>
      <c r="S46" s="8">
        <v>17</v>
      </c>
      <c r="T46" s="8">
        <v>36</v>
      </c>
      <c r="U46" s="8">
        <v>17</v>
      </c>
      <c r="V46" s="8">
        <v>47</v>
      </c>
      <c r="W46" s="8">
        <v>12</v>
      </c>
      <c r="X46" s="8">
        <v>0</v>
      </c>
      <c r="Y46" s="8">
        <v>39</v>
      </c>
      <c r="Z46" s="8">
        <v>0</v>
      </c>
      <c r="AA46" s="8">
        <v>139</v>
      </c>
      <c r="AB46" s="8">
        <v>2</v>
      </c>
      <c r="AC46" s="8">
        <v>47</v>
      </c>
      <c r="AD46" s="8">
        <v>2</v>
      </c>
      <c r="AE46" s="8">
        <v>0</v>
      </c>
      <c r="AF46" s="8">
        <v>3</v>
      </c>
      <c r="AG46" s="8">
        <v>0</v>
      </c>
      <c r="AH46" s="8">
        <v>0</v>
      </c>
      <c r="AI46" s="8">
        <v>2</v>
      </c>
      <c r="AJ46" s="8">
        <v>4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24</v>
      </c>
      <c r="AQ46" s="8">
        <v>0</v>
      </c>
      <c r="AR46" s="8">
        <v>66</v>
      </c>
      <c r="AS46" s="8">
        <v>11</v>
      </c>
      <c r="AT46" s="8">
        <v>54</v>
      </c>
      <c r="AU46" s="8">
        <v>83</v>
      </c>
      <c r="AV46" s="8">
        <v>0</v>
      </c>
      <c r="AW46" s="8">
        <v>0</v>
      </c>
      <c r="AX46" s="8">
        <v>9</v>
      </c>
      <c r="AY46" s="8">
        <v>9</v>
      </c>
      <c r="AZ46" s="8">
        <v>137</v>
      </c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</row>
    <row r="47" spans="1:432" s="8" customFormat="1" x14ac:dyDescent="0.3">
      <c r="A47" s="8">
        <v>4351</v>
      </c>
      <c r="B47" s="8" t="s">
        <v>49</v>
      </c>
      <c r="C47" s="8">
        <v>0</v>
      </c>
      <c r="D47" s="8">
        <v>0</v>
      </c>
      <c r="E47" s="8">
        <v>0</v>
      </c>
      <c r="F47" s="8">
        <v>18</v>
      </c>
      <c r="G47" s="8">
        <v>16</v>
      </c>
      <c r="H47" s="8">
        <v>2</v>
      </c>
      <c r="I47" s="8">
        <v>16</v>
      </c>
      <c r="J47" s="8">
        <v>1</v>
      </c>
      <c r="K47" s="8">
        <v>15</v>
      </c>
      <c r="L47" s="8">
        <v>1</v>
      </c>
      <c r="M47" s="8">
        <v>5</v>
      </c>
      <c r="N47" s="8">
        <v>31</v>
      </c>
      <c r="O47" s="8">
        <v>29</v>
      </c>
      <c r="P47" s="8">
        <v>34</v>
      </c>
      <c r="Q47" s="8">
        <v>21</v>
      </c>
      <c r="R47" s="8">
        <v>28</v>
      </c>
      <c r="S47" s="8">
        <v>4</v>
      </c>
      <c r="T47" s="8">
        <v>9</v>
      </c>
      <c r="U47" s="8">
        <v>6</v>
      </c>
      <c r="V47" s="8">
        <v>18</v>
      </c>
      <c r="W47" s="8">
        <v>0</v>
      </c>
      <c r="X47" s="8">
        <v>0</v>
      </c>
      <c r="Y47" s="8">
        <v>31</v>
      </c>
      <c r="Z47" s="8">
        <v>0</v>
      </c>
      <c r="AA47" s="8">
        <v>110</v>
      </c>
      <c r="AB47" s="8">
        <v>1</v>
      </c>
      <c r="AC47" s="8">
        <v>11</v>
      </c>
      <c r="AD47" s="8">
        <v>24</v>
      </c>
      <c r="AE47" s="8">
        <v>0</v>
      </c>
      <c r="AF47" s="8">
        <v>13</v>
      </c>
      <c r="AG47" s="8">
        <v>0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8</v>
      </c>
      <c r="AQ47" s="8">
        <v>0</v>
      </c>
      <c r="AR47" s="8">
        <v>30</v>
      </c>
      <c r="AS47" s="8">
        <v>1</v>
      </c>
      <c r="AT47" s="8">
        <v>22</v>
      </c>
      <c r="AU47" s="8">
        <v>86</v>
      </c>
      <c r="AV47" s="8">
        <v>0</v>
      </c>
      <c r="AW47" s="8">
        <v>0</v>
      </c>
      <c r="AX47" s="8">
        <v>10</v>
      </c>
      <c r="AY47" s="8">
        <v>20</v>
      </c>
      <c r="AZ47" s="8">
        <v>108</v>
      </c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</row>
    <row r="48" spans="1:432" s="8" customFormat="1" x14ac:dyDescent="0.3">
      <c r="A48" s="8">
        <v>4352</v>
      </c>
      <c r="B48" s="8" t="s">
        <v>50</v>
      </c>
      <c r="C48" s="8">
        <v>0</v>
      </c>
      <c r="D48" s="8">
        <v>0</v>
      </c>
      <c r="E48" s="8">
        <v>0</v>
      </c>
      <c r="F48" s="8">
        <v>9</v>
      </c>
      <c r="G48" s="8">
        <v>9</v>
      </c>
      <c r="H48" s="8">
        <v>3</v>
      </c>
      <c r="I48" s="8">
        <v>7</v>
      </c>
      <c r="J48" s="8">
        <v>0</v>
      </c>
      <c r="K48" s="8">
        <v>8</v>
      </c>
      <c r="L48" s="8">
        <v>0</v>
      </c>
      <c r="M48" s="8">
        <v>1</v>
      </c>
      <c r="N48" s="8">
        <v>11</v>
      </c>
      <c r="O48" s="8">
        <v>10</v>
      </c>
      <c r="P48" s="8">
        <v>10</v>
      </c>
      <c r="Q48" s="8">
        <v>11</v>
      </c>
      <c r="R48" s="8">
        <v>13</v>
      </c>
      <c r="S48" s="8">
        <v>16</v>
      </c>
      <c r="T48" s="8">
        <v>17</v>
      </c>
      <c r="U48" s="8">
        <v>6</v>
      </c>
      <c r="V48" s="8">
        <v>15</v>
      </c>
      <c r="W48" s="8">
        <v>0</v>
      </c>
      <c r="X48" s="8">
        <v>0</v>
      </c>
      <c r="Y48" s="8">
        <v>8</v>
      </c>
      <c r="Z48" s="8">
        <v>0</v>
      </c>
      <c r="AA48" s="8">
        <v>39</v>
      </c>
      <c r="AB48" s="8">
        <v>0</v>
      </c>
      <c r="AC48" s="8">
        <v>6</v>
      </c>
      <c r="AD48" s="8">
        <v>6</v>
      </c>
      <c r="AE48" s="8">
        <v>0</v>
      </c>
      <c r="AF48" s="8">
        <v>9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16</v>
      </c>
      <c r="AQ48" s="8">
        <v>2</v>
      </c>
      <c r="AR48" s="8">
        <v>9</v>
      </c>
      <c r="AS48" s="8">
        <v>13</v>
      </c>
      <c r="AT48" s="8">
        <v>18</v>
      </c>
      <c r="AU48" s="8">
        <v>78</v>
      </c>
      <c r="AV48" s="8">
        <v>0</v>
      </c>
      <c r="AW48" s="8">
        <v>0</v>
      </c>
      <c r="AX48" s="8">
        <v>4</v>
      </c>
      <c r="AY48" s="8">
        <v>18</v>
      </c>
      <c r="AZ48" s="8">
        <v>96</v>
      </c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</row>
    <row r="49" spans="1:432" s="8" customFormat="1" x14ac:dyDescent="0.3">
      <c r="A49" s="8">
        <v>4353</v>
      </c>
      <c r="B49" s="8" t="s">
        <v>51</v>
      </c>
      <c r="C49" s="8">
        <v>0</v>
      </c>
      <c r="D49" s="8">
        <v>14</v>
      </c>
      <c r="E49" s="8">
        <v>9</v>
      </c>
      <c r="F49" s="8">
        <v>76</v>
      </c>
      <c r="G49" s="8">
        <v>65</v>
      </c>
      <c r="H49" s="8">
        <v>4</v>
      </c>
      <c r="I49" s="8">
        <v>60</v>
      </c>
      <c r="J49" s="8">
        <v>2</v>
      </c>
      <c r="K49" s="8">
        <v>58</v>
      </c>
      <c r="L49" s="8">
        <v>1</v>
      </c>
      <c r="M49" s="8">
        <v>12</v>
      </c>
      <c r="N49" s="8">
        <v>80</v>
      </c>
      <c r="O49" s="8">
        <v>105</v>
      </c>
      <c r="P49" s="8">
        <v>101</v>
      </c>
      <c r="Q49" s="8">
        <v>64</v>
      </c>
      <c r="R49" s="8">
        <v>93</v>
      </c>
      <c r="S49" s="8">
        <v>51</v>
      </c>
      <c r="T49" s="8">
        <v>71</v>
      </c>
      <c r="U49" s="8">
        <v>33</v>
      </c>
      <c r="V49" s="8">
        <v>50</v>
      </c>
      <c r="W49" s="8">
        <v>13</v>
      </c>
      <c r="X49" s="8">
        <v>0</v>
      </c>
      <c r="Y49" s="8">
        <v>107</v>
      </c>
      <c r="Z49" s="8">
        <v>0</v>
      </c>
      <c r="AA49" s="8">
        <v>307</v>
      </c>
      <c r="AB49" s="8">
        <v>0</v>
      </c>
      <c r="AC49" s="8">
        <v>51</v>
      </c>
      <c r="AD49" s="8">
        <v>70</v>
      </c>
      <c r="AE49" s="8">
        <v>0</v>
      </c>
      <c r="AF49" s="8">
        <v>56</v>
      </c>
      <c r="AG49" s="8">
        <v>0</v>
      </c>
      <c r="AH49" s="8">
        <v>1</v>
      </c>
      <c r="AI49" s="8">
        <v>1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13</v>
      </c>
      <c r="AQ49" s="8">
        <v>0</v>
      </c>
      <c r="AR49" s="8">
        <v>17</v>
      </c>
      <c r="AS49" s="8">
        <v>11</v>
      </c>
      <c r="AT49" s="8">
        <v>71</v>
      </c>
      <c r="AU49" s="8">
        <v>108</v>
      </c>
      <c r="AV49" s="8">
        <v>0</v>
      </c>
      <c r="AW49" s="8">
        <v>1</v>
      </c>
      <c r="AX49" s="8">
        <v>24</v>
      </c>
      <c r="AY49" s="8">
        <v>33</v>
      </c>
      <c r="AZ49" s="8">
        <v>179</v>
      </c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</row>
    <row r="50" spans="1:432" s="8" customFormat="1" x14ac:dyDescent="0.3">
      <c r="A50" s="8">
        <v>4354</v>
      </c>
      <c r="B50" s="8" t="s">
        <v>52</v>
      </c>
      <c r="C50" s="8">
        <v>0</v>
      </c>
      <c r="D50" s="8">
        <v>4</v>
      </c>
      <c r="E50" s="8">
        <v>0</v>
      </c>
      <c r="F50" s="8">
        <v>5</v>
      </c>
      <c r="G50" s="8">
        <v>3</v>
      </c>
      <c r="H50" s="8">
        <v>3</v>
      </c>
      <c r="I50" s="8">
        <v>3</v>
      </c>
      <c r="J50" s="8">
        <v>0</v>
      </c>
      <c r="K50" s="8">
        <v>3</v>
      </c>
      <c r="L50" s="8">
        <v>0</v>
      </c>
      <c r="M50" s="8">
        <v>0</v>
      </c>
      <c r="N50" s="8">
        <v>8</v>
      </c>
      <c r="O50" s="8">
        <v>7</v>
      </c>
      <c r="P50" s="8">
        <v>10</v>
      </c>
      <c r="Q50" s="8">
        <v>4</v>
      </c>
      <c r="R50" s="8">
        <v>12</v>
      </c>
      <c r="S50" s="8">
        <v>3</v>
      </c>
      <c r="T50" s="8">
        <v>8</v>
      </c>
      <c r="U50" s="8">
        <v>1</v>
      </c>
      <c r="V50" s="8">
        <v>9</v>
      </c>
      <c r="W50" s="8">
        <v>1</v>
      </c>
      <c r="X50" s="8">
        <v>0</v>
      </c>
      <c r="Y50" s="8">
        <v>1</v>
      </c>
      <c r="Z50" s="8">
        <v>1</v>
      </c>
      <c r="AA50" s="8">
        <v>19</v>
      </c>
      <c r="AB50" s="8">
        <v>0</v>
      </c>
      <c r="AC50" s="8">
        <v>2</v>
      </c>
      <c r="AD50" s="8">
        <v>3</v>
      </c>
      <c r="AE50" s="8">
        <v>0</v>
      </c>
      <c r="AF50" s="8">
        <v>2</v>
      </c>
      <c r="AG50" s="8">
        <v>0</v>
      </c>
      <c r="AH50" s="8">
        <v>1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1</v>
      </c>
      <c r="AP50" s="8">
        <v>1</v>
      </c>
      <c r="AQ50" s="8">
        <v>0</v>
      </c>
      <c r="AR50" s="8">
        <v>9</v>
      </c>
      <c r="AS50" s="8">
        <v>0</v>
      </c>
      <c r="AT50" s="8">
        <v>4</v>
      </c>
      <c r="AU50" s="8">
        <v>36</v>
      </c>
      <c r="AV50" s="8">
        <v>0</v>
      </c>
      <c r="AW50" s="8">
        <v>0</v>
      </c>
      <c r="AX50" s="8">
        <v>0</v>
      </c>
      <c r="AY50" s="8">
        <v>13</v>
      </c>
      <c r="AZ50" s="8">
        <v>40</v>
      </c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</row>
    <row r="51" spans="1:432" s="8" customFormat="1" x14ac:dyDescent="0.3">
      <c r="A51" s="8">
        <v>4355</v>
      </c>
      <c r="B51" s="8" t="s">
        <v>53</v>
      </c>
      <c r="C51" s="8">
        <v>0</v>
      </c>
      <c r="D51" s="8">
        <v>9</v>
      </c>
      <c r="E51" s="8">
        <v>1</v>
      </c>
      <c r="F51" s="8">
        <v>79</v>
      </c>
      <c r="G51" s="8">
        <v>53</v>
      </c>
      <c r="H51" s="8">
        <v>5</v>
      </c>
      <c r="I51" s="8">
        <v>42</v>
      </c>
      <c r="J51" s="8">
        <v>2</v>
      </c>
      <c r="K51" s="8">
        <v>40</v>
      </c>
      <c r="L51" s="8">
        <v>0</v>
      </c>
      <c r="M51" s="8">
        <v>32</v>
      </c>
      <c r="N51" s="8">
        <v>89</v>
      </c>
      <c r="O51" s="8">
        <v>79</v>
      </c>
      <c r="P51" s="8">
        <v>101</v>
      </c>
      <c r="Q51" s="8">
        <v>65</v>
      </c>
      <c r="R51" s="8">
        <v>102</v>
      </c>
      <c r="S51" s="8">
        <v>58</v>
      </c>
      <c r="T51" s="8">
        <v>90</v>
      </c>
      <c r="U51" s="8">
        <v>39</v>
      </c>
      <c r="V51" s="8">
        <v>70</v>
      </c>
      <c r="W51" s="8">
        <v>21</v>
      </c>
      <c r="X51" s="8">
        <v>0</v>
      </c>
      <c r="Y51" s="8">
        <v>89</v>
      </c>
      <c r="Z51" s="8">
        <v>0</v>
      </c>
      <c r="AA51" s="8">
        <v>253</v>
      </c>
      <c r="AB51" s="8">
        <v>4</v>
      </c>
      <c r="AC51" s="8">
        <v>64</v>
      </c>
      <c r="AD51" s="8">
        <v>105</v>
      </c>
      <c r="AE51" s="8">
        <v>0</v>
      </c>
      <c r="AF51" s="8">
        <v>35</v>
      </c>
      <c r="AG51" s="8">
        <v>0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15</v>
      </c>
      <c r="AQ51" s="8">
        <v>0</v>
      </c>
      <c r="AR51" s="8">
        <v>53</v>
      </c>
      <c r="AS51" s="8">
        <v>1</v>
      </c>
      <c r="AT51" s="8">
        <v>123</v>
      </c>
      <c r="AU51" s="8">
        <v>340</v>
      </c>
      <c r="AV51" s="8">
        <v>0</v>
      </c>
      <c r="AW51" s="8">
        <v>0</v>
      </c>
      <c r="AX51" s="8">
        <v>17</v>
      </c>
      <c r="AY51" s="8">
        <v>61</v>
      </c>
      <c r="AZ51" s="8">
        <v>463</v>
      </c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</row>
    <row r="52" spans="1:432" s="8" customFormat="1" x14ac:dyDescent="0.3">
      <c r="A52" s="8">
        <v>4356</v>
      </c>
      <c r="B52" s="8" t="s">
        <v>54</v>
      </c>
      <c r="C52" s="8">
        <v>0</v>
      </c>
      <c r="D52" s="8">
        <v>0</v>
      </c>
      <c r="E52" s="8">
        <v>0</v>
      </c>
      <c r="F52" s="8">
        <v>23</v>
      </c>
      <c r="G52" s="8">
        <v>8</v>
      </c>
      <c r="H52" s="8">
        <v>0</v>
      </c>
      <c r="I52" s="8">
        <v>1</v>
      </c>
      <c r="J52" s="8">
        <v>1</v>
      </c>
      <c r="K52" s="8">
        <v>1</v>
      </c>
      <c r="L52" s="8">
        <v>0</v>
      </c>
      <c r="M52" s="8">
        <v>22</v>
      </c>
      <c r="N52" s="8">
        <v>35</v>
      </c>
      <c r="O52" s="8">
        <v>36</v>
      </c>
      <c r="P52" s="8">
        <v>41</v>
      </c>
      <c r="Q52" s="8">
        <v>41</v>
      </c>
      <c r="R52" s="8">
        <v>56</v>
      </c>
      <c r="S52" s="8">
        <v>29</v>
      </c>
      <c r="T52" s="8">
        <v>42</v>
      </c>
      <c r="U52" s="8">
        <v>17</v>
      </c>
      <c r="V52" s="8">
        <v>37</v>
      </c>
      <c r="W52" s="8">
        <v>10</v>
      </c>
      <c r="X52" s="8">
        <v>0</v>
      </c>
      <c r="Y52" s="8">
        <v>37</v>
      </c>
      <c r="Z52" s="8">
        <v>0</v>
      </c>
      <c r="AA52" s="8">
        <v>150</v>
      </c>
      <c r="AB52" s="8">
        <v>1</v>
      </c>
      <c r="AC52" s="8">
        <v>21</v>
      </c>
      <c r="AD52" s="8">
        <v>28</v>
      </c>
      <c r="AE52" s="8">
        <v>0</v>
      </c>
      <c r="AF52" s="8">
        <v>8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7</v>
      </c>
      <c r="AM52" s="8">
        <v>0</v>
      </c>
      <c r="AN52" s="8">
        <v>0</v>
      </c>
      <c r="AO52" s="8">
        <v>0</v>
      </c>
      <c r="AP52" s="8">
        <v>25</v>
      </c>
      <c r="AQ52" s="8">
        <v>0</v>
      </c>
      <c r="AR52" s="8">
        <v>82</v>
      </c>
      <c r="AS52" s="8">
        <v>8</v>
      </c>
      <c r="AT52" s="8">
        <v>75</v>
      </c>
      <c r="AU52" s="8">
        <v>179</v>
      </c>
      <c r="AV52" s="8">
        <v>0</v>
      </c>
      <c r="AW52" s="8">
        <v>0</v>
      </c>
      <c r="AX52" s="8">
        <v>19</v>
      </c>
      <c r="AY52" s="8">
        <v>96</v>
      </c>
      <c r="AZ52" s="8">
        <v>254</v>
      </c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</row>
    <row r="53" spans="1:432" s="8" customFormat="1" x14ac:dyDescent="0.3">
      <c r="A53" s="8">
        <v>4357</v>
      </c>
      <c r="B53" s="8" t="s">
        <v>55</v>
      </c>
      <c r="C53" s="8">
        <v>1</v>
      </c>
      <c r="D53" s="8">
        <v>0</v>
      </c>
      <c r="E53" s="8">
        <v>0</v>
      </c>
      <c r="F53" s="8">
        <v>3</v>
      </c>
      <c r="G53" s="8">
        <v>3</v>
      </c>
      <c r="H53" s="8">
        <v>0</v>
      </c>
      <c r="I53" s="8">
        <v>3</v>
      </c>
      <c r="J53" s="8">
        <v>0</v>
      </c>
      <c r="K53" s="8">
        <v>3</v>
      </c>
      <c r="L53" s="8">
        <v>0</v>
      </c>
      <c r="M53" s="8">
        <v>0</v>
      </c>
      <c r="N53" s="8">
        <v>3</v>
      </c>
      <c r="O53" s="8">
        <v>4</v>
      </c>
      <c r="P53" s="8">
        <v>6</v>
      </c>
      <c r="Q53" s="8">
        <v>4</v>
      </c>
      <c r="R53" s="8">
        <v>6</v>
      </c>
      <c r="S53" s="8">
        <v>5</v>
      </c>
      <c r="T53" s="8">
        <v>2</v>
      </c>
      <c r="U53" s="8">
        <v>5</v>
      </c>
      <c r="V53" s="8">
        <v>9</v>
      </c>
      <c r="W53" s="8">
        <v>3</v>
      </c>
      <c r="X53" s="8">
        <v>0</v>
      </c>
      <c r="Y53" s="8">
        <v>3</v>
      </c>
      <c r="Z53" s="8">
        <v>0</v>
      </c>
      <c r="AA53" s="8">
        <v>10</v>
      </c>
      <c r="AB53" s="8">
        <v>0</v>
      </c>
      <c r="AC53" s="8">
        <v>1</v>
      </c>
      <c r="AD53" s="8">
        <v>2</v>
      </c>
      <c r="AE53" s="8">
        <v>0</v>
      </c>
      <c r="AF53" s="8">
        <v>1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2</v>
      </c>
      <c r="AM53" s="8">
        <v>0</v>
      </c>
      <c r="AN53" s="8">
        <v>0</v>
      </c>
      <c r="AO53" s="8">
        <v>0</v>
      </c>
      <c r="AP53" s="8">
        <v>1</v>
      </c>
      <c r="AQ53" s="8">
        <v>0</v>
      </c>
      <c r="AR53" s="8">
        <v>1</v>
      </c>
      <c r="AS53" s="8">
        <v>0</v>
      </c>
      <c r="AT53" s="8">
        <v>8</v>
      </c>
      <c r="AU53" s="8">
        <v>37</v>
      </c>
      <c r="AV53" s="8">
        <v>0</v>
      </c>
      <c r="AW53" s="8">
        <v>0</v>
      </c>
      <c r="AX53" s="8">
        <v>0</v>
      </c>
      <c r="AY53" s="8">
        <v>9</v>
      </c>
      <c r="AZ53" s="8">
        <v>45</v>
      </c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</row>
    <row r="54" spans="1:432" s="8" customFormat="1" x14ac:dyDescent="0.3">
      <c r="A54" s="8">
        <v>4358</v>
      </c>
      <c r="B54" s="8" t="s">
        <v>199</v>
      </c>
      <c r="C54" s="8">
        <v>0</v>
      </c>
      <c r="D54" s="8">
        <v>0</v>
      </c>
      <c r="E54" s="8">
        <v>0</v>
      </c>
      <c r="F54" s="8">
        <v>1</v>
      </c>
      <c r="G54" s="8">
        <v>1</v>
      </c>
      <c r="H54" s="8">
        <v>0</v>
      </c>
      <c r="I54" s="8">
        <v>1</v>
      </c>
      <c r="J54" s="8">
        <v>0</v>
      </c>
      <c r="K54" s="8">
        <v>1</v>
      </c>
      <c r="L54" s="8">
        <v>0</v>
      </c>
      <c r="M54" s="8">
        <v>0</v>
      </c>
      <c r="N54" s="8">
        <v>2</v>
      </c>
      <c r="O54" s="8">
        <v>4</v>
      </c>
      <c r="P54" s="8">
        <v>5</v>
      </c>
      <c r="Q54" s="8">
        <v>2</v>
      </c>
      <c r="R54" s="8">
        <v>5</v>
      </c>
      <c r="S54" s="8">
        <v>6</v>
      </c>
      <c r="T54" s="8">
        <v>3</v>
      </c>
      <c r="U54" s="8">
        <v>2</v>
      </c>
      <c r="V54" s="8">
        <v>5</v>
      </c>
      <c r="W54" s="8">
        <v>1</v>
      </c>
      <c r="X54" s="8">
        <v>0</v>
      </c>
      <c r="Y54" s="8">
        <v>1</v>
      </c>
      <c r="Z54" s="8">
        <v>0</v>
      </c>
      <c r="AA54" s="8">
        <v>10</v>
      </c>
      <c r="AB54" s="8">
        <v>0</v>
      </c>
      <c r="AC54" s="8">
        <v>1</v>
      </c>
      <c r="AD54" s="8">
        <v>0</v>
      </c>
      <c r="AE54" s="8">
        <v>0</v>
      </c>
      <c r="AF54" s="8">
        <v>4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7</v>
      </c>
      <c r="AS54" s="8">
        <v>3</v>
      </c>
      <c r="AT54" s="8">
        <v>5</v>
      </c>
      <c r="AU54" s="8">
        <v>25</v>
      </c>
      <c r="AV54" s="8">
        <v>0</v>
      </c>
      <c r="AW54" s="8">
        <v>0</v>
      </c>
      <c r="AX54" s="8">
        <v>0</v>
      </c>
      <c r="AY54" s="8">
        <v>6</v>
      </c>
      <c r="AZ54" s="8">
        <v>30</v>
      </c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</row>
    <row r="55" spans="1:432" s="8" customFormat="1" x14ac:dyDescent="0.3">
      <c r="A55" s="8">
        <v>4359</v>
      </c>
      <c r="B55" s="8" t="s">
        <v>56</v>
      </c>
      <c r="C55" s="8">
        <v>0</v>
      </c>
      <c r="D55" s="8">
        <v>5</v>
      </c>
      <c r="E55" s="8">
        <v>0</v>
      </c>
      <c r="F55" s="8">
        <v>31</v>
      </c>
      <c r="G55" s="8">
        <v>22</v>
      </c>
      <c r="H55" s="8">
        <v>0</v>
      </c>
      <c r="I55" s="8">
        <v>28</v>
      </c>
      <c r="J55" s="8">
        <v>1</v>
      </c>
      <c r="K55" s="8">
        <v>24</v>
      </c>
      <c r="L55" s="8">
        <v>0</v>
      </c>
      <c r="M55" s="8">
        <v>9</v>
      </c>
      <c r="N55" s="8">
        <v>37</v>
      </c>
      <c r="O55" s="8">
        <v>49</v>
      </c>
      <c r="P55" s="8">
        <v>44</v>
      </c>
      <c r="Q55" s="8">
        <v>30</v>
      </c>
      <c r="R55" s="8">
        <v>40</v>
      </c>
      <c r="S55" s="8">
        <v>29</v>
      </c>
      <c r="T55" s="8">
        <v>42</v>
      </c>
      <c r="U55" s="8">
        <v>12</v>
      </c>
      <c r="V55" s="8">
        <v>33</v>
      </c>
      <c r="W55" s="8">
        <v>9</v>
      </c>
      <c r="X55" s="8">
        <v>0</v>
      </c>
      <c r="Y55" s="8">
        <v>48</v>
      </c>
      <c r="Z55" s="8">
        <v>0</v>
      </c>
      <c r="AA55" s="8">
        <v>150</v>
      </c>
      <c r="AB55" s="8">
        <v>0</v>
      </c>
      <c r="AC55" s="8">
        <v>39</v>
      </c>
      <c r="AD55" s="8">
        <v>26</v>
      </c>
      <c r="AE55" s="8">
        <v>0</v>
      </c>
      <c r="AF55" s="8">
        <v>17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9</v>
      </c>
      <c r="AQ55" s="8">
        <v>0</v>
      </c>
      <c r="AR55" s="8">
        <v>21</v>
      </c>
      <c r="AS55" s="8">
        <v>1</v>
      </c>
      <c r="AT55" s="8">
        <v>44</v>
      </c>
      <c r="AU55" s="8">
        <v>62</v>
      </c>
      <c r="AV55" s="8">
        <v>0</v>
      </c>
      <c r="AW55" s="8">
        <v>0</v>
      </c>
      <c r="AX55" s="8">
        <v>24</v>
      </c>
      <c r="AY55" s="8">
        <v>9</v>
      </c>
      <c r="AZ55" s="8">
        <v>106</v>
      </c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</row>
    <row r="56" spans="1:432" s="8" customFormat="1" x14ac:dyDescent="0.3">
      <c r="A56" s="8">
        <v>4360</v>
      </c>
      <c r="B56" s="8" t="s">
        <v>57</v>
      </c>
      <c r="C56" s="8">
        <v>0</v>
      </c>
      <c r="D56" s="8">
        <v>8</v>
      </c>
      <c r="E56" s="8">
        <v>0</v>
      </c>
      <c r="F56" s="8">
        <v>25</v>
      </c>
      <c r="G56" s="8">
        <v>20</v>
      </c>
      <c r="H56" s="8">
        <v>4</v>
      </c>
      <c r="I56" s="8">
        <v>16</v>
      </c>
      <c r="J56" s="8">
        <v>0</v>
      </c>
      <c r="K56" s="8">
        <v>14</v>
      </c>
      <c r="L56" s="8">
        <v>0</v>
      </c>
      <c r="M56" s="8">
        <v>9</v>
      </c>
      <c r="N56" s="8">
        <v>27</v>
      </c>
      <c r="O56" s="8">
        <v>21</v>
      </c>
      <c r="P56" s="8">
        <v>19</v>
      </c>
      <c r="Q56" s="8">
        <v>29</v>
      </c>
      <c r="R56" s="8">
        <v>26</v>
      </c>
      <c r="S56" s="8">
        <v>21</v>
      </c>
      <c r="T56" s="8">
        <v>22</v>
      </c>
      <c r="U56" s="8">
        <v>8</v>
      </c>
      <c r="V56" s="8">
        <v>18</v>
      </c>
      <c r="W56" s="8">
        <v>6</v>
      </c>
      <c r="X56" s="8">
        <v>0</v>
      </c>
      <c r="Y56" s="8">
        <v>1</v>
      </c>
      <c r="Z56" s="8">
        <v>0</v>
      </c>
      <c r="AA56" s="8">
        <v>12</v>
      </c>
      <c r="AB56" s="8">
        <v>3</v>
      </c>
      <c r="AC56" s="8">
        <v>41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1</v>
      </c>
      <c r="AQ56" s="8">
        <v>0</v>
      </c>
      <c r="AR56" s="8">
        <v>0</v>
      </c>
      <c r="AS56" s="8">
        <v>4</v>
      </c>
      <c r="AT56" s="8">
        <v>4</v>
      </c>
      <c r="AU56" s="8">
        <v>9</v>
      </c>
      <c r="AV56" s="8">
        <v>0</v>
      </c>
      <c r="AW56" s="8">
        <v>0</v>
      </c>
      <c r="AX56" s="8">
        <v>0</v>
      </c>
      <c r="AY56" s="8">
        <v>4</v>
      </c>
      <c r="AZ56" s="8">
        <v>13</v>
      </c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</row>
    <row r="57" spans="1:432" s="8" customFormat="1" x14ac:dyDescent="0.3">
      <c r="A57" s="8">
        <v>4361</v>
      </c>
      <c r="B57" s="8" t="s">
        <v>58</v>
      </c>
      <c r="C57" s="8">
        <v>0</v>
      </c>
      <c r="D57" s="8">
        <v>3</v>
      </c>
      <c r="E57" s="8">
        <v>0</v>
      </c>
      <c r="F57" s="8">
        <v>7</v>
      </c>
      <c r="G57" s="8">
        <v>3</v>
      </c>
      <c r="H57" s="8">
        <v>1</v>
      </c>
      <c r="I57" s="8">
        <v>6</v>
      </c>
      <c r="J57" s="8">
        <v>0</v>
      </c>
      <c r="K57" s="8">
        <v>5</v>
      </c>
      <c r="L57" s="8">
        <v>0</v>
      </c>
      <c r="M57" s="8">
        <v>1</v>
      </c>
      <c r="N57" s="8">
        <v>7</v>
      </c>
      <c r="O57" s="8">
        <v>6</v>
      </c>
      <c r="P57" s="8">
        <v>6</v>
      </c>
      <c r="Q57" s="8">
        <v>6</v>
      </c>
      <c r="R57" s="8">
        <v>10</v>
      </c>
      <c r="S57" s="8">
        <v>1</v>
      </c>
      <c r="T57" s="8">
        <v>6</v>
      </c>
      <c r="U57" s="8">
        <v>3</v>
      </c>
      <c r="V57" s="8">
        <v>11</v>
      </c>
      <c r="W57" s="8">
        <v>1</v>
      </c>
      <c r="X57" s="8">
        <v>0</v>
      </c>
      <c r="Y57" s="8">
        <v>11</v>
      </c>
      <c r="Z57" s="8">
        <v>0</v>
      </c>
      <c r="AA57" s="8">
        <v>35</v>
      </c>
      <c r="AB57" s="8">
        <v>0</v>
      </c>
      <c r="AC57" s="8">
        <v>6</v>
      </c>
      <c r="AD57" s="8">
        <v>3</v>
      </c>
      <c r="AE57" s="8">
        <v>0</v>
      </c>
      <c r="AF57" s="8">
        <v>3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6</v>
      </c>
      <c r="AQ57" s="8">
        <v>0</v>
      </c>
      <c r="AR57" s="8">
        <v>10</v>
      </c>
      <c r="AS57" s="8">
        <v>0</v>
      </c>
      <c r="AT57" s="8">
        <v>11</v>
      </c>
      <c r="AU57" s="8">
        <v>29</v>
      </c>
      <c r="AV57" s="8">
        <v>0</v>
      </c>
      <c r="AW57" s="8">
        <v>0</v>
      </c>
      <c r="AX57" s="8">
        <v>9</v>
      </c>
      <c r="AY57" s="8">
        <v>10</v>
      </c>
      <c r="AZ57" s="8">
        <v>40</v>
      </c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</row>
    <row r="58" spans="1:432" s="8" customFormat="1" x14ac:dyDescent="0.3">
      <c r="A58" s="8">
        <v>4362</v>
      </c>
      <c r="B58" s="8" t="s">
        <v>206</v>
      </c>
      <c r="C58" s="8">
        <v>0</v>
      </c>
      <c r="D58" s="8">
        <v>0</v>
      </c>
      <c r="E58" s="8">
        <v>0</v>
      </c>
      <c r="F58" s="8">
        <v>12</v>
      </c>
      <c r="G58" s="8">
        <v>13</v>
      </c>
      <c r="H58" s="8">
        <v>0</v>
      </c>
      <c r="I58" s="8">
        <v>10</v>
      </c>
      <c r="J58" s="8">
        <v>0</v>
      </c>
      <c r="K58" s="8">
        <v>7</v>
      </c>
      <c r="L58" s="8">
        <v>0</v>
      </c>
      <c r="M58" s="8">
        <v>8</v>
      </c>
      <c r="N58" s="8">
        <v>16</v>
      </c>
      <c r="O58" s="8">
        <v>14</v>
      </c>
      <c r="P58" s="8">
        <v>17</v>
      </c>
      <c r="Q58" s="8">
        <v>19</v>
      </c>
      <c r="R58" s="8">
        <v>17</v>
      </c>
      <c r="S58" s="8">
        <v>22</v>
      </c>
      <c r="T58" s="8">
        <v>24</v>
      </c>
      <c r="U58" s="8">
        <v>23</v>
      </c>
      <c r="V58" s="8">
        <v>23</v>
      </c>
      <c r="W58" s="8">
        <v>17</v>
      </c>
      <c r="X58" s="8">
        <v>0</v>
      </c>
      <c r="Y58" s="8">
        <v>11</v>
      </c>
      <c r="Z58" s="8">
        <v>0</v>
      </c>
      <c r="AA58" s="8">
        <v>71</v>
      </c>
      <c r="AB58" s="8">
        <v>0</v>
      </c>
      <c r="AC58" s="8">
        <v>25</v>
      </c>
      <c r="AD58" s="8">
        <v>2</v>
      </c>
      <c r="AE58" s="8">
        <v>0</v>
      </c>
      <c r="AF58" s="8">
        <v>0</v>
      </c>
      <c r="AG58" s="8">
        <v>0</v>
      </c>
      <c r="AH58" s="8">
        <v>1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19</v>
      </c>
      <c r="AU58" s="8">
        <v>52</v>
      </c>
      <c r="AV58" s="8">
        <v>0</v>
      </c>
      <c r="AW58" s="8">
        <v>0</v>
      </c>
      <c r="AX58" s="8">
        <v>4</v>
      </c>
      <c r="AY58" s="8">
        <v>11</v>
      </c>
      <c r="AZ58" s="8">
        <v>71</v>
      </c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</row>
    <row r="59" spans="1:432" s="8" customFormat="1" x14ac:dyDescent="0.3">
      <c r="A59" s="8">
        <v>4363</v>
      </c>
      <c r="B59" s="8" t="s">
        <v>59</v>
      </c>
      <c r="C59" s="8">
        <v>0</v>
      </c>
      <c r="D59" s="8">
        <v>0</v>
      </c>
      <c r="E59" s="8">
        <v>0</v>
      </c>
      <c r="F59" s="8">
        <v>6</v>
      </c>
      <c r="G59" s="8">
        <v>2</v>
      </c>
      <c r="H59" s="8">
        <v>0</v>
      </c>
      <c r="I59" s="8">
        <v>2</v>
      </c>
      <c r="J59" s="8">
        <v>0</v>
      </c>
      <c r="K59" s="8">
        <v>2</v>
      </c>
      <c r="L59" s="8">
        <v>0</v>
      </c>
      <c r="M59" s="8">
        <v>4</v>
      </c>
      <c r="N59" s="8">
        <v>5</v>
      </c>
      <c r="O59" s="8">
        <v>3</v>
      </c>
      <c r="P59" s="8">
        <v>3</v>
      </c>
      <c r="Q59" s="8">
        <v>1</v>
      </c>
      <c r="R59" s="8">
        <v>3</v>
      </c>
      <c r="S59" s="8">
        <v>4</v>
      </c>
      <c r="T59" s="8">
        <v>4</v>
      </c>
      <c r="U59" s="8">
        <v>3</v>
      </c>
      <c r="V59" s="8">
        <v>4</v>
      </c>
      <c r="W59" s="8">
        <v>2</v>
      </c>
      <c r="X59" s="8">
        <v>0</v>
      </c>
      <c r="Y59" s="8">
        <v>5</v>
      </c>
      <c r="Z59" s="8">
        <v>0</v>
      </c>
      <c r="AA59" s="8">
        <v>12</v>
      </c>
      <c r="AB59" s="8">
        <v>1</v>
      </c>
      <c r="AC59" s="8">
        <v>1</v>
      </c>
      <c r="AD59" s="8">
        <v>4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6</v>
      </c>
      <c r="AS59" s="8">
        <v>3</v>
      </c>
      <c r="AT59" s="8">
        <v>9</v>
      </c>
      <c r="AU59" s="8">
        <v>39</v>
      </c>
      <c r="AV59" s="8">
        <v>0</v>
      </c>
      <c r="AW59" s="8">
        <v>0</v>
      </c>
      <c r="AX59" s="8">
        <v>0</v>
      </c>
      <c r="AY59" s="8">
        <v>3</v>
      </c>
      <c r="AZ59" s="8">
        <v>48</v>
      </c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</row>
    <row r="60" spans="1:432" s="8" customFormat="1" x14ac:dyDescent="0.3">
      <c r="A60" s="8">
        <v>4364</v>
      </c>
      <c r="B60" s="8" t="s">
        <v>60</v>
      </c>
      <c r="C60" s="8">
        <v>0</v>
      </c>
      <c r="D60" s="8">
        <v>0</v>
      </c>
      <c r="E60" s="8">
        <v>1</v>
      </c>
      <c r="F60" s="8">
        <v>13</v>
      </c>
      <c r="G60" s="8">
        <v>9</v>
      </c>
      <c r="H60" s="8">
        <v>0</v>
      </c>
      <c r="I60" s="8">
        <v>11</v>
      </c>
      <c r="J60" s="8">
        <v>0</v>
      </c>
      <c r="K60" s="8">
        <v>12</v>
      </c>
      <c r="L60" s="8">
        <v>0</v>
      </c>
      <c r="M60" s="8">
        <v>4</v>
      </c>
      <c r="N60" s="8">
        <v>16</v>
      </c>
      <c r="O60" s="8">
        <v>12</v>
      </c>
      <c r="P60" s="8">
        <v>9</v>
      </c>
      <c r="Q60" s="8">
        <v>19</v>
      </c>
      <c r="R60" s="8">
        <v>18</v>
      </c>
      <c r="S60" s="8">
        <v>21</v>
      </c>
      <c r="T60" s="8">
        <v>14</v>
      </c>
      <c r="U60" s="8">
        <v>10</v>
      </c>
      <c r="V60" s="8">
        <v>15</v>
      </c>
      <c r="W60" s="8">
        <v>2</v>
      </c>
      <c r="X60" s="8">
        <v>0</v>
      </c>
      <c r="Y60" s="8">
        <v>10</v>
      </c>
      <c r="Z60" s="8">
        <v>0</v>
      </c>
      <c r="AA60" s="8">
        <v>72</v>
      </c>
      <c r="AB60" s="8">
        <v>1</v>
      </c>
      <c r="AC60" s="8">
        <v>23</v>
      </c>
      <c r="AD60" s="8">
        <v>0</v>
      </c>
      <c r="AE60" s="8">
        <v>0</v>
      </c>
      <c r="AF60" s="8">
        <v>0</v>
      </c>
      <c r="AG60" s="8">
        <v>0</v>
      </c>
      <c r="AH60" s="8">
        <v>1</v>
      </c>
      <c r="AI60" s="8">
        <v>1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2</v>
      </c>
      <c r="AQ60" s="8">
        <v>0</v>
      </c>
      <c r="AR60" s="8">
        <v>7</v>
      </c>
      <c r="AS60" s="8">
        <v>8</v>
      </c>
      <c r="AT60" s="8">
        <v>55</v>
      </c>
      <c r="AU60" s="8">
        <v>201</v>
      </c>
      <c r="AV60" s="8">
        <v>0</v>
      </c>
      <c r="AW60" s="8">
        <v>0</v>
      </c>
      <c r="AX60" s="8">
        <v>17</v>
      </c>
      <c r="AY60" s="8">
        <v>37</v>
      </c>
      <c r="AZ60" s="8">
        <v>256</v>
      </c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</row>
    <row r="61" spans="1:432" s="8" customFormat="1" x14ac:dyDescent="0.3">
      <c r="A61" s="8">
        <v>4365</v>
      </c>
      <c r="B61" s="8" t="s">
        <v>200</v>
      </c>
      <c r="C61" s="8">
        <v>0</v>
      </c>
      <c r="D61" s="8">
        <v>0</v>
      </c>
      <c r="E61" s="8">
        <v>2</v>
      </c>
      <c r="F61" s="8">
        <v>1</v>
      </c>
      <c r="G61" s="8">
        <v>1</v>
      </c>
      <c r="H61" s="8">
        <v>0</v>
      </c>
      <c r="I61" s="8">
        <v>1</v>
      </c>
      <c r="J61" s="8">
        <v>0</v>
      </c>
      <c r="K61" s="8">
        <v>0</v>
      </c>
      <c r="L61" s="8">
        <v>0</v>
      </c>
      <c r="M61" s="8">
        <v>1</v>
      </c>
      <c r="N61" s="8">
        <v>1</v>
      </c>
      <c r="O61" s="8">
        <v>3</v>
      </c>
      <c r="P61" s="8">
        <v>0</v>
      </c>
      <c r="Q61" s="8">
        <v>2</v>
      </c>
      <c r="R61" s="8">
        <v>1</v>
      </c>
      <c r="S61" s="8">
        <v>3</v>
      </c>
      <c r="T61" s="8">
        <v>4</v>
      </c>
      <c r="U61" s="8">
        <v>2</v>
      </c>
      <c r="V61" s="8">
        <v>2</v>
      </c>
      <c r="W61" s="8">
        <v>0</v>
      </c>
      <c r="X61" s="8">
        <v>0</v>
      </c>
      <c r="Y61" s="8">
        <v>3</v>
      </c>
      <c r="Z61" s="8">
        <v>0</v>
      </c>
      <c r="AA61" s="8">
        <v>24</v>
      </c>
      <c r="AB61" s="8">
        <v>0</v>
      </c>
      <c r="AC61" s="8">
        <v>2</v>
      </c>
      <c r="AD61" s="8">
        <v>2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3</v>
      </c>
      <c r="AQ61" s="8">
        <v>0</v>
      </c>
      <c r="AR61" s="8">
        <v>28</v>
      </c>
      <c r="AS61" s="8">
        <v>1</v>
      </c>
      <c r="AT61" s="8">
        <v>0</v>
      </c>
      <c r="AU61" s="8">
        <v>5</v>
      </c>
      <c r="AV61" s="8">
        <v>0</v>
      </c>
      <c r="AW61" s="8">
        <v>0</v>
      </c>
      <c r="AX61" s="8">
        <v>2</v>
      </c>
      <c r="AY61" s="8">
        <v>3</v>
      </c>
      <c r="AZ61" s="8">
        <v>5</v>
      </c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</row>
    <row r="62" spans="1:432" s="8" customFormat="1" x14ac:dyDescent="0.3">
      <c r="A62" s="8">
        <v>4366</v>
      </c>
      <c r="B62" s="8" t="s">
        <v>61</v>
      </c>
      <c r="C62" s="8">
        <v>18</v>
      </c>
      <c r="D62" s="8">
        <v>1</v>
      </c>
      <c r="E62" s="8">
        <v>0</v>
      </c>
      <c r="F62" s="8">
        <v>47</v>
      </c>
      <c r="G62" s="8">
        <v>37</v>
      </c>
      <c r="H62" s="8">
        <v>2</v>
      </c>
      <c r="I62" s="8">
        <v>30</v>
      </c>
      <c r="J62" s="8">
        <v>1</v>
      </c>
      <c r="K62" s="8">
        <v>33</v>
      </c>
      <c r="L62" s="8">
        <v>1</v>
      </c>
      <c r="M62" s="8">
        <v>13</v>
      </c>
      <c r="N62" s="8">
        <v>55</v>
      </c>
      <c r="O62" s="8">
        <v>45</v>
      </c>
      <c r="P62" s="8">
        <v>49</v>
      </c>
      <c r="Q62" s="8">
        <v>40</v>
      </c>
      <c r="R62" s="8">
        <v>54</v>
      </c>
      <c r="S62" s="8">
        <v>30</v>
      </c>
      <c r="T62" s="8">
        <v>39</v>
      </c>
      <c r="U62" s="8">
        <v>15</v>
      </c>
      <c r="V62" s="8">
        <v>49</v>
      </c>
      <c r="W62" s="8">
        <v>11</v>
      </c>
      <c r="X62" s="8">
        <v>1</v>
      </c>
      <c r="Y62" s="8">
        <v>46</v>
      </c>
      <c r="Z62" s="8">
        <v>2</v>
      </c>
      <c r="AA62" s="8">
        <v>86</v>
      </c>
      <c r="AB62" s="8">
        <v>1</v>
      </c>
      <c r="AC62" s="8">
        <v>29</v>
      </c>
      <c r="AD62" s="8">
        <v>28</v>
      </c>
      <c r="AE62" s="8">
        <v>0</v>
      </c>
      <c r="AF62" s="8">
        <v>5</v>
      </c>
      <c r="AG62" s="8">
        <v>0</v>
      </c>
      <c r="AH62" s="8">
        <v>2</v>
      </c>
      <c r="AI62" s="8">
        <v>3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0</v>
      </c>
      <c r="AP62" s="8">
        <v>8</v>
      </c>
      <c r="AQ62" s="8">
        <v>0</v>
      </c>
      <c r="AR62" s="8">
        <v>30</v>
      </c>
      <c r="AS62" s="8">
        <v>7</v>
      </c>
      <c r="AT62" s="8">
        <v>97</v>
      </c>
      <c r="AU62" s="8">
        <v>171</v>
      </c>
      <c r="AV62" s="8">
        <v>0</v>
      </c>
      <c r="AW62" s="8">
        <v>0</v>
      </c>
      <c r="AX62" s="8">
        <v>25</v>
      </c>
      <c r="AY62" s="8">
        <v>65</v>
      </c>
      <c r="AZ62" s="8">
        <v>268</v>
      </c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</row>
    <row r="63" spans="1:432" s="8" customFormat="1" x14ac:dyDescent="0.3">
      <c r="A63" s="8">
        <v>4367</v>
      </c>
      <c r="B63" s="8" t="s">
        <v>62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4</v>
      </c>
      <c r="P63" s="8">
        <v>4</v>
      </c>
      <c r="Q63" s="8">
        <v>4</v>
      </c>
      <c r="R63" s="8">
        <v>2</v>
      </c>
      <c r="S63" s="8">
        <v>2</v>
      </c>
      <c r="T63" s="8">
        <v>2</v>
      </c>
      <c r="U63" s="8">
        <v>1</v>
      </c>
      <c r="V63" s="8">
        <v>1</v>
      </c>
      <c r="W63" s="8">
        <v>1</v>
      </c>
      <c r="X63" s="8">
        <v>0</v>
      </c>
      <c r="Y63" s="8">
        <v>3</v>
      </c>
      <c r="Z63" s="8">
        <v>0</v>
      </c>
      <c r="AA63" s="8">
        <v>8</v>
      </c>
      <c r="AB63" s="8">
        <v>0</v>
      </c>
      <c r="AC63" s="8">
        <v>7</v>
      </c>
      <c r="AD63" s="8">
        <v>1</v>
      </c>
      <c r="AE63" s="8">
        <v>0</v>
      </c>
      <c r="AF63" s="8">
        <v>1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2</v>
      </c>
      <c r="AQ63" s="8">
        <v>0</v>
      </c>
      <c r="AR63" s="8">
        <v>2</v>
      </c>
      <c r="AS63" s="8">
        <v>0</v>
      </c>
      <c r="AT63" s="8">
        <v>7</v>
      </c>
      <c r="AU63" s="8">
        <v>22</v>
      </c>
      <c r="AV63" s="8">
        <v>0</v>
      </c>
      <c r="AW63" s="8">
        <v>0</v>
      </c>
      <c r="AX63" s="8">
        <v>0</v>
      </c>
      <c r="AY63" s="8">
        <v>4</v>
      </c>
      <c r="AZ63" s="8">
        <v>29</v>
      </c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</row>
    <row r="64" spans="1:432" s="8" customFormat="1" x14ac:dyDescent="0.3">
      <c r="A64" s="8">
        <v>4368</v>
      </c>
      <c r="B64" s="8" t="s">
        <v>63</v>
      </c>
      <c r="C64" s="8">
        <v>0</v>
      </c>
      <c r="D64" s="8">
        <v>0</v>
      </c>
      <c r="E64" s="8">
        <v>0</v>
      </c>
      <c r="F64" s="8">
        <v>3</v>
      </c>
      <c r="G64" s="8">
        <v>2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4</v>
      </c>
      <c r="N64" s="8">
        <v>6</v>
      </c>
      <c r="O64" s="8">
        <v>2</v>
      </c>
      <c r="P64" s="8">
        <v>2</v>
      </c>
      <c r="Q64" s="8">
        <v>2</v>
      </c>
      <c r="R64" s="8">
        <v>2</v>
      </c>
      <c r="S64" s="8">
        <v>1</v>
      </c>
      <c r="T64" s="8">
        <v>3</v>
      </c>
      <c r="U64" s="8">
        <v>1</v>
      </c>
      <c r="V64" s="8">
        <v>4</v>
      </c>
      <c r="W64" s="8">
        <v>0</v>
      </c>
      <c r="X64" s="8">
        <v>0</v>
      </c>
      <c r="Y64" s="8">
        <v>3</v>
      </c>
      <c r="Z64" s="8">
        <v>0</v>
      </c>
      <c r="AA64" s="8">
        <v>5</v>
      </c>
      <c r="AB64" s="8">
        <v>0</v>
      </c>
      <c r="AC64" s="8">
        <v>5</v>
      </c>
      <c r="AD64" s="8">
        <v>2</v>
      </c>
      <c r="AE64" s="8">
        <v>0</v>
      </c>
      <c r="AF64" s="8">
        <v>1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0</v>
      </c>
      <c r="AR64" s="8">
        <v>7</v>
      </c>
      <c r="AS64" s="8">
        <v>0</v>
      </c>
      <c r="AT64" s="8">
        <v>4</v>
      </c>
      <c r="AU64" s="8">
        <v>21</v>
      </c>
      <c r="AV64" s="8">
        <v>0</v>
      </c>
      <c r="AW64" s="8">
        <v>0</v>
      </c>
      <c r="AX64" s="8">
        <v>1</v>
      </c>
      <c r="AY64" s="8">
        <v>8</v>
      </c>
      <c r="AZ64" s="8">
        <v>25</v>
      </c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</row>
    <row r="65" spans="1:432" s="8" customFormat="1" x14ac:dyDescent="0.3">
      <c r="A65" s="8">
        <v>4369</v>
      </c>
      <c r="B65" s="8" t="s">
        <v>64</v>
      </c>
      <c r="C65" s="8">
        <v>0</v>
      </c>
      <c r="D65" s="8">
        <v>1</v>
      </c>
      <c r="E65" s="8">
        <v>0</v>
      </c>
      <c r="F65" s="8">
        <v>4</v>
      </c>
      <c r="G65" s="8">
        <v>0</v>
      </c>
      <c r="H65" s="8">
        <v>1</v>
      </c>
      <c r="I65" s="8">
        <v>1</v>
      </c>
      <c r="J65" s="8">
        <v>0</v>
      </c>
      <c r="K65" s="8">
        <v>0</v>
      </c>
      <c r="L65" s="8">
        <v>0</v>
      </c>
      <c r="M65" s="8">
        <v>4</v>
      </c>
      <c r="N65" s="8">
        <v>5</v>
      </c>
      <c r="O65" s="8">
        <v>5</v>
      </c>
      <c r="P65" s="8">
        <v>7</v>
      </c>
      <c r="Q65" s="8">
        <v>2</v>
      </c>
      <c r="R65" s="8">
        <v>8</v>
      </c>
      <c r="S65" s="8">
        <v>1</v>
      </c>
      <c r="T65" s="8">
        <v>8</v>
      </c>
      <c r="U65" s="8">
        <v>2</v>
      </c>
      <c r="V65" s="8">
        <v>2</v>
      </c>
      <c r="W65" s="8">
        <v>0</v>
      </c>
      <c r="X65" s="8">
        <v>0</v>
      </c>
      <c r="Y65" s="8">
        <v>3</v>
      </c>
      <c r="Z65" s="8">
        <v>0</v>
      </c>
      <c r="AA65" s="8">
        <v>10</v>
      </c>
      <c r="AB65" s="8">
        <v>0</v>
      </c>
      <c r="AC65" s="8">
        <v>5</v>
      </c>
      <c r="AD65" s="8">
        <v>3</v>
      </c>
      <c r="AE65" s="8">
        <v>0</v>
      </c>
      <c r="AF65" s="8">
        <v>1</v>
      </c>
      <c r="AG65" s="8">
        <v>0</v>
      </c>
      <c r="AH65" s="8">
        <v>1</v>
      </c>
      <c r="AI65" s="8">
        <v>0</v>
      </c>
      <c r="AJ65" s="8">
        <v>0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1</v>
      </c>
      <c r="AQ65" s="8">
        <v>0</v>
      </c>
      <c r="AR65" s="8">
        <v>6</v>
      </c>
      <c r="AS65" s="8">
        <v>1</v>
      </c>
      <c r="AT65" s="8">
        <v>6</v>
      </c>
      <c r="AU65" s="8">
        <v>42</v>
      </c>
      <c r="AV65" s="8">
        <v>0</v>
      </c>
      <c r="AW65" s="8">
        <v>0</v>
      </c>
      <c r="AX65" s="8">
        <v>2</v>
      </c>
      <c r="AY65" s="8">
        <v>6</v>
      </c>
      <c r="AZ65" s="8">
        <v>48</v>
      </c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</row>
    <row r="66" spans="1:432" s="8" customFormat="1" x14ac:dyDescent="0.3">
      <c r="A66" s="8">
        <v>4370</v>
      </c>
      <c r="B66" s="8" t="s">
        <v>65</v>
      </c>
      <c r="C66" s="8">
        <v>0</v>
      </c>
      <c r="D66" s="8">
        <v>14</v>
      </c>
      <c r="E66" s="8">
        <v>1963</v>
      </c>
      <c r="F66" s="8">
        <v>68</v>
      </c>
      <c r="G66" s="8">
        <v>55</v>
      </c>
      <c r="H66" s="8">
        <v>8</v>
      </c>
      <c r="I66" s="8">
        <v>64</v>
      </c>
      <c r="J66" s="8">
        <v>2</v>
      </c>
      <c r="K66" s="8">
        <v>26</v>
      </c>
      <c r="L66" s="8">
        <v>2</v>
      </c>
      <c r="M66" s="8">
        <v>7</v>
      </c>
      <c r="N66" s="8">
        <v>5</v>
      </c>
      <c r="O66" s="8">
        <v>33</v>
      </c>
      <c r="P66" s="8">
        <v>0</v>
      </c>
      <c r="Q66" s="8">
        <v>0</v>
      </c>
      <c r="R66" s="8">
        <v>1</v>
      </c>
      <c r="S66" s="8">
        <v>0</v>
      </c>
      <c r="T66" s="8">
        <v>2</v>
      </c>
      <c r="U66" s="8">
        <v>0</v>
      </c>
      <c r="V66" s="8">
        <v>0</v>
      </c>
      <c r="W66" s="8">
        <v>0</v>
      </c>
      <c r="X66" s="8">
        <v>0</v>
      </c>
      <c r="Y66" s="8">
        <v>10</v>
      </c>
      <c r="Z66" s="8">
        <v>0</v>
      </c>
      <c r="AA66" s="8">
        <v>0</v>
      </c>
      <c r="AB66" s="8">
        <v>1</v>
      </c>
      <c r="AC66" s="8">
        <v>2</v>
      </c>
      <c r="AD66" s="8">
        <v>19</v>
      </c>
      <c r="AE66" s="8">
        <v>0</v>
      </c>
      <c r="AF66" s="8">
        <v>0</v>
      </c>
      <c r="AG66" s="8">
        <v>0</v>
      </c>
      <c r="AH66" s="8">
        <v>4</v>
      </c>
      <c r="AI66" s="8">
        <v>1</v>
      </c>
      <c r="AJ66" s="8">
        <v>0</v>
      </c>
      <c r="AK66" s="8">
        <v>0</v>
      </c>
      <c r="AL66" s="8">
        <v>0</v>
      </c>
      <c r="AM66" s="8">
        <v>0</v>
      </c>
      <c r="AN66" s="8">
        <v>1</v>
      </c>
      <c r="AO66" s="8">
        <v>0</v>
      </c>
      <c r="AP66" s="8">
        <v>15</v>
      </c>
      <c r="AQ66" s="8">
        <v>0</v>
      </c>
      <c r="AR66" s="8">
        <v>33</v>
      </c>
      <c r="AS66" s="8">
        <v>0</v>
      </c>
      <c r="AT66" s="8">
        <v>41</v>
      </c>
      <c r="AU66" s="8">
        <v>55</v>
      </c>
      <c r="AV66" s="8">
        <v>0</v>
      </c>
      <c r="AW66" s="8">
        <v>0</v>
      </c>
      <c r="AX66" s="8">
        <v>8</v>
      </c>
      <c r="AY66" s="8">
        <v>7</v>
      </c>
      <c r="AZ66" s="8">
        <v>96</v>
      </c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</row>
    <row r="67" spans="1:432" s="8" customFormat="1" x14ac:dyDescent="0.3">
      <c r="A67" s="8">
        <v>4371</v>
      </c>
      <c r="B67" s="8" t="s">
        <v>67</v>
      </c>
      <c r="C67" s="8">
        <v>82</v>
      </c>
      <c r="D67" s="8">
        <v>0</v>
      </c>
      <c r="E67" s="8">
        <v>83</v>
      </c>
      <c r="F67" s="8">
        <v>183</v>
      </c>
      <c r="G67" s="8">
        <v>182</v>
      </c>
      <c r="H67" s="8">
        <v>0</v>
      </c>
      <c r="I67" s="8">
        <v>184</v>
      </c>
      <c r="J67" s="8">
        <v>0</v>
      </c>
      <c r="K67" s="8">
        <v>188</v>
      </c>
      <c r="L67" s="8">
        <v>0</v>
      </c>
      <c r="M67" s="8">
        <v>0</v>
      </c>
      <c r="N67" s="8">
        <v>181</v>
      </c>
      <c r="O67" s="8">
        <v>201</v>
      </c>
      <c r="P67" s="8">
        <v>140</v>
      </c>
      <c r="Q67" s="8">
        <v>168</v>
      </c>
      <c r="R67" s="8">
        <v>117</v>
      </c>
      <c r="S67" s="8">
        <v>116</v>
      </c>
      <c r="T67" s="8">
        <v>94</v>
      </c>
      <c r="U67" s="8">
        <v>66</v>
      </c>
      <c r="V67" s="8">
        <v>48</v>
      </c>
      <c r="W67" s="8">
        <v>30</v>
      </c>
      <c r="X67" s="8">
        <v>0</v>
      </c>
      <c r="Y67" s="8">
        <v>165</v>
      </c>
      <c r="Z67" s="8">
        <v>0</v>
      </c>
      <c r="AA67" s="8">
        <v>530</v>
      </c>
      <c r="AB67" s="8">
        <v>1</v>
      </c>
      <c r="AC67" s="8">
        <v>140</v>
      </c>
      <c r="AD67" s="8">
        <v>166</v>
      </c>
      <c r="AE67" s="8">
        <v>0</v>
      </c>
      <c r="AF67" s="8">
        <v>86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27</v>
      </c>
      <c r="AQ67" s="8">
        <v>0</v>
      </c>
      <c r="AR67" s="8">
        <v>55</v>
      </c>
      <c r="AS67" s="8">
        <v>82</v>
      </c>
      <c r="AT67" s="8">
        <v>265</v>
      </c>
      <c r="AU67" s="8">
        <v>314</v>
      </c>
      <c r="AV67" s="8">
        <v>1</v>
      </c>
      <c r="AW67" s="8">
        <v>0</v>
      </c>
      <c r="AX67" s="8">
        <v>35</v>
      </c>
      <c r="AY67" s="8">
        <v>102</v>
      </c>
      <c r="AZ67" s="8">
        <v>579</v>
      </c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</row>
    <row r="68" spans="1:432" s="8" customFormat="1" x14ac:dyDescent="0.3">
      <c r="A68" s="8">
        <v>4372</v>
      </c>
      <c r="B68" s="8" t="s">
        <v>69</v>
      </c>
      <c r="C68" s="8">
        <v>0</v>
      </c>
      <c r="D68" s="8">
        <v>1</v>
      </c>
      <c r="E68" s="8">
        <v>0</v>
      </c>
      <c r="F68" s="8">
        <v>261</v>
      </c>
      <c r="G68" s="8">
        <v>214</v>
      </c>
      <c r="H68" s="8">
        <v>3</v>
      </c>
      <c r="I68" s="8">
        <v>200</v>
      </c>
      <c r="J68" s="8">
        <v>1</v>
      </c>
      <c r="K68" s="8">
        <v>184</v>
      </c>
      <c r="L68" s="8">
        <v>2</v>
      </c>
      <c r="M68" s="8">
        <v>61</v>
      </c>
      <c r="N68" s="8">
        <v>275</v>
      </c>
      <c r="O68" s="8">
        <v>199</v>
      </c>
      <c r="P68" s="8">
        <v>268</v>
      </c>
      <c r="Q68" s="8">
        <v>123</v>
      </c>
      <c r="R68" s="8">
        <v>205</v>
      </c>
      <c r="S68" s="8">
        <v>99</v>
      </c>
      <c r="T68" s="8">
        <v>184</v>
      </c>
      <c r="U68" s="8">
        <v>57</v>
      </c>
      <c r="V68" s="8">
        <v>126</v>
      </c>
      <c r="W68" s="8">
        <v>30</v>
      </c>
      <c r="X68" s="8">
        <v>0</v>
      </c>
      <c r="Y68" s="8">
        <v>245</v>
      </c>
      <c r="Z68" s="8">
        <v>0</v>
      </c>
      <c r="AA68" s="8">
        <v>864</v>
      </c>
      <c r="AB68" s="8">
        <v>1</v>
      </c>
      <c r="AC68" s="8">
        <v>78</v>
      </c>
      <c r="AD68" s="8">
        <v>214</v>
      </c>
      <c r="AE68" s="8">
        <v>0</v>
      </c>
      <c r="AF68" s="8">
        <v>129</v>
      </c>
      <c r="AG68" s="8">
        <v>0</v>
      </c>
      <c r="AH68" s="8">
        <v>3</v>
      </c>
      <c r="AI68" s="8">
        <v>7</v>
      </c>
      <c r="AJ68" s="8">
        <v>4</v>
      </c>
      <c r="AK68" s="8">
        <v>0</v>
      </c>
      <c r="AL68" s="8">
        <v>1</v>
      </c>
      <c r="AM68" s="8">
        <v>0</v>
      </c>
      <c r="AN68" s="8">
        <v>0</v>
      </c>
      <c r="AO68" s="8">
        <v>0</v>
      </c>
      <c r="AP68" s="8">
        <v>78</v>
      </c>
      <c r="AQ68" s="8">
        <v>0</v>
      </c>
      <c r="AR68" s="8">
        <v>142</v>
      </c>
      <c r="AS68" s="8">
        <v>82</v>
      </c>
      <c r="AT68" s="8">
        <v>244</v>
      </c>
      <c r="AU68" s="8">
        <v>634</v>
      </c>
      <c r="AV68" s="8">
        <v>0</v>
      </c>
      <c r="AW68" s="8">
        <v>1</v>
      </c>
      <c r="AX68" s="8">
        <v>59</v>
      </c>
      <c r="AY68" s="8">
        <v>78</v>
      </c>
      <c r="AZ68" s="8">
        <v>878</v>
      </c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</row>
    <row r="69" spans="1:432" s="8" customFormat="1" x14ac:dyDescent="0.3">
      <c r="A69" s="8">
        <v>4373</v>
      </c>
      <c r="B69" s="8" t="s">
        <v>70</v>
      </c>
      <c r="C69" s="8">
        <v>130</v>
      </c>
      <c r="D69" s="8">
        <v>4</v>
      </c>
      <c r="E69" s="8">
        <v>179</v>
      </c>
      <c r="F69" s="8">
        <v>244</v>
      </c>
      <c r="G69" s="8">
        <v>188</v>
      </c>
      <c r="H69" s="8">
        <v>16</v>
      </c>
      <c r="I69" s="8">
        <v>180</v>
      </c>
      <c r="J69" s="8">
        <v>7</v>
      </c>
      <c r="K69" s="8">
        <v>169</v>
      </c>
      <c r="L69" s="8">
        <v>3</v>
      </c>
      <c r="M69" s="8">
        <v>62</v>
      </c>
      <c r="N69" s="8">
        <v>277</v>
      </c>
      <c r="O69" s="8">
        <v>222</v>
      </c>
      <c r="P69" s="8">
        <v>263</v>
      </c>
      <c r="Q69" s="8">
        <v>160</v>
      </c>
      <c r="R69" s="8">
        <v>231</v>
      </c>
      <c r="S69" s="8">
        <v>157</v>
      </c>
      <c r="T69" s="8">
        <v>226</v>
      </c>
      <c r="U69" s="8">
        <v>130</v>
      </c>
      <c r="V69" s="8">
        <v>200</v>
      </c>
      <c r="W69" s="8">
        <v>74</v>
      </c>
      <c r="X69" s="8">
        <v>4</v>
      </c>
      <c r="Y69" s="8">
        <v>314</v>
      </c>
      <c r="Z69" s="8">
        <v>8</v>
      </c>
      <c r="AA69" s="8">
        <v>784</v>
      </c>
      <c r="AB69" s="8">
        <v>0</v>
      </c>
      <c r="AC69" s="8">
        <v>89</v>
      </c>
      <c r="AD69" s="8">
        <v>220</v>
      </c>
      <c r="AE69" s="8">
        <v>0</v>
      </c>
      <c r="AF69" s="8">
        <v>166</v>
      </c>
      <c r="AG69" s="8">
        <v>0</v>
      </c>
      <c r="AH69" s="8">
        <v>1</v>
      </c>
      <c r="AI69" s="8">
        <v>25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120</v>
      </c>
      <c r="AQ69" s="8">
        <v>0</v>
      </c>
      <c r="AR69" s="8">
        <v>183</v>
      </c>
      <c r="AS69" s="8">
        <v>92</v>
      </c>
      <c r="AT69" s="8">
        <v>212</v>
      </c>
      <c r="AU69" s="8">
        <v>402</v>
      </c>
      <c r="AV69" s="8">
        <v>3</v>
      </c>
      <c r="AW69" s="8">
        <v>4</v>
      </c>
      <c r="AX69" s="8">
        <v>49</v>
      </c>
      <c r="AY69" s="8">
        <v>144</v>
      </c>
      <c r="AZ69" s="8">
        <v>614</v>
      </c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</row>
    <row r="70" spans="1:432" s="8" customFormat="1" x14ac:dyDescent="0.3">
      <c r="A70" s="8">
        <v>4374</v>
      </c>
      <c r="B70" s="8" t="s">
        <v>71</v>
      </c>
      <c r="C70" s="8">
        <v>0</v>
      </c>
      <c r="D70" s="8">
        <v>0</v>
      </c>
      <c r="E70" s="8">
        <v>0</v>
      </c>
      <c r="F70" s="8">
        <v>11</v>
      </c>
      <c r="G70" s="8">
        <v>8</v>
      </c>
      <c r="H70" s="8">
        <v>0</v>
      </c>
      <c r="I70" s="8">
        <v>8</v>
      </c>
      <c r="J70" s="8">
        <v>0</v>
      </c>
      <c r="K70" s="8">
        <v>8</v>
      </c>
      <c r="L70" s="8">
        <v>0</v>
      </c>
      <c r="M70" s="8">
        <v>5</v>
      </c>
      <c r="N70" s="8">
        <v>13</v>
      </c>
      <c r="O70" s="8">
        <v>14</v>
      </c>
      <c r="P70" s="8">
        <v>9</v>
      </c>
      <c r="Q70" s="8">
        <v>6</v>
      </c>
      <c r="R70" s="8">
        <v>10</v>
      </c>
      <c r="S70" s="8">
        <v>13</v>
      </c>
      <c r="T70" s="8">
        <v>14</v>
      </c>
      <c r="U70" s="8">
        <v>12</v>
      </c>
      <c r="V70" s="8">
        <v>12</v>
      </c>
      <c r="W70" s="8">
        <v>4</v>
      </c>
      <c r="X70" s="8">
        <v>0</v>
      </c>
      <c r="Y70" s="8">
        <v>2</v>
      </c>
      <c r="Z70" s="8">
        <v>0</v>
      </c>
      <c r="AA70" s="8">
        <v>26</v>
      </c>
      <c r="AB70" s="8">
        <v>1</v>
      </c>
      <c r="AC70" s="8">
        <v>2</v>
      </c>
      <c r="AD70" s="8">
        <v>11</v>
      </c>
      <c r="AE70" s="8">
        <v>0</v>
      </c>
      <c r="AF70" s="8">
        <v>13</v>
      </c>
      <c r="AG70" s="8">
        <v>0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8</v>
      </c>
      <c r="AS70" s="8">
        <v>7</v>
      </c>
      <c r="AT70" s="8">
        <v>10</v>
      </c>
      <c r="AU70" s="8">
        <v>33</v>
      </c>
      <c r="AV70" s="8">
        <v>0</v>
      </c>
      <c r="AW70" s="8">
        <v>0</v>
      </c>
      <c r="AX70" s="8">
        <v>0</v>
      </c>
      <c r="AY70" s="8">
        <v>5</v>
      </c>
      <c r="AZ70" s="8">
        <v>43</v>
      </c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</row>
    <row r="71" spans="1:432" s="8" customFormat="1" x14ac:dyDescent="0.3">
      <c r="A71" s="8">
        <v>4375</v>
      </c>
      <c r="B71" s="8" t="s">
        <v>72</v>
      </c>
      <c r="C71" s="8">
        <v>0</v>
      </c>
      <c r="D71" s="8">
        <v>0</v>
      </c>
      <c r="E71" s="8">
        <v>0</v>
      </c>
      <c r="F71" s="8">
        <v>33</v>
      </c>
      <c r="G71" s="8">
        <v>26</v>
      </c>
      <c r="H71" s="8">
        <v>1</v>
      </c>
      <c r="I71" s="8">
        <v>25</v>
      </c>
      <c r="J71" s="8">
        <v>0</v>
      </c>
      <c r="K71" s="8">
        <v>21</v>
      </c>
      <c r="L71" s="8">
        <v>0</v>
      </c>
      <c r="M71" s="8">
        <v>11</v>
      </c>
      <c r="N71" s="8">
        <v>38</v>
      </c>
      <c r="O71" s="8">
        <v>28</v>
      </c>
      <c r="P71" s="8">
        <v>25</v>
      </c>
      <c r="Q71" s="8">
        <v>29</v>
      </c>
      <c r="R71" s="8">
        <v>26</v>
      </c>
      <c r="S71" s="8">
        <v>25</v>
      </c>
      <c r="T71" s="8">
        <v>31</v>
      </c>
      <c r="U71" s="8">
        <v>25</v>
      </c>
      <c r="V71" s="8">
        <v>35</v>
      </c>
      <c r="W71" s="8">
        <v>23</v>
      </c>
      <c r="X71" s="8">
        <v>0</v>
      </c>
      <c r="Y71" s="8">
        <v>28</v>
      </c>
      <c r="Z71" s="8">
        <v>0</v>
      </c>
      <c r="AA71" s="8">
        <v>118</v>
      </c>
      <c r="AB71" s="8">
        <v>1</v>
      </c>
      <c r="AC71" s="8">
        <v>16</v>
      </c>
      <c r="AD71" s="8">
        <v>21</v>
      </c>
      <c r="AE71" s="8">
        <v>0</v>
      </c>
      <c r="AF71" s="8">
        <v>20</v>
      </c>
      <c r="AG71" s="8">
        <v>0</v>
      </c>
      <c r="AH71" s="8">
        <v>0</v>
      </c>
      <c r="AI71" s="8">
        <v>4</v>
      </c>
      <c r="AJ71" s="8">
        <v>2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11</v>
      </c>
      <c r="AQ71" s="8">
        <v>0</v>
      </c>
      <c r="AR71" s="8">
        <v>16</v>
      </c>
      <c r="AS71" s="8">
        <v>15</v>
      </c>
      <c r="AT71" s="8">
        <v>16</v>
      </c>
      <c r="AU71" s="8">
        <v>56</v>
      </c>
      <c r="AV71" s="8">
        <v>0</v>
      </c>
      <c r="AW71" s="8">
        <v>0</v>
      </c>
      <c r="AX71" s="8">
        <v>21</v>
      </c>
      <c r="AY71" s="8">
        <v>7</v>
      </c>
      <c r="AZ71" s="8">
        <v>72</v>
      </c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</row>
    <row r="72" spans="1:432" s="8" customFormat="1" x14ac:dyDescent="0.3">
      <c r="A72" s="8">
        <v>4376</v>
      </c>
      <c r="B72" s="8" t="s">
        <v>73</v>
      </c>
      <c r="C72" s="8">
        <v>71</v>
      </c>
      <c r="D72" s="8">
        <v>6</v>
      </c>
      <c r="E72" s="8">
        <v>85</v>
      </c>
      <c r="F72" s="8">
        <v>82</v>
      </c>
      <c r="G72" s="8">
        <v>66</v>
      </c>
      <c r="H72" s="8">
        <v>4</v>
      </c>
      <c r="I72" s="8">
        <v>69</v>
      </c>
      <c r="J72" s="8">
        <v>0</v>
      </c>
      <c r="K72" s="8">
        <v>63</v>
      </c>
      <c r="L72" s="8">
        <v>0</v>
      </c>
      <c r="M72" s="8">
        <v>21</v>
      </c>
      <c r="N72" s="8">
        <v>88</v>
      </c>
      <c r="O72" s="8">
        <v>86</v>
      </c>
      <c r="P72" s="8">
        <v>91</v>
      </c>
      <c r="Q72" s="8">
        <v>83</v>
      </c>
      <c r="R72" s="8">
        <v>94</v>
      </c>
      <c r="S72" s="8">
        <v>63</v>
      </c>
      <c r="T72" s="8">
        <v>82</v>
      </c>
      <c r="U72" s="8">
        <v>53</v>
      </c>
      <c r="V72" s="8">
        <v>50</v>
      </c>
      <c r="W72" s="8">
        <v>21</v>
      </c>
      <c r="X72" s="8">
        <v>0</v>
      </c>
      <c r="Y72" s="8">
        <v>93</v>
      </c>
      <c r="Z72" s="8">
        <v>1</v>
      </c>
      <c r="AA72" s="8">
        <v>347</v>
      </c>
      <c r="AB72" s="8">
        <v>1</v>
      </c>
      <c r="AC72" s="8">
        <v>5</v>
      </c>
      <c r="AD72" s="8">
        <v>113</v>
      </c>
      <c r="AE72" s="8">
        <v>0</v>
      </c>
      <c r="AF72" s="8">
        <v>55</v>
      </c>
      <c r="AG72" s="8">
        <v>0</v>
      </c>
      <c r="AH72" s="8">
        <v>3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2</v>
      </c>
      <c r="AP72" s="8">
        <v>27</v>
      </c>
      <c r="AQ72" s="8">
        <v>0</v>
      </c>
      <c r="AR72" s="8">
        <v>48</v>
      </c>
      <c r="AS72" s="8">
        <v>46</v>
      </c>
      <c r="AT72" s="8">
        <v>71</v>
      </c>
      <c r="AU72" s="8">
        <v>149</v>
      </c>
      <c r="AV72" s="8">
        <v>0</v>
      </c>
      <c r="AW72" s="8">
        <v>0</v>
      </c>
      <c r="AX72" s="8">
        <v>29</v>
      </c>
      <c r="AY72" s="8">
        <v>59</v>
      </c>
      <c r="AZ72" s="8">
        <v>220</v>
      </c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</row>
    <row r="73" spans="1:432" s="8" customFormat="1" x14ac:dyDescent="0.3">
      <c r="A73">
        <v>4377</v>
      </c>
      <c r="B73" t="s">
        <v>74</v>
      </c>
      <c r="C73" s="8">
        <v>0</v>
      </c>
      <c r="D73" s="8">
        <v>0</v>
      </c>
      <c r="E73" s="8">
        <v>0</v>
      </c>
      <c r="F73" s="8">
        <v>9</v>
      </c>
      <c r="G73" s="8">
        <v>6</v>
      </c>
      <c r="H73" s="8">
        <v>0</v>
      </c>
      <c r="I73" s="8">
        <v>7</v>
      </c>
      <c r="J73" s="8">
        <v>0</v>
      </c>
      <c r="K73" s="8">
        <v>6</v>
      </c>
      <c r="L73" s="8">
        <v>0</v>
      </c>
      <c r="M73" s="8">
        <v>2</v>
      </c>
      <c r="N73" s="8">
        <v>10</v>
      </c>
      <c r="O73" s="8">
        <v>17</v>
      </c>
      <c r="P73" s="8">
        <v>18</v>
      </c>
      <c r="Q73" s="8">
        <v>15</v>
      </c>
      <c r="R73" s="8">
        <v>17</v>
      </c>
      <c r="S73" s="8">
        <v>16</v>
      </c>
      <c r="T73" s="8">
        <v>17</v>
      </c>
      <c r="U73" s="8">
        <v>16</v>
      </c>
      <c r="V73" s="8">
        <v>15</v>
      </c>
      <c r="W73" s="8">
        <v>4</v>
      </c>
      <c r="X73" s="8">
        <v>0</v>
      </c>
      <c r="Y73" s="8">
        <v>8</v>
      </c>
      <c r="Z73" s="8">
        <v>0</v>
      </c>
      <c r="AA73" s="8">
        <v>53</v>
      </c>
      <c r="AB73" s="8">
        <v>0</v>
      </c>
      <c r="AC73" s="8">
        <v>0</v>
      </c>
      <c r="AD73" s="8">
        <v>12</v>
      </c>
      <c r="AE73" s="8">
        <v>0</v>
      </c>
      <c r="AF73" s="8">
        <v>17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5</v>
      </c>
      <c r="AQ73" s="8">
        <v>0</v>
      </c>
      <c r="AR73" s="8">
        <v>6</v>
      </c>
      <c r="AS73" s="8">
        <v>7</v>
      </c>
      <c r="AT73" s="8">
        <v>32</v>
      </c>
      <c r="AU73" s="8">
        <v>99</v>
      </c>
      <c r="AV73" s="8">
        <v>1</v>
      </c>
      <c r="AW73" s="8">
        <v>0</v>
      </c>
      <c r="AX73" s="8">
        <v>4</v>
      </c>
      <c r="AY73" s="8">
        <v>20</v>
      </c>
      <c r="AZ73" s="8">
        <v>131</v>
      </c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</row>
    <row r="74" spans="1:432" s="8" customFormat="1" x14ac:dyDescent="0.3">
      <c r="A74">
        <v>4378</v>
      </c>
      <c r="B74" t="s">
        <v>75</v>
      </c>
      <c r="C74" s="8">
        <v>0</v>
      </c>
      <c r="D74" s="8">
        <v>0</v>
      </c>
      <c r="E74" s="8">
        <v>0</v>
      </c>
      <c r="F74" s="8">
        <v>7</v>
      </c>
      <c r="G74" s="8">
        <v>3</v>
      </c>
      <c r="H74" s="8">
        <v>0</v>
      </c>
      <c r="I74" s="8">
        <v>3</v>
      </c>
      <c r="J74" s="8">
        <v>0</v>
      </c>
      <c r="K74" s="8">
        <v>2</v>
      </c>
      <c r="L74" s="8">
        <v>0</v>
      </c>
      <c r="M74" s="8">
        <v>7</v>
      </c>
      <c r="N74" s="8">
        <v>11</v>
      </c>
      <c r="O74" s="8">
        <v>17</v>
      </c>
      <c r="P74" s="8">
        <v>15</v>
      </c>
      <c r="Q74" s="8">
        <v>14</v>
      </c>
      <c r="R74" s="8">
        <v>13</v>
      </c>
      <c r="S74" s="8">
        <v>19</v>
      </c>
      <c r="T74" s="8">
        <v>15</v>
      </c>
      <c r="U74" s="8">
        <v>9</v>
      </c>
      <c r="V74" s="8">
        <v>7</v>
      </c>
      <c r="W74" s="8">
        <v>5</v>
      </c>
      <c r="X74" s="8">
        <v>0</v>
      </c>
      <c r="Y74" s="8">
        <v>5</v>
      </c>
      <c r="Z74" s="8">
        <v>0</v>
      </c>
      <c r="AA74" s="8">
        <v>18</v>
      </c>
      <c r="AB74" s="8">
        <v>3</v>
      </c>
      <c r="AC74" s="8">
        <v>9</v>
      </c>
      <c r="AD74" s="8">
        <v>3</v>
      </c>
      <c r="AE74" s="8">
        <v>0</v>
      </c>
      <c r="AF74" s="8">
        <v>3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3</v>
      </c>
      <c r="AQ74" s="8">
        <v>0</v>
      </c>
      <c r="AR74" s="8">
        <v>3</v>
      </c>
      <c r="AS74" s="8">
        <v>0</v>
      </c>
      <c r="AT74" s="8">
        <v>29</v>
      </c>
      <c r="AU74" s="8">
        <v>44</v>
      </c>
      <c r="AV74" s="8">
        <v>0</v>
      </c>
      <c r="AW74" s="8">
        <v>0</v>
      </c>
      <c r="AX74" s="8">
        <v>13</v>
      </c>
      <c r="AY74" s="8">
        <v>11</v>
      </c>
      <c r="AZ74" s="8">
        <v>73</v>
      </c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</row>
    <row r="75" spans="1:432" s="8" customFormat="1" x14ac:dyDescent="0.3">
      <c r="A75" s="8">
        <v>4379</v>
      </c>
      <c r="B75" s="8" t="s">
        <v>76</v>
      </c>
      <c r="C75" s="8">
        <v>0</v>
      </c>
      <c r="D75" s="8">
        <v>0</v>
      </c>
      <c r="E75" s="8">
        <v>0</v>
      </c>
      <c r="F75" s="8">
        <v>24</v>
      </c>
      <c r="G75" s="8">
        <v>13</v>
      </c>
      <c r="H75" s="8">
        <v>1</v>
      </c>
      <c r="I75" s="8">
        <v>13</v>
      </c>
      <c r="J75" s="8">
        <v>0</v>
      </c>
      <c r="K75" s="8">
        <v>12</v>
      </c>
      <c r="L75" s="8">
        <v>0</v>
      </c>
      <c r="M75" s="8">
        <v>7</v>
      </c>
      <c r="N75" s="8">
        <v>16</v>
      </c>
      <c r="O75" s="8">
        <v>20</v>
      </c>
      <c r="P75" s="8">
        <v>17</v>
      </c>
      <c r="Q75" s="8">
        <v>27</v>
      </c>
      <c r="R75" s="8">
        <v>21</v>
      </c>
      <c r="S75" s="8">
        <v>13</v>
      </c>
      <c r="T75" s="8">
        <v>14</v>
      </c>
      <c r="U75" s="8">
        <v>12</v>
      </c>
      <c r="V75" s="8">
        <v>24</v>
      </c>
      <c r="W75" s="8">
        <v>5</v>
      </c>
      <c r="X75" s="8">
        <v>2</v>
      </c>
      <c r="Y75" s="8">
        <v>11</v>
      </c>
      <c r="Z75" s="8">
        <v>7</v>
      </c>
      <c r="AA75" s="8">
        <v>75</v>
      </c>
      <c r="AB75" s="8">
        <v>0</v>
      </c>
      <c r="AC75" s="8">
        <v>0</v>
      </c>
      <c r="AD75" s="8">
        <v>27</v>
      </c>
      <c r="AE75" s="8">
        <v>0</v>
      </c>
      <c r="AF75" s="8">
        <v>30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6</v>
      </c>
      <c r="AQ75" s="8">
        <v>0</v>
      </c>
      <c r="AR75" s="8">
        <v>16</v>
      </c>
      <c r="AS75" s="8">
        <v>3</v>
      </c>
      <c r="AT75" s="8">
        <v>12</v>
      </c>
      <c r="AU75" s="8">
        <v>33</v>
      </c>
      <c r="AV75" s="8">
        <v>0</v>
      </c>
      <c r="AW75" s="8">
        <v>0</v>
      </c>
      <c r="AX75" s="8">
        <v>11</v>
      </c>
      <c r="AY75" s="8">
        <v>23</v>
      </c>
      <c r="AZ75" s="8">
        <v>45</v>
      </c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</row>
    <row r="76" spans="1:432" s="8" customFormat="1" x14ac:dyDescent="0.3">
      <c r="A76" s="8">
        <v>4380</v>
      </c>
      <c r="B76" s="8" t="s">
        <v>77</v>
      </c>
      <c r="C76" s="8">
        <v>0</v>
      </c>
      <c r="D76" s="8">
        <v>1</v>
      </c>
      <c r="E76" s="8">
        <v>1</v>
      </c>
      <c r="F76" s="8">
        <v>124</v>
      </c>
      <c r="G76" s="8">
        <v>91</v>
      </c>
      <c r="H76" s="8">
        <v>0</v>
      </c>
      <c r="I76" s="8">
        <v>85</v>
      </c>
      <c r="J76" s="8">
        <v>0</v>
      </c>
      <c r="K76" s="8">
        <v>83</v>
      </c>
      <c r="L76" s="8">
        <v>0</v>
      </c>
      <c r="M76" s="8">
        <v>50</v>
      </c>
      <c r="N76" s="8">
        <v>138</v>
      </c>
      <c r="O76" s="8">
        <v>128</v>
      </c>
      <c r="P76" s="8">
        <v>129</v>
      </c>
      <c r="Q76" s="8">
        <v>175</v>
      </c>
      <c r="R76" s="8">
        <v>149</v>
      </c>
      <c r="S76" s="8">
        <v>145</v>
      </c>
      <c r="T76" s="8">
        <v>152</v>
      </c>
      <c r="U76" s="8">
        <v>146</v>
      </c>
      <c r="V76" s="8">
        <v>115</v>
      </c>
      <c r="W76" s="8">
        <v>107</v>
      </c>
      <c r="X76" s="8">
        <v>0</v>
      </c>
      <c r="Y76" s="8">
        <v>29</v>
      </c>
      <c r="Z76" s="8">
        <v>0</v>
      </c>
      <c r="AA76" s="8">
        <v>82</v>
      </c>
      <c r="AB76" s="8">
        <v>2</v>
      </c>
      <c r="AC76" s="8">
        <v>54</v>
      </c>
      <c r="AD76" s="8">
        <v>112</v>
      </c>
      <c r="AE76" s="8">
        <v>0</v>
      </c>
      <c r="AF76" s="8">
        <v>74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25</v>
      </c>
      <c r="AQ76" s="8">
        <v>1</v>
      </c>
      <c r="AR76" s="8">
        <v>29</v>
      </c>
      <c r="AS76" s="8">
        <v>39</v>
      </c>
      <c r="AT76" s="8">
        <v>123</v>
      </c>
      <c r="AU76" s="8">
        <v>176</v>
      </c>
      <c r="AV76" s="8">
        <v>0</v>
      </c>
      <c r="AW76" s="8">
        <v>0</v>
      </c>
      <c r="AX76" s="8">
        <v>11</v>
      </c>
      <c r="AY76" s="8">
        <v>34</v>
      </c>
      <c r="AZ76" s="8">
        <v>299</v>
      </c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</row>
    <row r="77" spans="1:432" s="8" customFormat="1" x14ac:dyDescent="0.3">
      <c r="A77" s="8">
        <v>4381</v>
      </c>
      <c r="B77" s="8" t="s">
        <v>78</v>
      </c>
      <c r="C77" s="8">
        <v>0</v>
      </c>
      <c r="D77" s="8">
        <v>0</v>
      </c>
      <c r="E77" s="8">
        <v>0</v>
      </c>
      <c r="F77" s="8">
        <v>26</v>
      </c>
      <c r="G77" s="8">
        <v>20</v>
      </c>
      <c r="H77" s="8">
        <v>0</v>
      </c>
      <c r="I77" s="8">
        <v>20</v>
      </c>
      <c r="J77" s="8">
        <v>0</v>
      </c>
      <c r="K77" s="8">
        <v>17</v>
      </c>
      <c r="L77" s="8">
        <v>0</v>
      </c>
      <c r="M77" s="8">
        <v>10</v>
      </c>
      <c r="N77" s="8">
        <v>24</v>
      </c>
      <c r="O77" s="8">
        <v>21</v>
      </c>
      <c r="P77" s="8">
        <v>16</v>
      </c>
      <c r="Q77" s="8">
        <v>13</v>
      </c>
      <c r="R77" s="8">
        <v>17</v>
      </c>
      <c r="S77" s="8">
        <v>14</v>
      </c>
      <c r="T77" s="8">
        <v>24</v>
      </c>
      <c r="U77" s="8">
        <v>19</v>
      </c>
      <c r="V77" s="8">
        <v>16</v>
      </c>
      <c r="W77" s="8">
        <v>14</v>
      </c>
      <c r="X77" s="8">
        <v>0</v>
      </c>
      <c r="Y77" s="8">
        <v>12</v>
      </c>
      <c r="Z77" s="8">
        <v>0</v>
      </c>
      <c r="AA77" s="8">
        <v>41</v>
      </c>
      <c r="AB77" s="8">
        <v>0</v>
      </c>
      <c r="AC77" s="8">
        <v>4</v>
      </c>
      <c r="AD77" s="8">
        <v>27</v>
      </c>
      <c r="AE77" s="8">
        <v>0</v>
      </c>
      <c r="AF77" s="8">
        <v>10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14</v>
      </c>
      <c r="AU77" s="8">
        <v>24</v>
      </c>
      <c r="AV77" s="8">
        <v>0</v>
      </c>
      <c r="AW77" s="8">
        <v>0</v>
      </c>
      <c r="AX77" s="8">
        <v>4</v>
      </c>
      <c r="AY77" s="8">
        <v>5</v>
      </c>
      <c r="AZ77" s="8">
        <v>38</v>
      </c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</row>
    <row r="78" spans="1:432" s="8" customFormat="1" x14ac:dyDescent="0.3">
      <c r="A78" s="8">
        <v>4382</v>
      </c>
      <c r="B78" s="8" t="s">
        <v>79</v>
      </c>
      <c r="C78" s="8">
        <v>0</v>
      </c>
      <c r="D78" s="8">
        <v>0</v>
      </c>
      <c r="E78" s="8">
        <v>0</v>
      </c>
      <c r="F78" s="8">
        <v>28</v>
      </c>
      <c r="G78" s="8">
        <v>21</v>
      </c>
      <c r="H78" s="8">
        <v>0</v>
      </c>
      <c r="I78" s="8">
        <v>17</v>
      </c>
      <c r="J78" s="8">
        <v>1</v>
      </c>
      <c r="K78" s="8">
        <v>18</v>
      </c>
      <c r="L78" s="8">
        <v>1</v>
      </c>
      <c r="M78" s="8">
        <v>7</v>
      </c>
      <c r="N78" s="8">
        <v>26</v>
      </c>
      <c r="O78" s="8">
        <v>35</v>
      </c>
      <c r="P78" s="8">
        <v>33</v>
      </c>
      <c r="Q78" s="8">
        <v>25</v>
      </c>
      <c r="R78" s="8">
        <v>28</v>
      </c>
      <c r="S78" s="8">
        <v>33</v>
      </c>
      <c r="T78" s="8">
        <v>34</v>
      </c>
      <c r="U78" s="8">
        <v>29</v>
      </c>
      <c r="V78" s="8">
        <v>34</v>
      </c>
      <c r="W78" s="8">
        <v>19</v>
      </c>
      <c r="X78" s="8">
        <v>0</v>
      </c>
      <c r="Y78" s="8">
        <v>12</v>
      </c>
      <c r="Z78" s="8">
        <v>0</v>
      </c>
      <c r="AA78" s="8">
        <v>49</v>
      </c>
      <c r="AB78" s="8">
        <v>0</v>
      </c>
      <c r="AC78" s="8">
        <v>7</v>
      </c>
      <c r="AD78" s="8">
        <v>22</v>
      </c>
      <c r="AE78" s="8">
        <v>0</v>
      </c>
      <c r="AF78" s="8">
        <v>23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v>0</v>
      </c>
      <c r="AS78" s="8">
        <v>0</v>
      </c>
      <c r="AT78" s="8">
        <v>0</v>
      </c>
      <c r="AU78" s="8">
        <v>6</v>
      </c>
      <c r="AV78" s="8">
        <v>0</v>
      </c>
      <c r="AW78" s="8">
        <v>0</v>
      </c>
      <c r="AX78" s="8">
        <v>2</v>
      </c>
      <c r="AY78" s="8">
        <v>3</v>
      </c>
      <c r="AZ78" s="8">
        <v>6</v>
      </c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</row>
    <row r="79" spans="1:432" s="8" customFormat="1" x14ac:dyDescent="0.3">
      <c r="A79" s="8">
        <v>4383</v>
      </c>
      <c r="B79" s="8" t="s">
        <v>80</v>
      </c>
      <c r="C79" s="8">
        <v>0</v>
      </c>
      <c r="D79" s="8">
        <v>0</v>
      </c>
      <c r="E79" s="8">
        <v>0</v>
      </c>
      <c r="F79" s="8">
        <v>22</v>
      </c>
      <c r="G79" s="8">
        <v>19</v>
      </c>
      <c r="H79" s="8">
        <v>0</v>
      </c>
      <c r="I79" s="8">
        <v>17</v>
      </c>
      <c r="J79" s="8">
        <v>0</v>
      </c>
      <c r="K79" s="8">
        <v>17</v>
      </c>
      <c r="L79" s="8">
        <v>0</v>
      </c>
      <c r="M79" s="8">
        <v>4</v>
      </c>
      <c r="N79" s="8">
        <v>21</v>
      </c>
      <c r="O79" s="8">
        <v>22</v>
      </c>
      <c r="P79" s="8">
        <v>24</v>
      </c>
      <c r="Q79" s="8">
        <v>18</v>
      </c>
      <c r="R79" s="8">
        <v>28</v>
      </c>
      <c r="S79" s="8">
        <v>30</v>
      </c>
      <c r="T79" s="8">
        <v>26</v>
      </c>
      <c r="U79" s="8">
        <v>20</v>
      </c>
      <c r="V79" s="8">
        <v>24</v>
      </c>
      <c r="W79" s="8">
        <v>18</v>
      </c>
      <c r="X79" s="8">
        <v>0</v>
      </c>
      <c r="Y79" s="8">
        <v>30</v>
      </c>
      <c r="Z79" s="8">
        <v>0</v>
      </c>
      <c r="AA79" s="8">
        <v>114</v>
      </c>
      <c r="AB79" s="8">
        <v>0</v>
      </c>
      <c r="AC79" s="8">
        <v>17</v>
      </c>
      <c r="AD79" s="8">
        <v>21</v>
      </c>
      <c r="AE79" s="8">
        <v>0</v>
      </c>
      <c r="AF79" s="8">
        <v>6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3</v>
      </c>
      <c r="AQ79" s="8">
        <v>0</v>
      </c>
      <c r="AR79" s="8">
        <v>22</v>
      </c>
      <c r="AS79" s="8">
        <v>21</v>
      </c>
      <c r="AT79" s="8">
        <v>35</v>
      </c>
      <c r="AU79" s="8">
        <v>31</v>
      </c>
      <c r="AV79" s="8">
        <v>0</v>
      </c>
      <c r="AW79" s="8">
        <v>0</v>
      </c>
      <c r="AX79" s="8">
        <v>0</v>
      </c>
      <c r="AY79" s="8">
        <v>23</v>
      </c>
      <c r="AZ79" s="8">
        <v>66</v>
      </c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</row>
    <row r="80" spans="1:432" s="8" customFormat="1" x14ac:dyDescent="0.3">
      <c r="A80" s="8">
        <v>4384</v>
      </c>
      <c r="B80" s="8" t="s">
        <v>81</v>
      </c>
      <c r="C80" s="8">
        <v>0</v>
      </c>
      <c r="D80" s="8">
        <v>3</v>
      </c>
      <c r="E80" s="8">
        <v>0</v>
      </c>
      <c r="F80" s="8">
        <v>58</v>
      </c>
      <c r="G80" s="8">
        <v>28</v>
      </c>
      <c r="H80" s="8">
        <v>2</v>
      </c>
      <c r="I80" s="8">
        <v>26</v>
      </c>
      <c r="J80" s="8">
        <v>0</v>
      </c>
      <c r="K80" s="8">
        <v>22</v>
      </c>
      <c r="L80" s="8">
        <v>1</v>
      </c>
      <c r="M80" s="8">
        <v>34</v>
      </c>
      <c r="N80" s="8">
        <v>55</v>
      </c>
      <c r="O80" s="8">
        <v>74</v>
      </c>
      <c r="P80" s="8">
        <v>81</v>
      </c>
      <c r="Q80" s="8">
        <v>63</v>
      </c>
      <c r="R80" s="8">
        <v>74</v>
      </c>
      <c r="S80" s="8">
        <v>64</v>
      </c>
      <c r="T80" s="8">
        <v>64</v>
      </c>
      <c r="U80" s="8">
        <v>38</v>
      </c>
      <c r="V80" s="8">
        <v>43</v>
      </c>
      <c r="W80" s="8">
        <v>20</v>
      </c>
      <c r="X80" s="8">
        <v>0</v>
      </c>
      <c r="Y80" s="8">
        <v>42</v>
      </c>
      <c r="Z80" s="8">
        <v>4</v>
      </c>
      <c r="AA80" s="8">
        <v>195</v>
      </c>
      <c r="AB80" s="8">
        <v>0</v>
      </c>
      <c r="AC80" s="8">
        <v>4</v>
      </c>
      <c r="AD80" s="8">
        <v>61</v>
      </c>
      <c r="AE80" s="8">
        <v>0</v>
      </c>
      <c r="AF80" s="8">
        <v>68</v>
      </c>
      <c r="AG80" s="8">
        <v>0</v>
      </c>
      <c r="AH80" s="8">
        <v>0</v>
      </c>
      <c r="AI80" s="8">
        <v>1</v>
      </c>
      <c r="AJ80" s="8">
        <v>1</v>
      </c>
      <c r="AK80" s="8">
        <v>0</v>
      </c>
      <c r="AL80" s="8">
        <v>1</v>
      </c>
      <c r="AM80" s="8">
        <v>0</v>
      </c>
      <c r="AN80" s="8">
        <v>0</v>
      </c>
      <c r="AO80" s="8">
        <v>0</v>
      </c>
      <c r="AP80" s="8">
        <v>21</v>
      </c>
      <c r="AQ80" s="8">
        <v>0</v>
      </c>
      <c r="AR80" s="8">
        <v>56</v>
      </c>
      <c r="AS80" s="8">
        <v>25</v>
      </c>
      <c r="AT80" s="8">
        <v>99</v>
      </c>
      <c r="AU80" s="8">
        <v>257</v>
      </c>
      <c r="AV80" s="8">
        <v>0</v>
      </c>
      <c r="AW80" s="8">
        <v>0</v>
      </c>
      <c r="AX80" s="8">
        <v>82</v>
      </c>
      <c r="AY80" s="8">
        <v>65</v>
      </c>
      <c r="AZ80" s="8">
        <v>356</v>
      </c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</row>
    <row r="81" spans="1:432" s="8" customFormat="1" x14ac:dyDescent="0.3">
      <c r="A81" s="8">
        <v>4385</v>
      </c>
      <c r="B81" s="8" t="s">
        <v>82</v>
      </c>
      <c r="C81" s="8">
        <v>0</v>
      </c>
      <c r="D81" s="8">
        <v>0</v>
      </c>
      <c r="E81" s="8">
        <v>0</v>
      </c>
      <c r="F81" s="8">
        <v>9</v>
      </c>
      <c r="G81" s="8">
        <v>8</v>
      </c>
      <c r="H81" s="8">
        <v>0</v>
      </c>
      <c r="I81" s="8">
        <v>7</v>
      </c>
      <c r="J81" s="8">
        <v>0</v>
      </c>
      <c r="K81" s="8">
        <v>2</v>
      </c>
      <c r="L81" s="8">
        <v>0</v>
      </c>
      <c r="M81" s="8">
        <v>4</v>
      </c>
      <c r="N81" s="8">
        <v>6</v>
      </c>
      <c r="O81" s="8">
        <v>16</v>
      </c>
      <c r="P81" s="8">
        <v>12</v>
      </c>
      <c r="Q81" s="8">
        <v>17</v>
      </c>
      <c r="R81" s="8">
        <v>17</v>
      </c>
      <c r="S81" s="8">
        <v>12</v>
      </c>
      <c r="T81" s="8">
        <v>10</v>
      </c>
      <c r="U81" s="8">
        <v>5</v>
      </c>
      <c r="V81" s="8">
        <v>9</v>
      </c>
      <c r="W81" s="8">
        <v>4</v>
      </c>
      <c r="X81" s="8">
        <v>0</v>
      </c>
      <c r="Y81" s="8">
        <v>5</v>
      </c>
      <c r="Z81" s="8">
        <v>0</v>
      </c>
      <c r="AA81" s="8">
        <v>42</v>
      </c>
      <c r="AB81" s="8">
        <v>0</v>
      </c>
      <c r="AC81" s="8">
        <v>0</v>
      </c>
      <c r="AD81" s="8">
        <v>6</v>
      </c>
      <c r="AE81" s="8">
        <v>0</v>
      </c>
      <c r="AF81" s="8">
        <v>9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3</v>
      </c>
      <c r="AS81" s="8">
        <v>0</v>
      </c>
      <c r="AT81" s="8">
        <v>20</v>
      </c>
      <c r="AU81" s="8">
        <v>49</v>
      </c>
      <c r="AV81" s="8">
        <v>0</v>
      </c>
      <c r="AW81" s="8">
        <v>0</v>
      </c>
      <c r="AX81" s="8">
        <v>9</v>
      </c>
      <c r="AY81" s="8">
        <v>21</v>
      </c>
      <c r="AZ81" s="8">
        <v>69</v>
      </c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</row>
    <row r="82" spans="1:432" s="8" customFormat="1" x14ac:dyDescent="0.3">
      <c r="A82" s="8">
        <v>4386</v>
      </c>
      <c r="B82" s="8" t="s">
        <v>83</v>
      </c>
      <c r="C82" s="8">
        <v>30</v>
      </c>
      <c r="D82" s="8">
        <v>0</v>
      </c>
      <c r="E82" s="8">
        <v>58</v>
      </c>
      <c r="F82" s="8">
        <v>54</v>
      </c>
      <c r="G82" s="8">
        <v>26</v>
      </c>
      <c r="H82" s="8">
        <v>1</v>
      </c>
      <c r="I82" s="8">
        <v>22</v>
      </c>
      <c r="J82" s="8">
        <v>1</v>
      </c>
      <c r="K82" s="8">
        <v>22</v>
      </c>
      <c r="L82" s="8">
        <v>0</v>
      </c>
      <c r="M82" s="8">
        <v>29</v>
      </c>
      <c r="N82" s="8">
        <v>52</v>
      </c>
      <c r="O82" s="8">
        <v>56</v>
      </c>
      <c r="P82" s="8">
        <v>67</v>
      </c>
      <c r="Q82" s="8">
        <v>39</v>
      </c>
      <c r="R82" s="8">
        <v>40</v>
      </c>
      <c r="S82" s="8">
        <v>37</v>
      </c>
      <c r="T82" s="8">
        <v>37</v>
      </c>
      <c r="U82" s="8">
        <v>34</v>
      </c>
      <c r="V82" s="8">
        <v>43</v>
      </c>
      <c r="W82" s="8">
        <v>19</v>
      </c>
      <c r="X82" s="8">
        <v>0</v>
      </c>
      <c r="Y82" s="8">
        <v>84</v>
      </c>
      <c r="Z82" s="8">
        <v>0</v>
      </c>
      <c r="AA82" s="8">
        <v>169</v>
      </c>
      <c r="AB82" s="8">
        <v>0</v>
      </c>
      <c r="AC82" s="8">
        <v>5</v>
      </c>
      <c r="AD82" s="8">
        <v>60</v>
      </c>
      <c r="AE82" s="8">
        <v>0</v>
      </c>
      <c r="AF82" s="8">
        <v>20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18</v>
      </c>
      <c r="AQ82" s="8">
        <v>0</v>
      </c>
      <c r="AR82" s="8">
        <v>53</v>
      </c>
      <c r="AS82" s="8">
        <v>8</v>
      </c>
      <c r="AT82" s="8">
        <v>89</v>
      </c>
      <c r="AU82" s="8">
        <v>218</v>
      </c>
      <c r="AV82" s="8">
        <v>0</v>
      </c>
      <c r="AW82" s="8">
        <v>0</v>
      </c>
      <c r="AX82" s="8">
        <v>27</v>
      </c>
      <c r="AY82" s="8">
        <v>72</v>
      </c>
      <c r="AZ82" s="8">
        <v>307</v>
      </c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</row>
    <row r="83" spans="1:432" s="8" customFormat="1" x14ac:dyDescent="0.3">
      <c r="A83" s="8">
        <v>4387</v>
      </c>
      <c r="B83" s="8" t="s">
        <v>84</v>
      </c>
      <c r="C83" s="8">
        <v>7</v>
      </c>
      <c r="D83" s="8">
        <v>0</v>
      </c>
      <c r="E83" s="8">
        <v>0</v>
      </c>
      <c r="F83" s="8">
        <v>16</v>
      </c>
      <c r="G83" s="8">
        <v>13</v>
      </c>
      <c r="H83" s="8">
        <v>0</v>
      </c>
      <c r="I83" s="8">
        <v>10</v>
      </c>
      <c r="J83" s="8">
        <v>0</v>
      </c>
      <c r="K83" s="8">
        <v>11</v>
      </c>
      <c r="L83" s="8">
        <v>0</v>
      </c>
      <c r="M83" s="8">
        <v>5</v>
      </c>
      <c r="N83" s="8">
        <v>14</v>
      </c>
      <c r="O83" s="8">
        <v>14</v>
      </c>
      <c r="P83" s="8">
        <v>16</v>
      </c>
      <c r="Q83" s="8">
        <v>11</v>
      </c>
      <c r="R83" s="8">
        <v>9</v>
      </c>
      <c r="S83" s="8">
        <v>23</v>
      </c>
      <c r="T83" s="8">
        <v>17</v>
      </c>
      <c r="U83" s="8">
        <v>13</v>
      </c>
      <c r="V83" s="8">
        <v>9</v>
      </c>
      <c r="W83" s="8">
        <v>7</v>
      </c>
      <c r="X83" s="8">
        <v>0</v>
      </c>
      <c r="Y83" s="8">
        <v>6</v>
      </c>
      <c r="Z83" s="8">
        <v>0</v>
      </c>
      <c r="AA83" s="8">
        <v>58</v>
      </c>
      <c r="AB83" s="8">
        <v>0</v>
      </c>
      <c r="AC83" s="8">
        <v>0</v>
      </c>
      <c r="AD83" s="8">
        <v>14</v>
      </c>
      <c r="AE83" s="8">
        <v>0</v>
      </c>
      <c r="AF83" s="8">
        <v>9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6</v>
      </c>
      <c r="AQ83" s="8">
        <v>0</v>
      </c>
      <c r="AR83" s="8">
        <v>16</v>
      </c>
      <c r="AS83" s="8">
        <v>22</v>
      </c>
      <c r="AT83" s="8">
        <v>19</v>
      </c>
      <c r="AU83" s="8">
        <v>52</v>
      </c>
      <c r="AV83" s="8">
        <v>0</v>
      </c>
      <c r="AW83" s="8">
        <v>0</v>
      </c>
      <c r="AX83" s="8">
        <v>0</v>
      </c>
      <c r="AY83" s="8">
        <v>11</v>
      </c>
      <c r="AZ83" s="8">
        <v>71</v>
      </c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</row>
    <row r="84" spans="1:432" s="8" customFormat="1" x14ac:dyDescent="0.3">
      <c r="A84" s="8">
        <v>4388</v>
      </c>
      <c r="B84" s="8" t="s">
        <v>85</v>
      </c>
      <c r="C84" s="8">
        <v>0</v>
      </c>
      <c r="D84" s="8">
        <v>0</v>
      </c>
      <c r="E84" s="8">
        <v>0</v>
      </c>
      <c r="F84" s="8">
        <v>4</v>
      </c>
      <c r="G84" s="8">
        <v>4</v>
      </c>
      <c r="H84" s="8">
        <v>0</v>
      </c>
      <c r="I84" s="8">
        <v>4</v>
      </c>
      <c r="J84" s="8">
        <v>0</v>
      </c>
      <c r="K84" s="8">
        <v>4</v>
      </c>
      <c r="L84" s="8">
        <v>0</v>
      </c>
      <c r="M84" s="8">
        <v>0</v>
      </c>
      <c r="N84" s="8">
        <v>4</v>
      </c>
      <c r="O84" s="8">
        <v>4</v>
      </c>
      <c r="P84" s="8">
        <v>4</v>
      </c>
      <c r="Q84" s="8">
        <v>6</v>
      </c>
      <c r="R84" s="8">
        <v>3</v>
      </c>
      <c r="S84" s="8">
        <v>4</v>
      </c>
      <c r="T84" s="8">
        <v>5</v>
      </c>
      <c r="U84" s="8">
        <v>1</v>
      </c>
      <c r="V84" s="8">
        <v>3</v>
      </c>
      <c r="W84" s="8">
        <v>2</v>
      </c>
      <c r="X84" s="8">
        <v>0</v>
      </c>
      <c r="Y84" s="8">
        <v>3</v>
      </c>
      <c r="Z84" s="8">
        <v>0</v>
      </c>
      <c r="AA84" s="8">
        <v>19</v>
      </c>
      <c r="AB84" s="8">
        <v>0</v>
      </c>
      <c r="AC84" s="8">
        <v>0</v>
      </c>
      <c r="AD84" s="8">
        <v>2</v>
      </c>
      <c r="AE84" s="8">
        <v>0</v>
      </c>
      <c r="AF84" s="8">
        <v>5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1</v>
      </c>
      <c r="AQ84" s="8">
        <v>0</v>
      </c>
      <c r="AR84" s="8">
        <v>4</v>
      </c>
      <c r="AS84" s="8">
        <v>0</v>
      </c>
      <c r="AT84" s="8">
        <v>17</v>
      </c>
      <c r="AU84" s="8">
        <v>22</v>
      </c>
      <c r="AV84" s="8">
        <v>0</v>
      </c>
      <c r="AW84" s="8">
        <v>0</v>
      </c>
      <c r="AX84" s="8">
        <v>9</v>
      </c>
      <c r="AY84" s="8">
        <v>4</v>
      </c>
      <c r="AZ84" s="8">
        <v>39</v>
      </c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</row>
    <row r="85" spans="1:432" s="8" customFormat="1" x14ac:dyDescent="0.3">
      <c r="A85" s="8">
        <v>4389</v>
      </c>
      <c r="B85" s="8" t="s">
        <v>86</v>
      </c>
      <c r="C85" s="8">
        <v>0</v>
      </c>
      <c r="D85" s="8">
        <v>0</v>
      </c>
      <c r="E85" s="8">
        <v>0</v>
      </c>
      <c r="F85" s="8">
        <v>102</v>
      </c>
      <c r="G85" s="8">
        <v>87</v>
      </c>
      <c r="H85" s="8">
        <v>0</v>
      </c>
      <c r="I85" s="8">
        <v>86</v>
      </c>
      <c r="J85" s="8">
        <v>1</v>
      </c>
      <c r="K85" s="8">
        <v>75</v>
      </c>
      <c r="L85" s="8">
        <v>1</v>
      </c>
      <c r="M85" s="8">
        <v>27</v>
      </c>
      <c r="N85" s="8">
        <v>109</v>
      </c>
      <c r="O85" s="8">
        <v>123</v>
      </c>
      <c r="P85" s="8">
        <v>125</v>
      </c>
      <c r="Q85" s="8">
        <v>121</v>
      </c>
      <c r="R85" s="8">
        <v>140</v>
      </c>
      <c r="S85" s="8">
        <v>126</v>
      </c>
      <c r="T85" s="8">
        <v>113</v>
      </c>
      <c r="U85" s="8">
        <v>99</v>
      </c>
      <c r="V85" s="8">
        <v>114</v>
      </c>
      <c r="W85" s="8">
        <v>47</v>
      </c>
      <c r="X85" s="8">
        <v>4</v>
      </c>
      <c r="Y85" s="8">
        <v>130</v>
      </c>
      <c r="Z85" s="8">
        <v>14</v>
      </c>
      <c r="AA85" s="8">
        <v>395</v>
      </c>
      <c r="AB85" s="8">
        <v>2</v>
      </c>
      <c r="AC85" s="8">
        <v>35</v>
      </c>
      <c r="AD85" s="8">
        <v>79</v>
      </c>
      <c r="AE85" s="8">
        <v>0</v>
      </c>
      <c r="AF85" s="8">
        <v>41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19</v>
      </c>
      <c r="AQ85" s="8">
        <v>0</v>
      </c>
      <c r="AR85" s="8">
        <v>58</v>
      </c>
      <c r="AS85" s="8">
        <v>21</v>
      </c>
      <c r="AT85" s="8">
        <v>77</v>
      </c>
      <c r="AU85" s="8">
        <v>89</v>
      </c>
      <c r="AV85" s="8">
        <v>0</v>
      </c>
      <c r="AW85" s="8">
        <v>0</v>
      </c>
      <c r="AX85" s="8">
        <v>44</v>
      </c>
      <c r="AY85" s="8">
        <v>106</v>
      </c>
      <c r="AZ85" s="8">
        <v>166</v>
      </c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</row>
    <row r="86" spans="1:432" s="8" customFormat="1" x14ac:dyDescent="0.3">
      <c r="A86">
        <v>4390</v>
      </c>
      <c r="B86" t="s">
        <v>87</v>
      </c>
      <c r="C86" s="8">
        <v>0</v>
      </c>
      <c r="D86" s="8">
        <v>2</v>
      </c>
      <c r="E86" s="8">
        <v>0</v>
      </c>
      <c r="F86" s="8">
        <v>9</v>
      </c>
      <c r="G86" s="8">
        <v>8</v>
      </c>
      <c r="H86" s="8">
        <v>0</v>
      </c>
      <c r="I86" s="8">
        <v>9</v>
      </c>
      <c r="J86" s="8">
        <v>0</v>
      </c>
      <c r="K86" s="8">
        <v>5</v>
      </c>
      <c r="L86" s="8">
        <v>0</v>
      </c>
      <c r="M86" s="8">
        <v>3</v>
      </c>
      <c r="N86" s="8">
        <v>8</v>
      </c>
      <c r="O86" s="8">
        <v>8</v>
      </c>
      <c r="P86" s="8">
        <v>7</v>
      </c>
      <c r="Q86" s="8">
        <v>12</v>
      </c>
      <c r="R86" s="8">
        <v>16</v>
      </c>
      <c r="S86" s="8">
        <v>8</v>
      </c>
      <c r="T86" s="8">
        <v>9</v>
      </c>
      <c r="U86" s="8">
        <v>7</v>
      </c>
      <c r="V86" s="8">
        <v>3</v>
      </c>
      <c r="W86" s="8">
        <v>5</v>
      </c>
      <c r="X86" s="8">
        <v>0</v>
      </c>
      <c r="Y86" s="8">
        <v>7</v>
      </c>
      <c r="Z86" s="8">
        <v>0</v>
      </c>
      <c r="AA86" s="8">
        <v>19</v>
      </c>
      <c r="AB86" s="8">
        <v>0</v>
      </c>
      <c r="AC86" s="8">
        <v>0</v>
      </c>
      <c r="AD86" s="8">
        <v>9</v>
      </c>
      <c r="AE86" s="8">
        <v>0</v>
      </c>
      <c r="AF86" s="8">
        <v>5</v>
      </c>
      <c r="AG86" s="8">
        <v>0</v>
      </c>
      <c r="AH86" s="8">
        <v>0</v>
      </c>
      <c r="AI86" s="8">
        <v>0</v>
      </c>
      <c r="AJ86" s="8">
        <v>0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</v>
      </c>
      <c r="AQ86" s="8">
        <v>0</v>
      </c>
      <c r="AR86" s="8">
        <v>1</v>
      </c>
      <c r="AS86" s="8">
        <v>0</v>
      </c>
      <c r="AT86" s="8">
        <v>4</v>
      </c>
      <c r="AU86" s="8">
        <v>68</v>
      </c>
      <c r="AV86" s="8">
        <v>0</v>
      </c>
      <c r="AW86" s="8">
        <v>0</v>
      </c>
      <c r="AX86" s="8">
        <v>1</v>
      </c>
      <c r="AY86" s="8">
        <v>12</v>
      </c>
      <c r="AZ86" s="8">
        <v>72</v>
      </c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</row>
    <row r="87" spans="1:432" s="8" customFormat="1" x14ac:dyDescent="0.3">
      <c r="A87" s="8">
        <v>4391</v>
      </c>
      <c r="B87" s="8" t="s">
        <v>88</v>
      </c>
      <c r="C87" s="8">
        <v>0</v>
      </c>
      <c r="D87" s="8">
        <v>0</v>
      </c>
      <c r="E87" s="8">
        <v>1</v>
      </c>
      <c r="F87" s="8">
        <v>27</v>
      </c>
      <c r="G87" s="8">
        <v>21</v>
      </c>
      <c r="H87" s="8">
        <v>1</v>
      </c>
      <c r="I87" s="8">
        <v>20</v>
      </c>
      <c r="J87" s="8">
        <v>0</v>
      </c>
      <c r="K87" s="8">
        <v>19</v>
      </c>
      <c r="L87" s="8">
        <v>0</v>
      </c>
      <c r="M87" s="8">
        <v>8</v>
      </c>
      <c r="N87" s="8">
        <v>27</v>
      </c>
      <c r="O87" s="8">
        <v>29</v>
      </c>
      <c r="P87" s="8">
        <v>24</v>
      </c>
      <c r="Q87" s="8">
        <v>15</v>
      </c>
      <c r="R87" s="8">
        <v>27</v>
      </c>
      <c r="S87" s="8">
        <v>15</v>
      </c>
      <c r="T87" s="8">
        <v>25</v>
      </c>
      <c r="U87" s="8">
        <v>20</v>
      </c>
      <c r="V87" s="8">
        <v>20</v>
      </c>
      <c r="W87" s="8">
        <v>11</v>
      </c>
      <c r="X87" s="8">
        <v>0</v>
      </c>
      <c r="Y87" s="8">
        <v>37</v>
      </c>
      <c r="Z87" s="8">
        <v>0</v>
      </c>
      <c r="AA87" s="8">
        <v>85</v>
      </c>
      <c r="AB87" s="8">
        <v>0</v>
      </c>
      <c r="AC87" s="8">
        <v>2</v>
      </c>
      <c r="AD87" s="8">
        <v>34</v>
      </c>
      <c r="AE87" s="8">
        <v>0</v>
      </c>
      <c r="AF87" s="8">
        <v>19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1</v>
      </c>
      <c r="AQ87" s="8">
        <v>0</v>
      </c>
      <c r="AR87" s="8">
        <v>1</v>
      </c>
      <c r="AS87" s="8">
        <v>0</v>
      </c>
      <c r="AT87" s="8">
        <v>38</v>
      </c>
      <c r="AU87" s="8">
        <v>75</v>
      </c>
      <c r="AV87" s="8">
        <v>0</v>
      </c>
      <c r="AW87" s="8">
        <v>0</v>
      </c>
      <c r="AX87" s="8">
        <v>4</v>
      </c>
      <c r="AY87" s="8">
        <v>26</v>
      </c>
      <c r="AZ87" s="8">
        <v>113</v>
      </c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</row>
    <row r="88" spans="1:432" s="8" customFormat="1" x14ac:dyDescent="0.3">
      <c r="A88" s="8">
        <v>4392</v>
      </c>
      <c r="B88" s="8" t="s">
        <v>89</v>
      </c>
      <c r="C88" s="8">
        <v>0</v>
      </c>
      <c r="D88" s="8">
        <v>0</v>
      </c>
      <c r="E88" s="8">
        <v>1</v>
      </c>
      <c r="F88" s="8">
        <v>28</v>
      </c>
      <c r="G88" s="8">
        <v>23</v>
      </c>
      <c r="H88" s="8">
        <v>0</v>
      </c>
      <c r="I88" s="8">
        <v>22</v>
      </c>
      <c r="J88" s="8">
        <v>0</v>
      </c>
      <c r="K88" s="8">
        <v>21</v>
      </c>
      <c r="L88" s="8">
        <v>0</v>
      </c>
      <c r="M88" s="8">
        <v>3</v>
      </c>
      <c r="N88" s="8">
        <v>25</v>
      </c>
      <c r="O88" s="8">
        <v>50</v>
      </c>
      <c r="P88" s="8">
        <v>45</v>
      </c>
      <c r="Q88" s="8">
        <v>34</v>
      </c>
      <c r="R88" s="8">
        <v>39</v>
      </c>
      <c r="S88" s="8">
        <v>60</v>
      </c>
      <c r="T88" s="8">
        <v>65</v>
      </c>
      <c r="U88" s="8">
        <v>37</v>
      </c>
      <c r="V88" s="8">
        <v>48</v>
      </c>
      <c r="W88" s="8">
        <v>32</v>
      </c>
      <c r="X88" s="8">
        <v>0</v>
      </c>
      <c r="Y88" s="8">
        <v>39</v>
      </c>
      <c r="Z88" s="8">
        <v>0</v>
      </c>
      <c r="AA88" s="8">
        <v>174</v>
      </c>
      <c r="AB88" s="8">
        <v>1</v>
      </c>
      <c r="AC88" s="8">
        <v>15</v>
      </c>
      <c r="AD88" s="8">
        <v>31</v>
      </c>
      <c r="AE88" s="8">
        <v>0</v>
      </c>
      <c r="AF88" s="8">
        <v>31</v>
      </c>
      <c r="AG88" s="8">
        <v>0</v>
      </c>
      <c r="AH88" s="8">
        <v>1</v>
      </c>
      <c r="AI88" s="8">
        <v>0</v>
      </c>
      <c r="AJ88" s="8">
        <v>0</v>
      </c>
      <c r="AK88" s="8">
        <v>0</v>
      </c>
      <c r="AL88" s="8">
        <v>0</v>
      </c>
      <c r="AM88" s="8">
        <v>0</v>
      </c>
      <c r="AN88" s="8">
        <v>1</v>
      </c>
      <c r="AO88" s="8">
        <v>1</v>
      </c>
      <c r="AP88" s="8">
        <v>1</v>
      </c>
      <c r="AQ88" s="8">
        <v>0</v>
      </c>
      <c r="AR88" s="8">
        <v>25</v>
      </c>
      <c r="AS88" s="8">
        <v>14</v>
      </c>
      <c r="AT88" s="8">
        <v>60</v>
      </c>
      <c r="AU88" s="8">
        <v>95</v>
      </c>
      <c r="AV88" s="8">
        <v>0</v>
      </c>
      <c r="AW88" s="8">
        <v>0</v>
      </c>
      <c r="AX88" s="8">
        <v>0</v>
      </c>
      <c r="AY88" s="8">
        <v>24</v>
      </c>
      <c r="AZ88" s="8">
        <v>155</v>
      </c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</row>
    <row r="89" spans="1:432" s="8" customFormat="1" x14ac:dyDescent="0.3">
      <c r="A89" s="8">
        <v>4393</v>
      </c>
      <c r="B89" s="8" t="s">
        <v>90</v>
      </c>
      <c r="C89" s="8">
        <v>0</v>
      </c>
      <c r="D89" s="8">
        <v>0</v>
      </c>
      <c r="E89" s="8">
        <v>3</v>
      </c>
      <c r="F89" s="8">
        <v>17</v>
      </c>
      <c r="G89" s="8">
        <v>9</v>
      </c>
      <c r="H89" s="8">
        <v>0</v>
      </c>
      <c r="I89" s="8">
        <v>8</v>
      </c>
      <c r="J89" s="8">
        <v>0</v>
      </c>
      <c r="K89" s="8">
        <v>10</v>
      </c>
      <c r="L89" s="8">
        <v>0</v>
      </c>
      <c r="M89" s="8">
        <v>6</v>
      </c>
      <c r="N89" s="8">
        <v>15</v>
      </c>
      <c r="O89" s="8">
        <v>16</v>
      </c>
      <c r="P89" s="8">
        <v>17</v>
      </c>
      <c r="Q89" s="8">
        <v>16</v>
      </c>
      <c r="R89" s="8">
        <v>16</v>
      </c>
      <c r="S89" s="8">
        <v>20</v>
      </c>
      <c r="T89" s="8">
        <v>23</v>
      </c>
      <c r="U89" s="8">
        <v>13</v>
      </c>
      <c r="V89" s="8">
        <v>16</v>
      </c>
      <c r="W89" s="8">
        <v>3</v>
      </c>
      <c r="X89" s="8">
        <v>0</v>
      </c>
      <c r="Y89" s="8">
        <v>18</v>
      </c>
      <c r="Z89" s="8">
        <v>0</v>
      </c>
      <c r="AA89" s="8">
        <v>61</v>
      </c>
      <c r="AB89" s="8">
        <v>0</v>
      </c>
      <c r="AC89" s="8">
        <v>11</v>
      </c>
      <c r="AD89" s="8">
        <v>18</v>
      </c>
      <c r="AE89" s="8">
        <v>0</v>
      </c>
      <c r="AF89" s="8">
        <v>8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3</v>
      </c>
      <c r="AQ89" s="8">
        <v>0</v>
      </c>
      <c r="AR89" s="8">
        <v>5</v>
      </c>
      <c r="AS89" s="8">
        <v>6</v>
      </c>
      <c r="AT89" s="8">
        <v>46</v>
      </c>
      <c r="AU89" s="8">
        <v>116</v>
      </c>
      <c r="AV89" s="8">
        <v>0</v>
      </c>
      <c r="AW89" s="8">
        <v>0</v>
      </c>
      <c r="AX89" s="8">
        <v>10</v>
      </c>
      <c r="AY89" s="8">
        <v>8</v>
      </c>
      <c r="AZ89" s="8">
        <v>162</v>
      </c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</row>
    <row r="90" spans="1:432" s="8" customFormat="1" x14ac:dyDescent="0.3">
      <c r="A90" s="8">
        <v>4394</v>
      </c>
      <c r="B90" s="8" t="s">
        <v>91</v>
      </c>
      <c r="C90" s="8">
        <v>0</v>
      </c>
      <c r="D90" s="8">
        <v>0</v>
      </c>
      <c r="E90" s="8">
        <v>0</v>
      </c>
      <c r="F90" s="8">
        <v>13</v>
      </c>
      <c r="G90" s="8">
        <v>9</v>
      </c>
      <c r="H90" s="8">
        <v>1</v>
      </c>
      <c r="I90" s="8">
        <v>11</v>
      </c>
      <c r="J90" s="8">
        <v>0</v>
      </c>
      <c r="K90" s="8">
        <v>12</v>
      </c>
      <c r="L90" s="8">
        <v>0</v>
      </c>
      <c r="M90" s="8">
        <v>2</v>
      </c>
      <c r="N90" s="8">
        <v>13</v>
      </c>
      <c r="O90" s="8">
        <v>15</v>
      </c>
      <c r="P90" s="8">
        <v>19</v>
      </c>
      <c r="Q90" s="8">
        <v>15</v>
      </c>
      <c r="R90" s="8">
        <v>16</v>
      </c>
      <c r="S90" s="8">
        <v>10</v>
      </c>
      <c r="T90" s="8">
        <v>14</v>
      </c>
      <c r="U90" s="8">
        <v>14</v>
      </c>
      <c r="V90" s="8">
        <v>11</v>
      </c>
      <c r="W90" s="8">
        <v>11</v>
      </c>
      <c r="X90" s="8">
        <v>0</v>
      </c>
      <c r="Y90" s="8">
        <v>15</v>
      </c>
      <c r="Z90" s="8">
        <v>0</v>
      </c>
      <c r="AA90" s="8">
        <v>47</v>
      </c>
      <c r="AB90" s="8">
        <v>0</v>
      </c>
      <c r="AC90" s="8">
        <v>5</v>
      </c>
      <c r="AD90" s="8">
        <v>17</v>
      </c>
      <c r="AE90" s="8">
        <v>0</v>
      </c>
      <c r="AF90" s="8">
        <v>6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0</v>
      </c>
      <c r="AR90" s="8">
        <v>9</v>
      </c>
      <c r="AS90" s="8">
        <v>2</v>
      </c>
      <c r="AT90" s="8">
        <v>4</v>
      </c>
      <c r="AU90" s="8">
        <v>20</v>
      </c>
      <c r="AV90" s="8">
        <v>0</v>
      </c>
      <c r="AW90" s="8">
        <v>0</v>
      </c>
      <c r="AX90" s="8">
        <v>0</v>
      </c>
      <c r="AY90" s="8">
        <v>0</v>
      </c>
      <c r="AZ90" s="8">
        <v>24</v>
      </c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</row>
    <row r="91" spans="1:432" s="8" customFormat="1" x14ac:dyDescent="0.3">
      <c r="A91" s="8">
        <v>4395</v>
      </c>
      <c r="B91" s="8" t="s">
        <v>92</v>
      </c>
      <c r="C91" s="8">
        <v>104</v>
      </c>
      <c r="D91" s="8">
        <v>0</v>
      </c>
      <c r="E91" s="8">
        <v>173</v>
      </c>
      <c r="F91" s="8">
        <v>266</v>
      </c>
      <c r="G91" s="8">
        <v>229</v>
      </c>
      <c r="H91" s="8">
        <v>7</v>
      </c>
      <c r="I91" s="8">
        <v>214</v>
      </c>
      <c r="J91" s="8">
        <v>2</v>
      </c>
      <c r="K91" s="8">
        <v>193</v>
      </c>
      <c r="L91" s="8">
        <v>0</v>
      </c>
      <c r="M91" s="8">
        <v>55</v>
      </c>
      <c r="N91" s="8">
        <v>255</v>
      </c>
      <c r="O91" s="8">
        <v>242</v>
      </c>
      <c r="P91" s="8">
        <v>240</v>
      </c>
      <c r="Q91" s="8">
        <v>165</v>
      </c>
      <c r="R91" s="8">
        <v>205</v>
      </c>
      <c r="S91" s="8">
        <v>120</v>
      </c>
      <c r="T91" s="8">
        <v>171</v>
      </c>
      <c r="U91" s="8">
        <v>56</v>
      </c>
      <c r="V91" s="8">
        <v>112</v>
      </c>
      <c r="W91" s="8">
        <v>27</v>
      </c>
      <c r="X91" s="8">
        <v>0</v>
      </c>
      <c r="Y91" s="8">
        <v>175</v>
      </c>
      <c r="Z91" s="8">
        <v>0</v>
      </c>
      <c r="AA91" s="8">
        <v>480</v>
      </c>
      <c r="AB91" s="8">
        <v>0</v>
      </c>
      <c r="AC91" s="8">
        <v>5</v>
      </c>
      <c r="AD91" s="8">
        <v>252</v>
      </c>
      <c r="AE91" s="8">
        <v>0</v>
      </c>
      <c r="AF91" s="8">
        <v>141</v>
      </c>
      <c r="AG91" s="8">
        <v>0</v>
      </c>
      <c r="AH91" s="8">
        <v>3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41</v>
      </c>
      <c r="AQ91" s="8">
        <v>0</v>
      </c>
      <c r="AR91" s="8">
        <v>90</v>
      </c>
      <c r="AS91" s="8">
        <v>63</v>
      </c>
      <c r="AT91" s="8">
        <v>219</v>
      </c>
      <c r="AU91" s="8">
        <v>432</v>
      </c>
      <c r="AV91" s="8">
        <v>2</v>
      </c>
      <c r="AW91" s="8">
        <v>1</v>
      </c>
      <c r="AX91" s="8">
        <v>41</v>
      </c>
      <c r="AY91" s="8">
        <v>161</v>
      </c>
      <c r="AZ91" s="8">
        <v>651</v>
      </c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</row>
    <row r="92" spans="1:432" s="8" customFormat="1" x14ac:dyDescent="0.3">
      <c r="A92" s="8">
        <v>4396</v>
      </c>
      <c r="B92" s="8" t="s">
        <v>93</v>
      </c>
      <c r="C92" s="8">
        <v>0</v>
      </c>
      <c r="D92" s="8">
        <v>0</v>
      </c>
      <c r="E92" s="8">
        <v>0</v>
      </c>
      <c r="F92" s="8">
        <v>16</v>
      </c>
      <c r="G92" s="8">
        <v>9</v>
      </c>
      <c r="H92" s="8">
        <v>0</v>
      </c>
      <c r="I92" s="8">
        <v>9</v>
      </c>
      <c r="J92" s="8">
        <v>0</v>
      </c>
      <c r="K92" s="8">
        <v>9</v>
      </c>
      <c r="L92" s="8">
        <v>0</v>
      </c>
      <c r="M92" s="8">
        <v>7</v>
      </c>
      <c r="N92" s="8">
        <v>16</v>
      </c>
      <c r="O92" s="8">
        <v>17</v>
      </c>
      <c r="P92" s="8">
        <v>20</v>
      </c>
      <c r="Q92" s="8">
        <v>21</v>
      </c>
      <c r="R92" s="8">
        <v>22</v>
      </c>
      <c r="S92" s="8">
        <v>19</v>
      </c>
      <c r="T92" s="8">
        <v>19</v>
      </c>
      <c r="U92" s="8">
        <v>22</v>
      </c>
      <c r="V92" s="8">
        <v>20</v>
      </c>
      <c r="W92" s="8">
        <v>8</v>
      </c>
      <c r="X92" s="8">
        <v>0</v>
      </c>
      <c r="Y92" s="8">
        <v>5</v>
      </c>
      <c r="Z92" s="8">
        <v>0</v>
      </c>
      <c r="AA92" s="8">
        <v>44</v>
      </c>
      <c r="AB92" s="8">
        <v>0</v>
      </c>
      <c r="AC92" s="8">
        <v>3</v>
      </c>
      <c r="AD92" s="8">
        <v>9</v>
      </c>
      <c r="AE92" s="8">
        <v>0</v>
      </c>
      <c r="AF92" s="8">
        <v>22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2</v>
      </c>
      <c r="AQ92" s="8">
        <v>0</v>
      </c>
      <c r="AR92" s="8">
        <v>14</v>
      </c>
      <c r="AS92" s="8">
        <v>3</v>
      </c>
      <c r="AT92" s="8">
        <v>36</v>
      </c>
      <c r="AU92" s="8">
        <v>115</v>
      </c>
      <c r="AV92" s="8">
        <v>0</v>
      </c>
      <c r="AW92" s="8">
        <v>0</v>
      </c>
      <c r="AX92" s="8">
        <v>4</v>
      </c>
      <c r="AY92" s="8">
        <v>24</v>
      </c>
      <c r="AZ92" s="8">
        <v>151</v>
      </c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</row>
    <row r="93" spans="1:432" s="8" customFormat="1" x14ac:dyDescent="0.3">
      <c r="A93" s="8">
        <v>4397</v>
      </c>
      <c r="B93" s="8" t="s">
        <v>94</v>
      </c>
      <c r="C93" s="8">
        <v>8</v>
      </c>
      <c r="D93" s="8">
        <v>0</v>
      </c>
      <c r="E93" s="8">
        <v>1</v>
      </c>
      <c r="F93" s="8">
        <v>51</v>
      </c>
      <c r="G93" s="8">
        <v>35</v>
      </c>
      <c r="H93" s="8">
        <v>2</v>
      </c>
      <c r="I93" s="8">
        <v>28</v>
      </c>
      <c r="J93" s="8">
        <v>0</v>
      </c>
      <c r="K93" s="8">
        <v>25</v>
      </c>
      <c r="L93" s="8">
        <v>0</v>
      </c>
      <c r="M93" s="8">
        <v>26</v>
      </c>
      <c r="N93" s="8">
        <v>48</v>
      </c>
      <c r="O93" s="8">
        <v>57</v>
      </c>
      <c r="P93" s="8">
        <v>36</v>
      </c>
      <c r="Q93" s="8">
        <v>45</v>
      </c>
      <c r="R93" s="8">
        <v>52</v>
      </c>
      <c r="S93" s="8">
        <v>64</v>
      </c>
      <c r="T93" s="8">
        <v>56</v>
      </c>
      <c r="U93" s="8">
        <v>38</v>
      </c>
      <c r="V93" s="8">
        <v>40</v>
      </c>
      <c r="W93" s="8">
        <v>32</v>
      </c>
      <c r="X93" s="8">
        <v>0</v>
      </c>
      <c r="Y93" s="8">
        <v>39</v>
      </c>
      <c r="Z93" s="8">
        <v>0</v>
      </c>
      <c r="AA93" s="8">
        <v>56</v>
      </c>
      <c r="AB93" s="8">
        <v>2</v>
      </c>
      <c r="AC93" s="8">
        <v>10</v>
      </c>
      <c r="AD93" s="8">
        <v>41</v>
      </c>
      <c r="AE93" s="8">
        <v>0</v>
      </c>
      <c r="AF93" s="8">
        <v>3</v>
      </c>
      <c r="AG93" s="8">
        <v>0</v>
      </c>
      <c r="AH93" s="8">
        <v>0</v>
      </c>
      <c r="AI93" s="8">
        <v>2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18</v>
      </c>
      <c r="AQ93" s="8">
        <v>0</v>
      </c>
      <c r="AR93" s="8">
        <v>56</v>
      </c>
      <c r="AS93" s="8">
        <v>6</v>
      </c>
      <c r="AT93" s="8">
        <v>65</v>
      </c>
      <c r="AU93" s="8">
        <v>86</v>
      </c>
      <c r="AV93" s="8">
        <v>0</v>
      </c>
      <c r="AW93" s="8">
        <v>0</v>
      </c>
      <c r="AX93" s="8">
        <v>55</v>
      </c>
      <c r="AY93" s="8">
        <v>104</v>
      </c>
      <c r="AZ93" s="8">
        <v>151</v>
      </c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</row>
    <row r="94" spans="1:432" s="8" customFormat="1" x14ac:dyDescent="0.3">
      <c r="A94" s="8">
        <v>4398</v>
      </c>
      <c r="B94" s="8" t="s">
        <v>95</v>
      </c>
      <c r="C94" s="8">
        <v>3</v>
      </c>
      <c r="D94" s="8">
        <v>0</v>
      </c>
      <c r="E94" s="8">
        <v>0</v>
      </c>
      <c r="F94" s="8">
        <v>4</v>
      </c>
      <c r="G94" s="8">
        <v>2</v>
      </c>
      <c r="H94" s="8">
        <v>0</v>
      </c>
      <c r="I94" s="8">
        <v>1</v>
      </c>
      <c r="J94" s="8">
        <v>0</v>
      </c>
      <c r="K94" s="8">
        <v>1</v>
      </c>
      <c r="L94" s="8">
        <v>0</v>
      </c>
      <c r="M94" s="8">
        <v>2</v>
      </c>
      <c r="N94" s="8">
        <v>3</v>
      </c>
      <c r="O94" s="8">
        <v>9</v>
      </c>
      <c r="P94" s="8">
        <v>12</v>
      </c>
      <c r="Q94" s="8">
        <v>9</v>
      </c>
      <c r="R94" s="8">
        <v>7</v>
      </c>
      <c r="S94" s="8">
        <v>11</v>
      </c>
      <c r="T94" s="8">
        <v>7</v>
      </c>
      <c r="U94" s="8">
        <v>15</v>
      </c>
      <c r="V94" s="8">
        <v>14</v>
      </c>
      <c r="W94" s="8">
        <v>4</v>
      </c>
      <c r="X94" s="8">
        <v>0</v>
      </c>
      <c r="Y94" s="8">
        <v>2</v>
      </c>
      <c r="Z94" s="8">
        <v>0</v>
      </c>
      <c r="AA94" s="8">
        <v>74</v>
      </c>
      <c r="AB94" s="8">
        <v>0</v>
      </c>
      <c r="AC94" s="8">
        <v>0</v>
      </c>
      <c r="AD94" s="8">
        <v>2</v>
      </c>
      <c r="AE94" s="8">
        <v>0</v>
      </c>
      <c r="AF94" s="8">
        <v>2</v>
      </c>
      <c r="AG94" s="8">
        <v>0</v>
      </c>
      <c r="AH94" s="8">
        <v>0</v>
      </c>
      <c r="AI94" s="8">
        <v>0</v>
      </c>
      <c r="AJ94" s="8">
        <v>0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1</v>
      </c>
      <c r="AQ94" s="8">
        <v>0</v>
      </c>
      <c r="AR94" s="8">
        <v>10</v>
      </c>
      <c r="AS94" s="8">
        <v>11</v>
      </c>
      <c r="AT94" s="8">
        <v>3</v>
      </c>
      <c r="AU94" s="8">
        <v>42</v>
      </c>
      <c r="AV94" s="8">
        <v>0</v>
      </c>
      <c r="AW94" s="8">
        <v>0</v>
      </c>
      <c r="AX94" s="8">
        <v>0</v>
      </c>
      <c r="AY94" s="8">
        <v>17</v>
      </c>
      <c r="AZ94" s="8">
        <v>45</v>
      </c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</row>
    <row r="95" spans="1:432" s="8" customFormat="1" x14ac:dyDescent="0.3">
      <c r="A95" s="8">
        <v>4399</v>
      </c>
      <c r="B95" s="8" t="s">
        <v>96</v>
      </c>
      <c r="C95" s="8">
        <v>7</v>
      </c>
      <c r="D95" s="8">
        <v>0</v>
      </c>
      <c r="E95" s="8">
        <v>0</v>
      </c>
      <c r="F95" s="8">
        <v>30</v>
      </c>
      <c r="G95" s="8">
        <v>20</v>
      </c>
      <c r="H95" s="8">
        <v>0</v>
      </c>
      <c r="I95" s="8">
        <v>18</v>
      </c>
      <c r="J95" s="8">
        <v>0</v>
      </c>
      <c r="K95" s="8">
        <v>18</v>
      </c>
      <c r="L95" s="8">
        <v>0</v>
      </c>
      <c r="M95" s="8">
        <v>3</v>
      </c>
      <c r="N95" s="8">
        <v>18</v>
      </c>
      <c r="O95" s="8">
        <v>25</v>
      </c>
      <c r="P95" s="8">
        <v>22</v>
      </c>
      <c r="Q95" s="8">
        <v>15</v>
      </c>
      <c r="R95" s="8">
        <v>12</v>
      </c>
      <c r="S95" s="8">
        <v>19</v>
      </c>
      <c r="T95" s="8">
        <v>17</v>
      </c>
      <c r="U95" s="8">
        <v>22</v>
      </c>
      <c r="V95" s="8">
        <v>20</v>
      </c>
      <c r="W95" s="8">
        <v>5</v>
      </c>
      <c r="X95" s="8">
        <v>0</v>
      </c>
      <c r="Y95" s="8">
        <v>12</v>
      </c>
      <c r="Z95" s="8">
        <v>0</v>
      </c>
      <c r="AA95" s="8">
        <v>28</v>
      </c>
      <c r="AB95" s="8">
        <v>0</v>
      </c>
      <c r="AC95" s="8">
        <v>1</v>
      </c>
      <c r="AD95" s="8">
        <v>9</v>
      </c>
      <c r="AE95" s="8">
        <v>0</v>
      </c>
      <c r="AF95" s="8">
        <v>1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21</v>
      </c>
      <c r="AS95" s="8">
        <v>1</v>
      </c>
      <c r="AT95" s="8">
        <v>31</v>
      </c>
      <c r="AU95" s="8">
        <v>87</v>
      </c>
      <c r="AV95" s="8">
        <v>0</v>
      </c>
      <c r="AW95" s="8">
        <v>1</v>
      </c>
      <c r="AX95" s="8">
        <v>11</v>
      </c>
      <c r="AY95" s="8">
        <v>25</v>
      </c>
      <c r="AZ95" s="8">
        <v>118</v>
      </c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</row>
    <row r="96" spans="1:432" s="8" customFormat="1" x14ac:dyDescent="0.3">
      <c r="A96" s="8">
        <v>4400</v>
      </c>
      <c r="B96" s="8" t="s">
        <v>97</v>
      </c>
      <c r="C96" s="8">
        <v>0</v>
      </c>
      <c r="D96" s="8">
        <v>0</v>
      </c>
      <c r="E96" s="8">
        <v>0</v>
      </c>
      <c r="F96" s="8">
        <v>18</v>
      </c>
      <c r="G96" s="8">
        <v>17</v>
      </c>
      <c r="H96" s="8">
        <v>0</v>
      </c>
      <c r="I96" s="8">
        <v>16</v>
      </c>
      <c r="J96" s="8">
        <v>0</v>
      </c>
      <c r="K96" s="8">
        <v>18</v>
      </c>
      <c r="L96" s="8">
        <v>0</v>
      </c>
      <c r="M96" s="8">
        <v>3</v>
      </c>
      <c r="N96" s="8">
        <v>16</v>
      </c>
      <c r="O96" s="8">
        <v>18</v>
      </c>
      <c r="P96" s="8">
        <v>17</v>
      </c>
      <c r="Q96" s="8">
        <v>16</v>
      </c>
      <c r="R96" s="8">
        <v>15</v>
      </c>
      <c r="S96" s="8">
        <v>18</v>
      </c>
      <c r="T96" s="8">
        <v>11</v>
      </c>
      <c r="U96" s="8">
        <v>8</v>
      </c>
      <c r="V96" s="8">
        <v>12</v>
      </c>
      <c r="W96" s="8">
        <v>14</v>
      </c>
      <c r="X96" s="8">
        <v>0</v>
      </c>
      <c r="Y96" s="8">
        <v>22</v>
      </c>
      <c r="Z96" s="8">
        <v>0</v>
      </c>
      <c r="AA96" s="8">
        <v>74</v>
      </c>
      <c r="AB96" s="8">
        <v>0</v>
      </c>
      <c r="AC96" s="8">
        <v>1</v>
      </c>
      <c r="AD96" s="8">
        <v>22</v>
      </c>
      <c r="AE96" s="8">
        <v>0</v>
      </c>
      <c r="AF96" s="8">
        <v>16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3</v>
      </c>
      <c r="AQ96" s="8">
        <v>0</v>
      </c>
      <c r="AR96" s="8">
        <v>23</v>
      </c>
      <c r="AS96" s="8">
        <v>4</v>
      </c>
      <c r="AT96" s="8">
        <v>21</v>
      </c>
      <c r="AU96" s="8">
        <v>41</v>
      </c>
      <c r="AV96" s="8">
        <v>0</v>
      </c>
      <c r="AW96" s="8">
        <v>0</v>
      </c>
      <c r="AX96" s="8">
        <v>0</v>
      </c>
      <c r="AY96" s="8">
        <v>20</v>
      </c>
      <c r="AZ96" s="8">
        <v>62</v>
      </c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</row>
    <row r="97" spans="1:432" s="8" customFormat="1" x14ac:dyDescent="0.3">
      <c r="A97" s="8">
        <v>4401</v>
      </c>
      <c r="B97" s="8" t="s">
        <v>98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2</v>
      </c>
      <c r="O97" s="8">
        <v>9</v>
      </c>
      <c r="P97" s="8">
        <v>8</v>
      </c>
      <c r="Q97" s="8">
        <v>1</v>
      </c>
      <c r="R97" s="8">
        <v>3</v>
      </c>
      <c r="S97" s="8">
        <v>3</v>
      </c>
      <c r="T97" s="8">
        <v>6</v>
      </c>
      <c r="U97" s="8">
        <v>8</v>
      </c>
      <c r="V97" s="8">
        <v>7</v>
      </c>
      <c r="W97" s="8">
        <v>9</v>
      </c>
      <c r="X97" s="8">
        <v>0</v>
      </c>
      <c r="Y97" s="8">
        <v>3</v>
      </c>
      <c r="Z97" s="8">
        <v>0</v>
      </c>
      <c r="AA97" s="8">
        <v>5</v>
      </c>
      <c r="AB97" s="8">
        <v>0</v>
      </c>
      <c r="AC97" s="8">
        <v>3</v>
      </c>
      <c r="AD97" s="8">
        <v>9</v>
      </c>
      <c r="AE97" s="8">
        <v>0</v>
      </c>
      <c r="AF97" s="8">
        <v>11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2</v>
      </c>
      <c r="AQ97" s="8">
        <v>0</v>
      </c>
      <c r="AR97" s="8">
        <v>16</v>
      </c>
      <c r="AS97" s="8">
        <v>4</v>
      </c>
      <c r="AT97" s="8">
        <v>26</v>
      </c>
      <c r="AU97" s="8">
        <v>51</v>
      </c>
      <c r="AV97" s="8">
        <v>0</v>
      </c>
      <c r="AW97" s="8">
        <v>0</v>
      </c>
      <c r="AX97" s="8">
        <v>0</v>
      </c>
      <c r="AY97" s="8">
        <v>2</v>
      </c>
      <c r="AZ97" s="8">
        <v>77</v>
      </c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</row>
    <row r="98" spans="1:432" s="8" customFormat="1" x14ac:dyDescent="0.3">
      <c r="A98" s="8">
        <v>4402</v>
      </c>
      <c r="B98" s="8" t="s">
        <v>99</v>
      </c>
      <c r="C98" s="8">
        <v>5</v>
      </c>
      <c r="D98" s="8">
        <v>1</v>
      </c>
      <c r="E98" s="8">
        <v>0</v>
      </c>
      <c r="F98" s="8">
        <v>12</v>
      </c>
      <c r="G98" s="8">
        <v>8</v>
      </c>
      <c r="H98" s="8">
        <v>0</v>
      </c>
      <c r="I98" s="8">
        <v>8</v>
      </c>
      <c r="J98" s="8">
        <v>0</v>
      </c>
      <c r="K98" s="8">
        <v>6</v>
      </c>
      <c r="L98" s="8">
        <v>0</v>
      </c>
      <c r="M98" s="8">
        <v>7</v>
      </c>
      <c r="N98" s="8">
        <v>10</v>
      </c>
      <c r="O98" s="8">
        <v>5</v>
      </c>
      <c r="P98" s="8">
        <v>6</v>
      </c>
      <c r="Q98" s="8">
        <v>2</v>
      </c>
      <c r="R98" s="8">
        <v>9</v>
      </c>
      <c r="S98" s="8">
        <v>1</v>
      </c>
      <c r="T98" s="8">
        <v>7</v>
      </c>
      <c r="U98" s="8">
        <v>3</v>
      </c>
      <c r="V98" s="8">
        <v>5</v>
      </c>
      <c r="W98" s="8">
        <v>2</v>
      </c>
      <c r="X98" s="8">
        <v>0</v>
      </c>
      <c r="Y98" s="8">
        <v>6</v>
      </c>
      <c r="Z98" s="8">
        <v>0</v>
      </c>
      <c r="AA98" s="8">
        <v>13</v>
      </c>
      <c r="AB98" s="8">
        <v>0</v>
      </c>
      <c r="AC98" s="8">
        <v>6</v>
      </c>
      <c r="AD98" s="8">
        <v>7</v>
      </c>
      <c r="AE98" s="8">
        <v>0</v>
      </c>
      <c r="AF98" s="8">
        <v>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2</v>
      </c>
      <c r="AQ98" s="8">
        <v>0</v>
      </c>
      <c r="AR98" s="8">
        <v>42</v>
      </c>
      <c r="AS98" s="8">
        <v>4</v>
      </c>
      <c r="AT98" s="8">
        <v>16</v>
      </c>
      <c r="AU98" s="8">
        <v>22</v>
      </c>
      <c r="AV98" s="8">
        <v>0</v>
      </c>
      <c r="AW98" s="8">
        <v>0</v>
      </c>
      <c r="AX98" s="8">
        <v>5</v>
      </c>
      <c r="AY98" s="8">
        <v>13</v>
      </c>
      <c r="AZ98" s="8">
        <v>38</v>
      </c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</row>
    <row r="99" spans="1:432" s="8" customFormat="1" x14ac:dyDescent="0.3">
      <c r="A99" s="8">
        <v>4403</v>
      </c>
      <c r="B99" s="8" t="s">
        <v>100</v>
      </c>
      <c r="C99" s="8">
        <v>0</v>
      </c>
      <c r="D99" s="8">
        <v>0</v>
      </c>
      <c r="E99" s="8">
        <v>0</v>
      </c>
      <c r="F99" s="8">
        <v>7</v>
      </c>
      <c r="G99" s="8">
        <v>6</v>
      </c>
      <c r="H99" s="8">
        <v>0</v>
      </c>
      <c r="I99" s="8">
        <v>6</v>
      </c>
      <c r="J99" s="8">
        <v>0</v>
      </c>
      <c r="K99" s="8">
        <v>6</v>
      </c>
      <c r="L99" s="8">
        <v>2</v>
      </c>
      <c r="M99" s="8">
        <v>3</v>
      </c>
      <c r="N99" s="8">
        <v>10</v>
      </c>
      <c r="O99" s="8">
        <v>6</v>
      </c>
      <c r="P99" s="8">
        <v>5</v>
      </c>
      <c r="Q99" s="8">
        <v>8</v>
      </c>
      <c r="R99" s="8">
        <v>12</v>
      </c>
      <c r="S99" s="8">
        <v>11</v>
      </c>
      <c r="T99" s="8">
        <v>13</v>
      </c>
      <c r="U99" s="8">
        <v>6</v>
      </c>
      <c r="V99" s="8">
        <v>5</v>
      </c>
      <c r="W99" s="8">
        <v>7</v>
      </c>
      <c r="X99" s="8">
        <v>0</v>
      </c>
      <c r="Y99" s="8">
        <v>4</v>
      </c>
      <c r="Z99" s="8">
        <v>0</v>
      </c>
      <c r="AA99" s="8">
        <v>15</v>
      </c>
      <c r="AB99" s="8">
        <v>0</v>
      </c>
      <c r="AC99" s="8">
        <v>1</v>
      </c>
      <c r="AD99" s="8">
        <v>2</v>
      </c>
      <c r="AE99" s="8">
        <v>0</v>
      </c>
      <c r="AF99" s="8">
        <v>3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3</v>
      </c>
      <c r="AQ99" s="8">
        <v>0</v>
      </c>
      <c r="AR99" s="8">
        <v>27</v>
      </c>
      <c r="AS99" s="8">
        <v>9</v>
      </c>
      <c r="AT99" s="8">
        <v>14</v>
      </c>
      <c r="AU99" s="8">
        <v>29</v>
      </c>
      <c r="AV99" s="8">
        <v>0</v>
      </c>
      <c r="AW99" s="8">
        <v>0</v>
      </c>
      <c r="AX99" s="8">
        <v>6</v>
      </c>
      <c r="AY99" s="8">
        <v>14</v>
      </c>
      <c r="AZ99" s="8">
        <v>43</v>
      </c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</row>
    <row r="100" spans="1:432" s="8" customFormat="1" x14ac:dyDescent="0.3">
      <c r="A100">
        <v>4404</v>
      </c>
      <c r="B100" t="s">
        <v>101</v>
      </c>
      <c r="C100" s="8">
        <v>0</v>
      </c>
      <c r="D100" s="8">
        <v>0</v>
      </c>
      <c r="E100" s="8">
        <v>0</v>
      </c>
      <c r="F100" s="8">
        <v>25</v>
      </c>
      <c r="G100" s="8">
        <v>19</v>
      </c>
      <c r="H100" s="8">
        <v>1</v>
      </c>
      <c r="I100" s="8">
        <v>17</v>
      </c>
      <c r="J100" s="8">
        <v>0</v>
      </c>
      <c r="K100" s="8">
        <v>16</v>
      </c>
      <c r="L100" s="8">
        <v>0</v>
      </c>
      <c r="M100" s="8">
        <v>11</v>
      </c>
      <c r="N100" s="8">
        <v>26</v>
      </c>
      <c r="O100" s="8">
        <v>31</v>
      </c>
      <c r="P100" s="8">
        <v>27</v>
      </c>
      <c r="Q100" s="8">
        <v>22</v>
      </c>
      <c r="R100" s="8">
        <v>20</v>
      </c>
      <c r="S100" s="8">
        <v>16</v>
      </c>
      <c r="T100" s="8">
        <v>17</v>
      </c>
      <c r="U100" s="8">
        <v>8</v>
      </c>
      <c r="V100" s="8">
        <v>14</v>
      </c>
      <c r="W100" s="8">
        <v>3</v>
      </c>
      <c r="X100" s="8">
        <v>0</v>
      </c>
      <c r="Y100" s="8">
        <v>29</v>
      </c>
      <c r="Z100" s="8">
        <v>0</v>
      </c>
      <c r="AA100" s="8">
        <v>94</v>
      </c>
      <c r="AB100" s="8">
        <v>0</v>
      </c>
      <c r="AC100" s="8">
        <v>2</v>
      </c>
      <c r="AD100" s="8">
        <v>29</v>
      </c>
      <c r="AE100" s="8">
        <v>0</v>
      </c>
      <c r="AF100" s="8">
        <v>17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3</v>
      </c>
      <c r="AQ100" s="8">
        <v>0</v>
      </c>
      <c r="AR100" s="8">
        <v>17</v>
      </c>
      <c r="AS100" s="8">
        <v>9</v>
      </c>
      <c r="AT100" s="8">
        <v>24</v>
      </c>
      <c r="AU100" s="8">
        <v>48</v>
      </c>
      <c r="AV100" s="8">
        <v>0</v>
      </c>
      <c r="AW100" s="8">
        <v>1</v>
      </c>
      <c r="AX100" s="8">
        <v>6</v>
      </c>
      <c r="AY100" s="8">
        <v>12</v>
      </c>
      <c r="AZ100" s="8">
        <v>72</v>
      </c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</row>
    <row r="101" spans="1:432" s="8" customFormat="1" x14ac:dyDescent="0.3">
      <c r="A101" s="8">
        <v>4405</v>
      </c>
      <c r="B101" s="8" t="s">
        <v>102</v>
      </c>
      <c r="C101" s="8">
        <v>0</v>
      </c>
      <c r="D101" s="8">
        <v>0</v>
      </c>
      <c r="E101" s="8">
        <v>0</v>
      </c>
      <c r="F101" s="8">
        <v>13</v>
      </c>
      <c r="G101" s="8">
        <v>9</v>
      </c>
      <c r="H101" s="8">
        <v>0</v>
      </c>
      <c r="I101" s="8">
        <v>8</v>
      </c>
      <c r="J101" s="8">
        <v>0</v>
      </c>
      <c r="K101" s="8">
        <v>8</v>
      </c>
      <c r="L101" s="8">
        <v>0</v>
      </c>
      <c r="M101" s="8">
        <v>5</v>
      </c>
      <c r="N101" s="8">
        <v>17</v>
      </c>
      <c r="O101" s="8">
        <v>15</v>
      </c>
      <c r="P101" s="8">
        <v>13</v>
      </c>
      <c r="Q101" s="8">
        <v>15</v>
      </c>
      <c r="R101" s="8">
        <v>25</v>
      </c>
      <c r="S101" s="8">
        <v>18</v>
      </c>
      <c r="T101" s="8">
        <v>19</v>
      </c>
      <c r="U101" s="8">
        <v>7</v>
      </c>
      <c r="V101" s="8">
        <v>9</v>
      </c>
      <c r="W101" s="8">
        <v>5</v>
      </c>
      <c r="X101" s="8">
        <v>0</v>
      </c>
      <c r="Y101" s="8">
        <v>3</v>
      </c>
      <c r="Z101" s="8">
        <v>0</v>
      </c>
      <c r="AA101" s="8">
        <v>18</v>
      </c>
      <c r="AB101" s="8">
        <v>1</v>
      </c>
      <c r="AC101" s="8">
        <v>3</v>
      </c>
      <c r="AD101" s="8">
        <v>12</v>
      </c>
      <c r="AE101" s="8">
        <v>0</v>
      </c>
      <c r="AF101" s="8">
        <v>6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1</v>
      </c>
      <c r="AQ101" s="8">
        <v>0</v>
      </c>
      <c r="AR101" s="8">
        <v>3</v>
      </c>
      <c r="AS101" s="8">
        <v>3</v>
      </c>
      <c r="AT101" s="8">
        <v>22</v>
      </c>
      <c r="AU101" s="8">
        <v>31</v>
      </c>
      <c r="AV101" s="8">
        <v>0</v>
      </c>
      <c r="AW101" s="8">
        <v>0</v>
      </c>
      <c r="AX101" s="8">
        <v>2</v>
      </c>
      <c r="AY101" s="8">
        <v>26</v>
      </c>
      <c r="AZ101" s="8">
        <v>53</v>
      </c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</row>
    <row r="102" spans="1:432" s="8" customFormat="1" x14ac:dyDescent="0.3">
      <c r="A102" s="8">
        <v>4406</v>
      </c>
      <c r="B102" s="8" t="s">
        <v>103</v>
      </c>
      <c r="C102" s="8">
        <v>0</v>
      </c>
      <c r="D102" s="8">
        <v>0</v>
      </c>
      <c r="E102" s="8">
        <v>0</v>
      </c>
      <c r="F102" s="8">
        <v>6</v>
      </c>
      <c r="G102" s="8">
        <v>2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4</v>
      </c>
      <c r="N102" s="8">
        <v>6</v>
      </c>
      <c r="O102" s="8">
        <v>7</v>
      </c>
      <c r="P102" s="8">
        <v>8</v>
      </c>
      <c r="Q102" s="8">
        <v>13</v>
      </c>
      <c r="R102" s="8">
        <v>11</v>
      </c>
      <c r="S102" s="8">
        <v>11</v>
      </c>
      <c r="T102" s="8">
        <v>10</v>
      </c>
      <c r="U102" s="8">
        <v>10</v>
      </c>
      <c r="V102" s="8">
        <v>12</v>
      </c>
      <c r="W102" s="8">
        <v>8</v>
      </c>
      <c r="X102" s="8">
        <v>0</v>
      </c>
      <c r="Y102" s="8">
        <v>0</v>
      </c>
      <c r="Z102" s="8">
        <v>0</v>
      </c>
      <c r="AA102" s="8">
        <v>28</v>
      </c>
      <c r="AB102" s="8">
        <v>0</v>
      </c>
      <c r="AC102" s="8">
        <v>0</v>
      </c>
      <c r="AD102" s="8">
        <v>5</v>
      </c>
      <c r="AE102" s="8">
        <v>0</v>
      </c>
      <c r="AF102" s="8">
        <v>11</v>
      </c>
      <c r="AG102" s="8">
        <v>0</v>
      </c>
      <c r="AH102" s="8">
        <v>0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1</v>
      </c>
      <c r="AQ102" s="8">
        <v>0</v>
      </c>
      <c r="AR102" s="8">
        <v>12</v>
      </c>
      <c r="AS102" s="8">
        <v>11</v>
      </c>
      <c r="AT102" s="8">
        <v>6</v>
      </c>
      <c r="AU102" s="8">
        <v>46</v>
      </c>
      <c r="AV102" s="8">
        <v>0</v>
      </c>
      <c r="AW102" s="8">
        <v>0</v>
      </c>
      <c r="AX102" s="8">
        <v>11</v>
      </c>
      <c r="AY102" s="8">
        <v>13</v>
      </c>
      <c r="AZ102" s="8">
        <v>52</v>
      </c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</row>
    <row r="103" spans="1:432" s="8" customFormat="1" x14ac:dyDescent="0.3">
      <c r="A103" s="8">
        <v>4407</v>
      </c>
      <c r="B103" s="8" t="s">
        <v>104</v>
      </c>
      <c r="C103" s="8">
        <v>117</v>
      </c>
      <c r="D103" s="8">
        <v>4</v>
      </c>
      <c r="E103" s="8">
        <v>279</v>
      </c>
      <c r="F103" s="8">
        <v>268</v>
      </c>
      <c r="G103" s="8">
        <v>204</v>
      </c>
      <c r="H103" s="8">
        <v>3</v>
      </c>
      <c r="I103" s="8">
        <v>203</v>
      </c>
      <c r="J103" s="8">
        <v>0</v>
      </c>
      <c r="K103" s="8">
        <v>183</v>
      </c>
      <c r="L103" s="8">
        <v>1</v>
      </c>
      <c r="M103" s="8">
        <v>85</v>
      </c>
      <c r="N103" s="8">
        <v>271</v>
      </c>
      <c r="O103" s="8">
        <v>261</v>
      </c>
      <c r="P103" s="8">
        <v>234</v>
      </c>
      <c r="Q103" s="8">
        <v>147</v>
      </c>
      <c r="R103" s="8">
        <v>167</v>
      </c>
      <c r="S103" s="8">
        <v>82</v>
      </c>
      <c r="T103" s="8">
        <v>83</v>
      </c>
      <c r="U103" s="8">
        <v>68</v>
      </c>
      <c r="V103" s="8">
        <v>85</v>
      </c>
      <c r="W103" s="8">
        <v>23</v>
      </c>
      <c r="X103" s="8">
        <v>0</v>
      </c>
      <c r="Y103" s="8">
        <v>223</v>
      </c>
      <c r="Z103" s="8">
        <v>0</v>
      </c>
      <c r="AA103" s="8">
        <v>795</v>
      </c>
      <c r="AB103" s="8">
        <v>1</v>
      </c>
      <c r="AC103" s="8">
        <v>10</v>
      </c>
      <c r="AD103" s="8">
        <v>314</v>
      </c>
      <c r="AE103" s="8">
        <v>0</v>
      </c>
      <c r="AF103" s="8">
        <v>160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56</v>
      </c>
      <c r="AQ103" s="8">
        <v>0</v>
      </c>
      <c r="AR103" s="8">
        <v>238</v>
      </c>
      <c r="AS103" s="8">
        <v>57</v>
      </c>
      <c r="AT103" s="8">
        <v>201</v>
      </c>
      <c r="AU103" s="8">
        <v>306</v>
      </c>
      <c r="AV103" s="8">
        <v>2</v>
      </c>
      <c r="AW103" s="8">
        <v>1</v>
      </c>
      <c r="AX103" s="8">
        <v>34</v>
      </c>
      <c r="AY103" s="8">
        <v>147</v>
      </c>
      <c r="AZ103" s="8">
        <v>507</v>
      </c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</row>
    <row r="104" spans="1:432" s="8" customFormat="1" x14ac:dyDescent="0.3">
      <c r="A104" s="8">
        <v>4408</v>
      </c>
      <c r="B104" s="8" t="s">
        <v>105</v>
      </c>
      <c r="C104" s="8">
        <v>0</v>
      </c>
      <c r="D104" s="8">
        <v>0</v>
      </c>
      <c r="E104" s="8">
        <v>0</v>
      </c>
      <c r="F104" s="8">
        <v>13</v>
      </c>
      <c r="G104" s="8">
        <v>9</v>
      </c>
      <c r="H104" s="8">
        <v>0</v>
      </c>
      <c r="I104" s="8">
        <v>5</v>
      </c>
      <c r="J104" s="8">
        <v>0</v>
      </c>
      <c r="K104" s="8">
        <v>6</v>
      </c>
      <c r="L104" s="8">
        <v>0</v>
      </c>
      <c r="M104" s="8">
        <v>8</v>
      </c>
      <c r="N104" s="8">
        <v>12</v>
      </c>
      <c r="O104" s="8">
        <v>25</v>
      </c>
      <c r="P104" s="8">
        <v>26</v>
      </c>
      <c r="Q104" s="8">
        <v>23</v>
      </c>
      <c r="R104" s="8">
        <v>30</v>
      </c>
      <c r="S104" s="8">
        <v>12</v>
      </c>
      <c r="T104" s="8">
        <v>20</v>
      </c>
      <c r="U104" s="8">
        <v>5</v>
      </c>
      <c r="V104" s="8">
        <v>17</v>
      </c>
      <c r="W104" s="8">
        <v>2</v>
      </c>
      <c r="X104" s="8">
        <v>0</v>
      </c>
      <c r="Y104" s="8">
        <v>14</v>
      </c>
      <c r="Z104" s="8">
        <v>0</v>
      </c>
      <c r="AA104" s="8">
        <v>71</v>
      </c>
      <c r="AB104" s="8">
        <v>0</v>
      </c>
      <c r="AC104" s="8">
        <v>4</v>
      </c>
      <c r="AD104" s="8">
        <v>9</v>
      </c>
      <c r="AE104" s="8">
        <v>0</v>
      </c>
      <c r="AF104" s="8">
        <v>9</v>
      </c>
      <c r="AG104" s="8">
        <v>0</v>
      </c>
      <c r="AH104" s="8">
        <v>0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1</v>
      </c>
      <c r="AO104" s="8">
        <v>0</v>
      </c>
      <c r="AP104" s="8">
        <v>4</v>
      </c>
      <c r="AQ104" s="8">
        <v>0</v>
      </c>
      <c r="AR104" s="8">
        <v>31</v>
      </c>
      <c r="AS104" s="8">
        <v>6</v>
      </c>
      <c r="AT104" s="8">
        <v>30</v>
      </c>
      <c r="AU104" s="8">
        <v>110</v>
      </c>
      <c r="AV104" s="8">
        <v>0</v>
      </c>
      <c r="AW104" s="8">
        <v>1</v>
      </c>
      <c r="AX104" s="8">
        <v>12</v>
      </c>
      <c r="AY104" s="8">
        <v>23</v>
      </c>
      <c r="AZ104" s="8">
        <v>140</v>
      </c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</row>
    <row r="105" spans="1:432" s="8" customFormat="1" x14ac:dyDescent="0.3">
      <c r="A105" s="8">
        <v>4409</v>
      </c>
      <c r="B105" s="8" t="s">
        <v>106</v>
      </c>
      <c r="C105" s="8">
        <v>0</v>
      </c>
      <c r="D105" s="8">
        <v>0</v>
      </c>
      <c r="E105" s="8">
        <v>0</v>
      </c>
      <c r="F105" s="8">
        <v>33</v>
      </c>
      <c r="G105" s="8">
        <v>24</v>
      </c>
      <c r="H105" s="8">
        <v>0</v>
      </c>
      <c r="I105" s="8">
        <v>22</v>
      </c>
      <c r="J105" s="8">
        <v>0</v>
      </c>
      <c r="K105" s="8">
        <v>24</v>
      </c>
      <c r="L105" s="8">
        <v>0</v>
      </c>
      <c r="M105" s="8">
        <v>12</v>
      </c>
      <c r="N105" s="8">
        <v>35</v>
      </c>
      <c r="O105" s="8">
        <v>42</v>
      </c>
      <c r="P105" s="8">
        <v>38</v>
      </c>
      <c r="Q105" s="8">
        <v>20</v>
      </c>
      <c r="R105" s="8">
        <v>33</v>
      </c>
      <c r="S105" s="8">
        <v>19</v>
      </c>
      <c r="T105" s="8">
        <v>27</v>
      </c>
      <c r="U105" s="8">
        <v>21</v>
      </c>
      <c r="V105" s="8">
        <v>21</v>
      </c>
      <c r="W105" s="8">
        <v>7</v>
      </c>
      <c r="X105" s="8">
        <v>0</v>
      </c>
      <c r="Y105" s="8">
        <v>17</v>
      </c>
      <c r="Z105" s="8">
        <v>0</v>
      </c>
      <c r="AA105" s="8">
        <v>163</v>
      </c>
      <c r="AB105" s="8">
        <v>0</v>
      </c>
      <c r="AC105" s="8">
        <v>9</v>
      </c>
      <c r="AD105" s="8">
        <v>28</v>
      </c>
      <c r="AE105" s="8">
        <v>0</v>
      </c>
      <c r="AF105" s="8">
        <v>26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1</v>
      </c>
      <c r="AO105" s="8">
        <v>0</v>
      </c>
      <c r="AP105" s="8">
        <v>7</v>
      </c>
      <c r="AQ105" s="8">
        <v>0</v>
      </c>
      <c r="AR105" s="8">
        <v>26</v>
      </c>
      <c r="AS105" s="8">
        <v>4</v>
      </c>
      <c r="AT105" s="8">
        <v>96</v>
      </c>
      <c r="AU105" s="8">
        <v>142</v>
      </c>
      <c r="AV105" s="8">
        <v>0</v>
      </c>
      <c r="AW105" s="8">
        <v>0</v>
      </c>
      <c r="AX105" s="8">
        <v>30</v>
      </c>
      <c r="AY105" s="8">
        <v>28</v>
      </c>
      <c r="AZ105" s="8">
        <v>238</v>
      </c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</row>
    <row r="106" spans="1:432" s="8" customFormat="1" x14ac:dyDescent="0.3">
      <c r="A106" s="8">
        <v>4410</v>
      </c>
      <c r="B106" s="8" t="s">
        <v>107</v>
      </c>
      <c r="C106" s="8">
        <v>0</v>
      </c>
      <c r="D106" s="8">
        <v>0</v>
      </c>
      <c r="E106" s="8">
        <v>0</v>
      </c>
      <c r="F106" s="8">
        <v>19</v>
      </c>
      <c r="G106" s="8">
        <v>16</v>
      </c>
      <c r="H106" s="8">
        <v>0</v>
      </c>
      <c r="I106" s="8">
        <v>15</v>
      </c>
      <c r="J106" s="8">
        <v>0</v>
      </c>
      <c r="K106" s="8">
        <v>15</v>
      </c>
      <c r="L106" s="8">
        <v>0</v>
      </c>
      <c r="M106" s="8">
        <v>3</v>
      </c>
      <c r="N106" s="8">
        <v>16</v>
      </c>
      <c r="O106" s="8">
        <v>13</v>
      </c>
      <c r="P106" s="8">
        <v>16</v>
      </c>
      <c r="Q106" s="8">
        <v>4</v>
      </c>
      <c r="R106" s="8">
        <v>6</v>
      </c>
      <c r="S106" s="8">
        <v>7</v>
      </c>
      <c r="T106" s="8">
        <v>15</v>
      </c>
      <c r="U106" s="8">
        <v>5</v>
      </c>
      <c r="V106" s="8">
        <v>4</v>
      </c>
      <c r="W106" s="8">
        <v>3</v>
      </c>
      <c r="X106" s="8">
        <v>0</v>
      </c>
      <c r="Y106" s="8">
        <v>9</v>
      </c>
      <c r="Z106" s="8">
        <v>0</v>
      </c>
      <c r="AA106" s="8">
        <v>34</v>
      </c>
      <c r="AB106" s="8">
        <v>0</v>
      </c>
      <c r="AC106" s="8">
        <v>6</v>
      </c>
      <c r="AD106" s="8">
        <v>12</v>
      </c>
      <c r="AE106" s="8">
        <v>0</v>
      </c>
      <c r="AF106" s="8">
        <v>9</v>
      </c>
      <c r="AG106" s="8">
        <v>0</v>
      </c>
      <c r="AH106" s="8">
        <v>0</v>
      </c>
      <c r="AI106" s="8">
        <v>0</v>
      </c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2</v>
      </c>
      <c r="AQ106" s="8">
        <v>0</v>
      </c>
      <c r="AR106" s="8">
        <v>6</v>
      </c>
      <c r="AS106" s="8">
        <v>2</v>
      </c>
      <c r="AT106" s="8">
        <v>5</v>
      </c>
      <c r="AU106" s="8">
        <v>27</v>
      </c>
      <c r="AV106" s="8">
        <v>0</v>
      </c>
      <c r="AW106" s="8">
        <v>0</v>
      </c>
      <c r="AX106" s="8">
        <v>4</v>
      </c>
      <c r="AY106" s="8">
        <v>23</v>
      </c>
      <c r="AZ106" s="8">
        <v>32</v>
      </c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</row>
    <row r="107" spans="1:432" s="8" customFormat="1" x14ac:dyDescent="0.3">
      <c r="A107" s="8">
        <v>4411</v>
      </c>
      <c r="B107" s="8" t="s">
        <v>108</v>
      </c>
      <c r="C107" s="8">
        <v>0</v>
      </c>
      <c r="D107" s="8">
        <v>0</v>
      </c>
      <c r="E107" s="8">
        <v>0</v>
      </c>
      <c r="F107" s="8">
        <v>7</v>
      </c>
      <c r="G107" s="8">
        <v>5</v>
      </c>
      <c r="H107" s="8">
        <v>1</v>
      </c>
      <c r="I107" s="8">
        <v>5</v>
      </c>
      <c r="J107" s="8">
        <v>1</v>
      </c>
      <c r="K107" s="8">
        <v>4</v>
      </c>
      <c r="L107" s="8">
        <v>0</v>
      </c>
      <c r="M107" s="8">
        <v>3</v>
      </c>
      <c r="N107" s="8">
        <v>9</v>
      </c>
      <c r="O107" s="8">
        <v>6</v>
      </c>
      <c r="P107" s="8">
        <v>8</v>
      </c>
      <c r="Q107" s="8">
        <v>5</v>
      </c>
      <c r="R107" s="8">
        <v>8</v>
      </c>
      <c r="S107" s="8">
        <v>1</v>
      </c>
      <c r="T107" s="8">
        <v>2</v>
      </c>
      <c r="U107" s="8">
        <v>1</v>
      </c>
      <c r="V107" s="8">
        <v>4</v>
      </c>
      <c r="W107" s="8">
        <v>3</v>
      </c>
      <c r="X107" s="8">
        <v>0</v>
      </c>
      <c r="Y107" s="8">
        <v>6</v>
      </c>
      <c r="Z107" s="8">
        <v>0</v>
      </c>
      <c r="AA107" s="8">
        <v>15</v>
      </c>
      <c r="AB107" s="8">
        <v>1</v>
      </c>
      <c r="AC107" s="8">
        <v>5</v>
      </c>
      <c r="AD107" s="8">
        <v>2</v>
      </c>
      <c r="AE107" s="8">
        <v>0</v>
      </c>
      <c r="AF107" s="8">
        <v>4</v>
      </c>
      <c r="AG107" s="8">
        <v>0</v>
      </c>
      <c r="AH107" s="8">
        <v>0</v>
      </c>
      <c r="AI107" s="8">
        <v>0</v>
      </c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3</v>
      </c>
      <c r="AS107" s="8">
        <v>0</v>
      </c>
      <c r="AT107" s="8">
        <v>18</v>
      </c>
      <c r="AU107" s="8">
        <v>33</v>
      </c>
      <c r="AV107" s="8">
        <v>0</v>
      </c>
      <c r="AW107" s="8">
        <v>0</v>
      </c>
      <c r="AX107" s="8">
        <v>4</v>
      </c>
      <c r="AY107" s="8">
        <v>6</v>
      </c>
      <c r="AZ107" s="8">
        <v>51</v>
      </c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</row>
    <row r="108" spans="1:432" s="8" customFormat="1" x14ac:dyDescent="0.3">
      <c r="A108" s="8">
        <v>4412</v>
      </c>
      <c r="B108" s="8" t="s">
        <v>109</v>
      </c>
      <c r="C108" s="8">
        <v>0</v>
      </c>
      <c r="D108" s="8">
        <v>0</v>
      </c>
      <c r="E108" s="8">
        <v>0</v>
      </c>
      <c r="F108" s="8">
        <v>2</v>
      </c>
      <c r="G108" s="8">
        <v>1</v>
      </c>
      <c r="H108" s="8">
        <v>0</v>
      </c>
      <c r="I108" s="8">
        <v>1</v>
      </c>
      <c r="J108" s="8">
        <v>0</v>
      </c>
      <c r="K108" s="8">
        <v>1</v>
      </c>
      <c r="L108" s="8">
        <v>0</v>
      </c>
      <c r="M108" s="8">
        <v>1</v>
      </c>
      <c r="N108" s="8">
        <v>2</v>
      </c>
      <c r="O108" s="8">
        <v>5</v>
      </c>
      <c r="P108" s="8">
        <v>3</v>
      </c>
      <c r="Q108" s="8">
        <v>3</v>
      </c>
      <c r="R108" s="8">
        <v>1</v>
      </c>
      <c r="S108" s="8">
        <v>4</v>
      </c>
      <c r="T108" s="8">
        <v>4</v>
      </c>
      <c r="U108" s="8">
        <v>4</v>
      </c>
      <c r="V108" s="8">
        <v>4</v>
      </c>
      <c r="W108" s="8">
        <v>2</v>
      </c>
      <c r="X108" s="8">
        <v>0</v>
      </c>
      <c r="Y108" s="8">
        <v>3</v>
      </c>
      <c r="Z108" s="8">
        <v>0</v>
      </c>
      <c r="AA108" s="8">
        <v>2</v>
      </c>
      <c r="AB108" s="8">
        <v>0</v>
      </c>
      <c r="AC108" s="8">
        <v>3</v>
      </c>
      <c r="AD108" s="8">
        <v>3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3</v>
      </c>
      <c r="AS108" s="8">
        <v>0</v>
      </c>
      <c r="AT108" s="8">
        <v>7</v>
      </c>
      <c r="AU108" s="8">
        <v>19</v>
      </c>
      <c r="AV108" s="8">
        <v>0</v>
      </c>
      <c r="AW108" s="8">
        <v>0</v>
      </c>
      <c r="AX108" s="8">
        <v>2</v>
      </c>
      <c r="AY108" s="8">
        <v>5</v>
      </c>
      <c r="AZ108" s="8">
        <v>26</v>
      </c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</row>
    <row r="109" spans="1:432" s="8" customFormat="1" x14ac:dyDescent="0.3">
      <c r="A109" s="8">
        <v>4413</v>
      </c>
      <c r="B109" s="8" t="s">
        <v>110</v>
      </c>
      <c r="C109" s="8">
        <v>0</v>
      </c>
      <c r="D109" s="8">
        <v>0</v>
      </c>
      <c r="E109" s="8">
        <v>0</v>
      </c>
      <c r="F109" s="8">
        <v>3</v>
      </c>
      <c r="G109" s="8">
        <v>2</v>
      </c>
      <c r="H109" s="8">
        <v>0</v>
      </c>
      <c r="I109" s="8">
        <v>2</v>
      </c>
      <c r="J109" s="8">
        <v>0</v>
      </c>
      <c r="K109" s="8">
        <v>2</v>
      </c>
      <c r="L109" s="8">
        <v>0</v>
      </c>
      <c r="M109" s="8">
        <v>2</v>
      </c>
      <c r="N109" s="8">
        <v>4</v>
      </c>
      <c r="O109" s="8">
        <v>3</v>
      </c>
      <c r="P109" s="8">
        <v>2</v>
      </c>
      <c r="Q109" s="8">
        <v>3</v>
      </c>
      <c r="R109" s="8">
        <v>3</v>
      </c>
      <c r="S109" s="8">
        <v>3</v>
      </c>
      <c r="T109" s="8">
        <v>4</v>
      </c>
      <c r="U109" s="8">
        <v>4</v>
      </c>
      <c r="V109" s="8">
        <v>5</v>
      </c>
      <c r="W109" s="8">
        <v>4</v>
      </c>
      <c r="X109" s="8">
        <v>0</v>
      </c>
      <c r="Y109" s="8">
        <v>2</v>
      </c>
      <c r="Z109" s="8">
        <v>0</v>
      </c>
      <c r="AA109" s="8">
        <v>7</v>
      </c>
      <c r="AB109" s="8">
        <v>0</v>
      </c>
      <c r="AC109" s="8">
        <v>0</v>
      </c>
      <c r="AD109" s="8">
        <v>3</v>
      </c>
      <c r="AE109" s="8">
        <v>0</v>
      </c>
      <c r="AF109" s="8">
        <v>5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2</v>
      </c>
      <c r="AO109" s="8">
        <v>2</v>
      </c>
      <c r="AP109" s="8">
        <v>0</v>
      </c>
      <c r="AQ109" s="8">
        <v>0</v>
      </c>
      <c r="AR109" s="8">
        <v>4</v>
      </c>
      <c r="AS109" s="8">
        <v>2</v>
      </c>
      <c r="AT109" s="8">
        <v>12</v>
      </c>
      <c r="AU109" s="8">
        <v>10</v>
      </c>
      <c r="AV109" s="8">
        <v>0</v>
      </c>
      <c r="AW109" s="8">
        <v>0</v>
      </c>
      <c r="AX109" s="8">
        <v>0</v>
      </c>
      <c r="AY109" s="8">
        <v>2</v>
      </c>
      <c r="AZ109" s="8">
        <v>22</v>
      </c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</row>
    <row r="110" spans="1:432" s="8" customFormat="1" x14ac:dyDescent="0.3">
      <c r="A110" s="8">
        <v>4414</v>
      </c>
      <c r="B110" s="8" t="s">
        <v>111</v>
      </c>
      <c r="C110" s="8">
        <v>0</v>
      </c>
      <c r="D110" s="8">
        <v>0</v>
      </c>
      <c r="E110" s="8">
        <v>0</v>
      </c>
      <c r="F110" s="8">
        <v>3</v>
      </c>
      <c r="G110" s="8">
        <v>2</v>
      </c>
      <c r="H110" s="8">
        <v>0</v>
      </c>
      <c r="I110" s="8">
        <v>2</v>
      </c>
      <c r="J110" s="8">
        <v>0</v>
      </c>
      <c r="K110" s="8">
        <v>1</v>
      </c>
      <c r="L110" s="8">
        <v>0</v>
      </c>
      <c r="M110" s="8">
        <v>2</v>
      </c>
      <c r="N110" s="8">
        <v>4</v>
      </c>
      <c r="O110" s="8">
        <v>7</v>
      </c>
      <c r="P110" s="8">
        <v>9</v>
      </c>
      <c r="Q110" s="8">
        <v>2</v>
      </c>
      <c r="R110" s="8">
        <v>4</v>
      </c>
      <c r="S110" s="8">
        <v>12</v>
      </c>
      <c r="T110" s="8">
        <v>10</v>
      </c>
      <c r="U110" s="8">
        <v>10</v>
      </c>
      <c r="V110" s="8">
        <v>7</v>
      </c>
      <c r="W110" s="8">
        <v>8</v>
      </c>
      <c r="X110" s="8">
        <v>0</v>
      </c>
      <c r="Y110" s="8">
        <v>3</v>
      </c>
      <c r="Z110" s="8">
        <v>0</v>
      </c>
      <c r="AA110" s="8">
        <v>18</v>
      </c>
      <c r="AB110" s="8">
        <v>0</v>
      </c>
      <c r="AC110" s="8">
        <v>4</v>
      </c>
      <c r="AD110" s="8">
        <v>3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0</v>
      </c>
      <c r="AR110" s="8">
        <v>0</v>
      </c>
      <c r="AS110" s="8">
        <v>1</v>
      </c>
      <c r="AT110" s="8">
        <v>24</v>
      </c>
      <c r="AU110" s="8">
        <v>98</v>
      </c>
      <c r="AV110" s="8">
        <v>0</v>
      </c>
      <c r="AW110" s="8">
        <v>0</v>
      </c>
      <c r="AX110" s="8">
        <v>0</v>
      </c>
      <c r="AY110" s="8">
        <v>12</v>
      </c>
      <c r="AZ110" s="8">
        <v>122</v>
      </c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</row>
    <row r="111" spans="1:432" s="8" customFormat="1" x14ac:dyDescent="0.3">
      <c r="A111" s="8">
        <v>4415</v>
      </c>
      <c r="B111" s="8" t="s">
        <v>112</v>
      </c>
      <c r="C111" s="8">
        <v>0</v>
      </c>
      <c r="D111" s="8">
        <v>0</v>
      </c>
      <c r="E111" s="8">
        <v>0</v>
      </c>
      <c r="F111" s="8">
        <v>15</v>
      </c>
      <c r="G111" s="8">
        <v>11</v>
      </c>
      <c r="H111" s="8">
        <v>2</v>
      </c>
      <c r="I111" s="8">
        <v>5</v>
      </c>
      <c r="J111" s="8">
        <v>0</v>
      </c>
      <c r="K111" s="8">
        <v>8</v>
      </c>
      <c r="L111" s="8">
        <v>0</v>
      </c>
      <c r="M111" s="8">
        <v>8</v>
      </c>
      <c r="N111" s="8">
        <v>25</v>
      </c>
      <c r="O111" s="8">
        <v>16</v>
      </c>
      <c r="P111" s="8">
        <v>24</v>
      </c>
      <c r="Q111" s="8">
        <v>14</v>
      </c>
      <c r="R111" s="8">
        <v>16</v>
      </c>
      <c r="S111" s="8">
        <v>6</v>
      </c>
      <c r="T111" s="8">
        <v>17</v>
      </c>
      <c r="U111" s="8">
        <v>4</v>
      </c>
      <c r="V111" s="8">
        <v>5</v>
      </c>
      <c r="W111" s="8">
        <v>1</v>
      </c>
      <c r="X111" s="8">
        <v>0</v>
      </c>
      <c r="Y111" s="8">
        <v>12</v>
      </c>
      <c r="Z111" s="8">
        <v>0</v>
      </c>
      <c r="AA111" s="8">
        <v>51</v>
      </c>
      <c r="AB111" s="8">
        <v>0</v>
      </c>
      <c r="AC111" s="8">
        <v>3</v>
      </c>
      <c r="AD111" s="8">
        <v>18</v>
      </c>
      <c r="AE111" s="8">
        <v>0</v>
      </c>
      <c r="AF111" s="8">
        <v>9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4</v>
      </c>
      <c r="AQ111" s="8">
        <v>0</v>
      </c>
      <c r="AR111" s="8">
        <v>6</v>
      </c>
      <c r="AS111" s="8">
        <v>0</v>
      </c>
      <c r="AT111" s="8">
        <v>44</v>
      </c>
      <c r="AU111" s="8">
        <v>95</v>
      </c>
      <c r="AV111" s="8">
        <v>0</v>
      </c>
      <c r="AW111" s="8">
        <v>0</v>
      </c>
      <c r="AX111" s="8">
        <v>12</v>
      </c>
      <c r="AY111" s="8">
        <v>21</v>
      </c>
      <c r="AZ111" s="8">
        <v>139</v>
      </c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</row>
    <row r="112" spans="1:432" s="8" customFormat="1" x14ac:dyDescent="0.3">
      <c r="A112" s="8">
        <v>4416</v>
      </c>
      <c r="B112" s="8" t="s">
        <v>113</v>
      </c>
      <c r="C112" s="8">
        <v>0</v>
      </c>
      <c r="D112" s="8">
        <v>0</v>
      </c>
      <c r="E112" s="8">
        <v>0</v>
      </c>
      <c r="F112" s="8">
        <v>8</v>
      </c>
      <c r="G112" s="8">
        <v>5</v>
      </c>
      <c r="H112" s="8">
        <v>0</v>
      </c>
      <c r="I112" s="8">
        <v>4</v>
      </c>
      <c r="J112" s="8">
        <v>0</v>
      </c>
      <c r="K112" s="8">
        <v>5</v>
      </c>
      <c r="L112" s="8">
        <v>0</v>
      </c>
      <c r="M112" s="8">
        <v>4</v>
      </c>
      <c r="N112" s="8">
        <v>7</v>
      </c>
      <c r="O112" s="8">
        <v>10</v>
      </c>
      <c r="P112" s="8">
        <v>6</v>
      </c>
      <c r="Q112" s="8">
        <v>6</v>
      </c>
      <c r="R112" s="8">
        <v>6</v>
      </c>
      <c r="S112" s="8">
        <v>2</v>
      </c>
      <c r="T112" s="8">
        <v>3</v>
      </c>
      <c r="U112" s="8">
        <v>6</v>
      </c>
      <c r="V112" s="8">
        <v>10</v>
      </c>
      <c r="W112" s="8">
        <v>3</v>
      </c>
      <c r="X112" s="8">
        <v>0</v>
      </c>
      <c r="Y112" s="8">
        <v>10</v>
      </c>
      <c r="Z112" s="8">
        <v>0</v>
      </c>
      <c r="AA112" s="8">
        <v>18</v>
      </c>
      <c r="AB112" s="8">
        <v>0</v>
      </c>
      <c r="AC112" s="8">
        <v>1</v>
      </c>
      <c r="AD112" s="8">
        <v>8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v>6</v>
      </c>
      <c r="AS112" s="8">
        <v>0</v>
      </c>
      <c r="AT112" s="8">
        <v>6</v>
      </c>
      <c r="AU112" s="8">
        <v>24</v>
      </c>
      <c r="AV112" s="8">
        <v>0</v>
      </c>
      <c r="AW112" s="8">
        <v>0</v>
      </c>
      <c r="AX112" s="8">
        <v>4</v>
      </c>
      <c r="AY112" s="8">
        <v>3</v>
      </c>
      <c r="AZ112" s="8">
        <v>30</v>
      </c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</row>
    <row r="113" spans="1:432" s="8" customFormat="1" x14ac:dyDescent="0.3">
      <c r="A113" s="8">
        <v>4417</v>
      </c>
      <c r="B113" s="8" t="s">
        <v>114</v>
      </c>
      <c r="C113" s="8">
        <v>0</v>
      </c>
      <c r="D113" s="8">
        <v>0</v>
      </c>
      <c r="E113" s="8">
        <v>0</v>
      </c>
      <c r="F113" s="8">
        <v>12</v>
      </c>
      <c r="G113" s="8">
        <v>11</v>
      </c>
      <c r="H113" s="8">
        <v>0</v>
      </c>
      <c r="I113" s="8">
        <v>11</v>
      </c>
      <c r="J113" s="8">
        <v>0</v>
      </c>
      <c r="K113" s="8">
        <v>9</v>
      </c>
      <c r="L113" s="8">
        <v>0</v>
      </c>
      <c r="M113" s="8">
        <v>5</v>
      </c>
      <c r="N113" s="8">
        <v>14</v>
      </c>
      <c r="O113" s="8">
        <v>14</v>
      </c>
      <c r="P113" s="8">
        <v>14</v>
      </c>
      <c r="Q113" s="8">
        <v>14</v>
      </c>
      <c r="R113" s="8">
        <v>11</v>
      </c>
      <c r="S113" s="8">
        <v>7</v>
      </c>
      <c r="T113" s="8">
        <v>14</v>
      </c>
      <c r="U113" s="8">
        <v>16</v>
      </c>
      <c r="V113" s="8">
        <v>15</v>
      </c>
      <c r="W113" s="8">
        <v>14</v>
      </c>
      <c r="X113" s="8">
        <v>0</v>
      </c>
      <c r="Y113" s="8">
        <v>3</v>
      </c>
      <c r="Z113" s="8">
        <v>0</v>
      </c>
      <c r="AA113" s="8">
        <v>45</v>
      </c>
      <c r="AB113" s="8">
        <v>0</v>
      </c>
      <c r="AC113" s="8">
        <v>1</v>
      </c>
      <c r="AD113" s="8">
        <v>16</v>
      </c>
      <c r="AE113" s="8">
        <v>0</v>
      </c>
      <c r="AF113" s="8">
        <v>8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8</v>
      </c>
      <c r="AQ113" s="8">
        <v>0</v>
      </c>
      <c r="AR113" s="8">
        <v>17</v>
      </c>
      <c r="AS113" s="8">
        <v>10</v>
      </c>
      <c r="AT113" s="8">
        <v>40</v>
      </c>
      <c r="AU113" s="8">
        <v>58</v>
      </c>
      <c r="AV113" s="8">
        <v>0</v>
      </c>
      <c r="AW113" s="8">
        <v>0</v>
      </c>
      <c r="AX113" s="8">
        <v>2</v>
      </c>
      <c r="AY113" s="8">
        <v>22</v>
      </c>
      <c r="AZ113" s="8">
        <v>98</v>
      </c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</row>
    <row r="114" spans="1:432" s="8" customFormat="1" x14ac:dyDescent="0.3">
      <c r="A114" s="8">
        <v>4418</v>
      </c>
      <c r="B114" s="8" t="s">
        <v>115</v>
      </c>
      <c r="C114" s="8">
        <v>0</v>
      </c>
      <c r="D114" s="8">
        <v>0</v>
      </c>
      <c r="E114" s="8">
        <v>0</v>
      </c>
      <c r="F114" s="8">
        <v>7</v>
      </c>
      <c r="G114" s="8">
        <v>5</v>
      </c>
      <c r="H114" s="8">
        <v>0</v>
      </c>
      <c r="I114" s="8">
        <v>5</v>
      </c>
      <c r="J114" s="8">
        <v>0</v>
      </c>
      <c r="K114" s="8">
        <v>5</v>
      </c>
      <c r="L114" s="8">
        <v>0</v>
      </c>
      <c r="M114" s="8">
        <v>1</v>
      </c>
      <c r="N114" s="8">
        <v>6</v>
      </c>
      <c r="O114" s="8">
        <v>5</v>
      </c>
      <c r="P114" s="8">
        <v>4</v>
      </c>
      <c r="Q114" s="8">
        <v>8</v>
      </c>
      <c r="R114" s="8">
        <v>10</v>
      </c>
      <c r="S114" s="8">
        <v>2</v>
      </c>
      <c r="T114" s="8">
        <v>5</v>
      </c>
      <c r="U114" s="8">
        <v>4</v>
      </c>
      <c r="V114" s="8">
        <v>8</v>
      </c>
      <c r="W114" s="8">
        <v>7</v>
      </c>
      <c r="X114" s="8">
        <v>0</v>
      </c>
      <c r="Y114" s="8">
        <v>1</v>
      </c>
      <c r="Z114" s="8">
        <v>0</v>
      </c>
      <c r="AA114" s="8">
        <v>21</v>
      </c>
      <c r="AB114" s="8">
        <v>0</v>
      </c>
      <c r="AC114" s="8">
        <v>1</v>
      </c>
      <c r="AD114" s="8">
        <v>7</v>
      </c>
      <c r="AE114" s="8">
        <v>0</v>
      </c>
      <c r="AF114" s="8">
        <v>3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1</v>
      </c>
      <c r="AQ114" s="8">
        <v>0</v>
      </c>
      <c r="AR114" s="8">
        <v>13</v>
      </c>
      <c r="AS114" s="8">
        <v>4</v>
      </c>
      <c r="AT114" s="8">
        <v>16</v>
      </c>
      <c r="AU114" s="8">
        <v>41</v>
      </c>
      <c r="AV114" s="8">
        <v>0</v>
      </c>
      <c r="AW114" s="8">
        <v>0</v>
      </c>
      <c r="AX114" s="8">
        <v>1</v>
      </c>
      <c r="AY114" s="8">
        <v>10</v>
      </c>
      <c r="AZ114" s="8">
        <v>57</v>
      </c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</row>
    <row r="115" spans="1:432" s="8" customFormat="1" x14ac:dyDescent="0.3">
      <c r="A115" s="8">
        <v>4419</v>
      </c>
      <c r="B115" s="8" t="s">
        <v>116</v>
      </c>
      <c r="C115" s="8">
        <v>2</v>
      </c>
      <c r="D115" s="8">
        <v>0</v>
      </c>
      <c r="E115" s="8">
        <v>0</v>
      </c>
      <c r="F115" s="8">
        <v>4</v>
      </c>
      <c r="G115" s="8">
        <v>3</v>
      </c>
      <c r="H115" s="8">
        <v>0</v>
      </c>
      <c r="I115" s="8">
        <v>4</v>
      </c>
      <c r="J115" s="8">
        <v>0</v>
      </c>
      <c r="K115" s="8">
        <v>3</v>
      </c>
      <c r="L115" s="8">
        <v>0</v>
      </c>
      <c r="M115" s="8">
        <v>2</v>
      </c>
      <c r="N115" s="8">
        <v>5</v>
      </c>
      <c r="O115" s="8">
        <v>5</v>
      </c>
      <c r="P115" s="8">
        <v>5</v>
      </c>
      <c r="Q115" s="8">
        <v>3</v>
      </c>
      <c r="R115" s="8">
        <v>5</v>
      </c>
      <c r="S115" s="8">
        <v>4</v>
      </c>
      <c r="T115" s="8">
        <v>7</v>
      </c>
      <c r="U115" s="8">
        <v>5</v>
      </c>
      <c r="V115" s="8">
        <v>4</v>
      </c>
      <c r="W115" s="8">
        <v>2</v>
      </c>
      <c r="X115" s="8">
        <v>0</v>
      </c>
      <c r="Y115" s="8">
        <v>3</v>
      </c>
      <c r="Z115" s="8">
        <v>0</v>
      </c>
      <c r="AA115" s="8">
        <v>22</v>
      </c>
      <c r="AB115" s="8">
        <v>0</v>
      </c>
      <c r="AC115" s="8">
        <v>0</v>
      </c>
      <c r="AD115" s="8">
        <v>7</v>
      </c>
      <c r="AE115" s="8">
        <v>0</v>
      </c>
      <c r="AF115" s="8">
        <v>3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3</v>
      </c>
      <c r="AQ115" s="8">
        <v>0</v>
      </c>
      <c r="AR115" s="8">
        <v>17</v>
      </c>
      <c r="AS115" s="8">
        <v>2</v>
      </c>
      <c r="AT115" s="8">
        <v>10</v>
      </c>
      <c r="AU115" s="8">
        <v>27</v>
      </c>
      <c r="AV115" s="8">
        <v>0</v>
      </c>
      <c r="AW115" s="8">
        <v>0</v>
      </c>
      <c r="AX115" s="8">
        <v>0</v>
      </c>
      <c r="AY115" s="8">
        <v>6</v>
      </c>
      <c r="AZ115" s="8">
        <v>37</v>
      </c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</row>
    <row r="116" spans="1:432" s="8" customFormat="1" x14ac:dyDescent="0.3">
      <c r="A116" s="8">
        <v>4420</v>
      </c>
      <c r="B116" s="8" t="s">
        <v>117</v>
      </c>
      <c r="C116" s="8">
        <v>192</v>
      </c>
      <c r="D116" s="8">
        <v>1</v>
      </c>
      <c r="E116" s="8">
        <v>195</v>
      </c>
      <c r="F116" s="8">
        <v>176</v>
      </c>
      <c r="G116" s="8">
        <v>116</v>
      </c>
      <c r="H116" s="8">
        <v>4</v>
      </c>
      <c r="I116" s="8">
        <v>112</v>
      </c>
      <c r="J116" s="8">
        <v>0</v>
      </c>
      <c r="K116" s="8">
        <v>103</v>
      </c>
      <c r="L116" s="8">
        <v>0</v>
      </c>
      <c r="M116" s="8">
        <v>76</v>
      </c>
      <c r="N116" s="8">
        <v>177</v>
      </c>
      <c r="O116" s="8">
        <v>184</v>
      </c>
      <c r="P116" s="8">
        <v>177</v>
      </c>
      <c r="Q116" s="8">
        <v>128</v>
      </c>
      <c r="R116" s="8">
        <v>160</v>
      </c>
      <c r="S116" s="8">
        <v>119</v>
      </c>
      <c r="T116" s="8">
        <v>194</v>
      </c>
      <c r="U116" s="8">
        <v>124</v>
      </c>
      <c r="V116" s="8">
        <v>156</v>
      </c>
      <c r="W116" s="8">
        <v>64</v>
      </c>
      <c r="X116" s="8">
        <v>0</v>
      </c>
      <c r="Y116" s="8">
        <v>149</v>
      </c>
      <c r="Z116" s="8">
        <v>2</v>
      </c>
      <c r="AA116" s="8">
        <v>484</v>
      </c>
      <c r="AB116" s="8">
        <v>2</v>
      </c>
      <c r="AC116" s="8">
        <v>57</v>
      </c>
      <c r="AD116" s="8">
        <v>111</v>
      </c>
      <c r="AE116" s="8">
        <v>0</v>
      </c>
      <c r="AF116" s="8">
        <v>87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55</v>
      </c>
      <c r="AQ116" s="8">
        <v>1</v>
      </c>
      <c r="AR116" s="8">
        <v>118</v>
      </c>
      <c r="AS116" s="8">
        <v>58</v>
      </c>
      <c r="AT116" s="8">
        <v>346</v>
      </c>
      <c r="AU116" s="8">
        <v>832</v>
      </c>
      <c r="AV116" s="8">
        <v>1</v>
      </c>
      <c r="AW116" s="8">
        <v>3</v>
      </c>
      <c r="AX116" s="8">
        <v>74</v>
      </c>
      <c r="AY116" s="8">
        <v>126</v>
      </c>
      <c r="AZ116" s="8">
        <v>1178</v>
      </c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</row>
    <row r="117" spans="1:432" s="8" customFormat="1" x14ac:dyDescent="0.3">
      <c r="A117" s="8">
        <v>4421</v>
      </c>
      <c r="B117" s="8" t="s">
        <v>118</v>
      </c>
      <c r="C117" s="8">
        <v>0</v>
      </c>
      <c r="D117" s="8">
        <v>0</v>
      </c>
      <c r="E117" s="8">
        <v>0</v>
      </c>
      <c r="F117" s="8">
        <v>47</v>
      </c>
      <c r="G117" s="8">
        <v>36</v>
      </c>
      <c r="H117" s="8">
        <v>0</v>
      </c>
      <c r="I117" s="8">
        <v>37</v>
      </c>
      <c r="J117" s="8">
        <v>0</v>
      </c>
      <c r="K117" s="8">
        <v>32</v>
      </c>
      <c r="L117" s="8">
        <v>0</v>
      </c>
      <c r="M117" s="8">
        <v>17</v>
      </c>
      <c r="N117" s="8">
        <v>51</v>
      </c>
      <c r="O117" s="8">
        <v>49</v>
      </c>
      <c r="P117" s="8">
        <v>51</v>
      </c>
      <c r="Q117" s="8">
        <v>49</v>
      </c>
      <c r="R117" s="8">
        <v>59</v>
      </c>
      <c r="S117" s="8">
        <v>47</v>
      </c>
      <c r="T117" s="8">
        <v>50</v>
      </c>
      <c r="U117" s="8">
        <v>40</v>
      </c>
      <c r="V117" s="8">
        <v>51</v>
      </c>
      <c r="W117" s="8">
        <v>19</v>
      </c>
      <c r="X117" s="8">
        <v>0</v>
      </c>
      <c r="Y117" s="8">
        <v>53</v>
      </c>
      <c r="Z117" s="8">
        <v>0</v>
      </c>
      <c r="AA117" s="8">
        <v>141</v>
      </c>
      <c r="AB117" s="8">
        <v>1</v>
      </c>
      <c r="AC117" s="8">
        <v>8</v>
      </c>
      <c r="AD117" s="8">
        <v>50</v>
      </c>
      <c r="AE117" s="8">
        <v>0</v>
      </c>
      <c r="AF117" s="8">
        <v>22</v>
      </c>
      <c r="AG117" s="8">
        <v>0</v>
      </c>
      <c r="AH117" s="8">
        <v>1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15</v>
      </c>
      <c r="AQ117" s="8">
        <v>1</v>
      </c>
      <c r="AR117" s="8">
        <v>34</v>
      </c>
      <c r="AS117" s="8">
        <v>21</v>
      </c>
      <c r="AT117" s="8">
        <v>75</v>
      </c>
      <c r="AU117" s="8">
        <v>109</v>
      </c>
      <c r="AV117" s="8">
        <v>0</v>
      </c>
      <c r="AW117" s="8">
        <v>0</v>
      </c>
      <c r="AX117" s="8">
        <v>30</v>
      </c>
      <c r="AY117" s="8">
        <v>24</v>
      </c>
      <c r="AZ117" s="8">
        <v>184</v>
      </c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</row>
    <row r="118" spans="1:432" s="8" customFormat="1" x14ac:dyDescent="0.3">
      <c r="A118" s="8">
        <v>4422</v>
      </c>
      <c r="B118" s="8" t="s">
        <v>119</v>
      </c>
      <c r="C118" s="8">
        <v>0</v>
      </c>
      <c r="D118" s="8">
        <v>0</v>
      </c>
      <c r="E118" s="8">
        <v>2</v>
      </c>
      <c r="F118" s="8">
        <v>30</v>
      </c>
      <c r="G118" s="8">
        <v>15</v>
      </c>
      <c r="H118" s="8">
        <v>2</v>
      </c>
      <c r="I118" s="8">
        <v>12</v>
      </c>
      <c r="J118" s="8">
        <v>1</v>
      </c>
      <c r="K118" s="8">
        <v>10</v>
      </c>
      <c r="L118" s="8">
        <v>0</v>
      </c>
      <c r="M118" s="8">
        <v>21</v>
      </c>
      <c r="N118" s="8">
        <v>30</v>
      </c>
      <c r="O118" s="8">
        <v>28</v>
      </c>
      <c r="P118" s="8">
        <v>28</v>
      </c>
      <c r="Q118" s="8">
        <v>29</v>
      </c>
      <c r="R118" s="8">
        <v>37</v>
      </c>
      <c r="S118" s="8">
        <v>41</v>
      </c>
      <c r="T118" s="8">
        <v>29</v>
      </c>
      <c r="U118" s="8">
        <v>33</v>
      </c>
      <c r="V118" s="8">
        <v>35</v>
      </c>
      <c r="W118" s="8">
        <v>18</v>
      </c>
      <c r="X118" s="8">
        <v>0</v>
      </c>
      <c r="Y118" s="8">
        <v>7</v>
      </c>
      <c r="Z118" s="8">
        <v>0</v>
      </c>
      <c r="AA118" s="8">
        <v>41</v>
      </c>
      <c r="AB118" s="8">
        <v>0</v>
      </c>
      <c r="AC118" s="8">
        <v>5</v>
      </c>
      <c r="AD118" s="8">
        <v>17</v>
      </c>
      <c r="AE118" s="8">
        <v>0</v>
      </c>
      <c r="AF118" s="8">
        <v>14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17</v>
      </c>
      <c r="AQ118" s="8">
        <v>0</v>
      </c>
      <c r="AR118" s="8">
        <v>74</v>
      </c>
      <c r="AS118" s="8">
        <v>13</v>
      </c>
      <c r="AT118" s="8">
        <v>36</v>
      </c>
      <c r="AU118" s="8">
        <v>185</v>
      </c>
      <c r="AV118" s="8">
        <v>0</v>
      </c>
      <c r="AW118" s="8">
        <v>0</v>
      </c>
      <c r="AX118" s="8">
        <v>5</v>
      </c>
      <c r="AY118" s="8">
        <v>14</v>
      </c>
      <c r="AZ118" s="8">
        <v>221</v>
      </c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</row>
    <row r="119" spans="1:432" s="8" customFormat="1" x14ac:dyDescent="0.3">
      <c r="A119" s="8">
        <v>4423</v>
      </c>
      <c r="B119" s="8" t="s">
        <v>120</v>
      </c>
      <c r="C119" s="8">
        <v>0</v>
      </c>
      <c r="D119" s="8">
        <v>0</v>
      </c>
      <c r="E119" s="8">
        <v>0</v>
      </c>
      <c r="F119" s="8">
        <v>60</v>
      </c>
      <c r="G119" s="8">
        <v>39</v>
      </c>
      <c r="H119" s="8">
        <v>0</v>
      </c>
      <c r="I119" s="8">
        <v>36</v>
      </c>
      <c r="J119" s="8">
        <v>0</v>
      </c>
      <c r="K119" s="8">
        <v>34</v>
      </c>
      <c r="L119" s="8">
        <v>0</v>
      </c>
      <c r="M119" s="8">
        <v>26</v>
      </c>
      <c r="N119" s="8">
        <v>57</v>
      </c>
      <c r="O119" s="8">
        <v>53</v>
      </c>
      <c r="P119" s="8">
        <v>45</v>
      </c>
      <c r="Q119" s="8">
        <v>50</v>
      </c>
      <c r="R119" s="8">
        <v>62</v>
      </c>
      <c r="S119" s="8">
        <v>59</v>
      </c>
      <c r="T119" s="8">
        <v>61</v>
      </c>
      <c r="U119" s="8">
        <v>42</v>
      </c>
      <c r="V119" s="8">
        <v>54</v>
      </c>
      <c r="W119" s="8">
        <v>33</v>
      </c>
      <c r="X119" s="8">
        <v>0</v>
      </c>
      <c r="Y119" s="8">
        <v>21</v>
      </c>
      <c r="Z119" s="8">
        <v>0</v>
      </c>
      <c r="AA119" s="8">
        <v>105</v>
      </c>
      <c r="AB119" s="8">
        <v>0</v>
      </c>
      <c r="AC119" s="8">
        <v>0</v>
      </c>
      <c r="AD119" s="8">
        <v>36</v>
      </c>
      <c r="AE119" s="8">
        <v>0</v>
      </c>
      <c r="AF119" s="8">
        <v>33</v>
      </c>
      <c r="AG119" s="8">
        <v>0</v>
      </c>
      <c r="AH119" s="8">
        <v>0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29</v>
      </c>
      <c r="AO119" s="8">
        <v>50</v>
      </c>
      <c r="AP119" s="8">
        <v>0</v>
      </c>
      <c r="AQ119" s="8">
        <v>0</v>
      </c>
      <c r="AR119" s="8">
        <v>35</v>
      </c>
      <c r="AS119" s="8">
        <v>16</v>
      </c>
      <c r="AT119" s="8">
        <v>45</v>
      </c>
      <c r="AU119" s="8">
        <v>142</v>
      </c>
      <c r="AV119" s="8">
        <v>0</v>
      </c>
      <c r="AW119" s="8">
        <v>0</v>
      </c>
      <c r="AX119" s="8">
        <v>11</v>
      </c>
      <c r="AY119" s="8">
        <v>15</v>
      </c>
      <c r="AZ119" s="8">
        <v>187</v>
      </c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</row>
    <row r="120" spans="1:432" s="8" customFormat="1" x14ac:dyDescent="0.3">
      <c r="A120" s="8">
        <v>4424</v>
      </c>
      <c r="B120" s="8" t="s">
        <v>121</v>
      </c>
      <c r="C120" s="8">
        <v>0</v>
      </c>
      <c r="D120" s="8">
        <v>0</v>
      </c>
      <c r="E120" s="8">
        <v>0</v>
      </c>
      <c r="F120" s="8">
        <v>41</v>
      </c>
      <c r="G120" s="8">
        <v>21</v>
      </c>
      <c r="H120" s="8">
        <v>0</v>
      </c>
      <c r="I120" s="8">
        <v>17</v>
      </c>
      <c r="J120" s="8">
        <v>1</v>
      </c>
      <c r="K120" s="8">
        <v>14</v>
      </c>
      <c r="L120" s="8">
        <v>0</v>
      </c>
      <c r="M120" s="8">
        <v>24</v>
      </c>
      <c r="N120" s="8">
        <v>44</v>
      </c>
      <c r="O120" s="8">
        <v>35</v>
      </c>
      <c r="P120" s="8">
        <v>42</v>
      </c>
      <c r="Q120" s="8">
        <v>37</v>
      </c>
      <c r="R120" s="8">
        <v>50</v>
      </c>
      <c r="S120" s="8">
        <v>37</v>
      </c>
      <c r="T120" s="8">
        <v>47</v>
      </c>
      <c r="U120" s="8">
        <v>26</v>
      </c>
      <c r="V120" s="8">
        <v>34</v>
      </c>
      <c r="W120" s="8">
        <v>25</v>
      </c>
      <c r="X120" s="8">
        <v>0</v>
      </c>
      <c r="Y120" s="8">
        <v>4</v>
      </c>
      <c r="Z120" s="8">
        <v>0</v>
      </c>
      <c r="AA120" s="8">
        <v>7</v>
      </c>
      <c r="AB120" s="8">
        <v>0</v>
      </c>
      <c r="AC120" s="8">
        <v>1</v>
      </c>
      <c r="AD120" s="8">
        <v>32</v>
      </c>
      <c r="AE120" s="8">
        <v>0</v>
      </c>
      <c r="AF120" s="8">
        <v>5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3</v>
      </c>
      <c r="AQ120" s="8">
        <v>0</v>
      </c>
      <c r="AR120" s="8">
        <v>35</v>
      </c>
      <c r="AS120" s="8">
        <v>15</v>
      </c>
      <c r="AT120" s="8">
        <v>39</v>
      </c>
      <c r="AU120" s="8">
        <v>128</v>
      </c>
      <c r="AV120" s="8">
        <v>0</v>
      </c>
      <c r="AW120" s="8">
        <v>0</v>
      </c>
      <c r="AX120" s="8">
        <v>14</v>
      </c>
      <c r="AY120" s="8">
        <v>43</v>
      </c>
      <c r="AZ120" s="8">
        <v>167</v>
      </c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</row>
    <row r="121" spans="1:432" s="8" customFormat="1" x14ac:dyDescent="0.3">
      <c r="A121" s="8">
        <v>4425</v>
      </c>
      <c r="B121" s="8" t="s">
        <v>122</v>
      </c>
      <c r="C121" s="8">
        <v>0</v>
      </c>
      <c r="D121" s="8">
        <v>0</v>
      </c>
      <c r="E121" s="8">
        <v>0</v>
      </c>
      <c r="F121" s="8">
        <v>27</v>
      </c>
      <c r="G121" s="8">
        <v>7</v>
      </c>
      <c r="H121" s="8">
        <v>3</v>
      </c>
      <c r="I121" s="8">
        <v>7</v>
      </c>
      <c r="J121" s="8">
        <v>0</v>
      </c>
      <c r="K121" s="8">
        <v>6</v>
      </c>
      <c r="L121" s="8">
        <v>0</v>
      </c>
      <c r="M121" s="8">
        <v>18</v>
      </c>
      <c r="N121" s="8">
        <v>23</v>
      </c>
      <c r="O121" s="8">
        <v>19</v>
      </c>
      <c r="P121" s="8">
        <v>22</v>
      </c>
      <c r="Q121" s="8">
        <v>22</v>
      </c>
      <c r="R121" s="8">
        <v>30</v>
      </c>
      <c r="S121" s="8">
        <v>26</v>
      </c>
      <c r="T121" s="8">
        <v>24</v>
      </c>
      <c r="U121" s="8">
        <v>20</v>
      </c>
      <c r="V121" s="8">
        <v>32</v>
      </c>
      <c r="W121" s="8">
        <v>19</v>
      </c>
      <c r="X121" s="8">
        <v>0</v>
      </c>
      <c r="Y121" s="8">
        <v>15</v>
      </c>
      <c r="Z121" s="8">
        <v>0</v>
      </c>
      <c r="AA121" s="8">
        <v>78</v>
      </c>
      <c r="AB121" s="8">
        <v>0</v>
      </c>
      <c r="AC121" s="8">
        <v>5</v>
      </c>
      <c r="AD121" s="8">
        <v>15</v>
      </c>
      <c r="AE121" s="8">
        <v>0</v>
      </c>
      <c r="AF121" s="8">
        <v>15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7</v>
      </c>
      <c r="AQ121" s="8">
        <v>0</v>
      </c>
      <c r="AR121" s="8">
        <v>55</v>
      </c>
      <c r="AS121" s="8">
        <v>11</v>
      </c>
      <c r="AT121" s="8">
        <v>55</v>
      </c>
      <c r="AU121" s="8">
        <v>158</v>
      </c>
      <c r="AV121" s="8">
        <v>0</v>
      </c>
      <c r="AW121" s="8">
        <v>0</v>
      </c>
      <c r="AX121" s="8">
        <v>10</v>
      </c>
      <c r="AY121" s="8">
        <v>22</v>
      </c>
      <c r="AZ121" s="8">
        <v>213</v>
      </c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</row>
    <row r="122" spans="1:432" s="8" customFormat="1" x14ac:dyDescent="0.3">
      <c r="A122" s="8">
        <v>4426</v>
      </c>
      <c r="B122" s="8" t="s">
        <v>123</v>
      </c>
      <c r="C122" s="8">
        <v>0</v>
      </c>
      <c r="D122" s="8">
        <v>0</v>
      </c>
      <c r="E122" s="8">
        <v>0</v>
      </c>
      <c r="F122" s="8">
        <v>50</v>
      </c>
      <c r="G122" s="8">
        <v>34</v>
      </c>
      <c r="H122" s="8">
        <v>0</v>
      </c>
      <c r="I122" s="8">
        <v>31</v>
      </c>
      <c r="J122" s="8">
        <v>0</v>
      </c>
      <c r="K122" s="8">
        <v>30</v>
      </c>
      <c r="L122" s="8">
        <v>0</v>
      </c>
      <c r="M122" s="8">
        <v>20</v>
      </c>
      <c r="N122" s="8">
        <v>51</v>
      </c>
      <c r="O122" s="8">
        <v>44</v>
      </c>
      <c r="P122" s="8">
        <v>43</v>
      </c>
      <c r="Q122" s="8">
        <v>44</v>
      </c>
      <c r="R122" s="8">
        <v>44</v>
      </c>
      <c r="S122" s="8">
        <v>53</v>
      </c>
      <c r="T122" s="8">
        <v>51</v>
      </c>
      <c r="U122" s="8">
        <v>46</v>
      </c>
      <c r="V122" s="8">
        <v>60</v>
      </c>
      <c r="W122" s="8">
        <v>19</v>
      </c>
      <c r="X122" s="8">
        <v>0</v>
      </c>
      <c r="Y122" s="8">
        <v>35</v>
      </c>
      <c r="Z122" s="8">
        <v>0</v>
      </c>
      <c r="AA122" s="8">
        <v>58</v>
      </c>
      <c r="AB122" s="8">
        <v>0</v>
      </c>
      <c r="AC122" s="8">
        <v>14</v>
      </c>
      <c r="AD122" s="8">
        <v>33</v>
      </c>
      <c r="AE122" s="8">
        <v>0</v>
      </c>
      <c r="AF122" s="8">
        <v>8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0</v>
      </c>
      <c r="AO122" s="8">
        <v>0</v>
      </c>
      <c r="AP122" s="8">
        <v>17</v>
      </c>
      <c r="AQ122" s="8">
        <v>2</v>
      </c>
      <c r="AR122" s="8">
        <v>59</v>
      </c>
      <c r="AS122" s="8">
        <v>28</v>
      </c>
      <c r="AT122" s="8">
        <v>138</v>
      </c>
      <c r="AU122" s="8">
        <v>320</v>
      </c>
      <c r="AV122" s="8">
        <v>0</v>
      </c>
      <c r="AW122" s="8">
        <v>0</v>
      </c>
      <c r="AX122" s="8">
        <v>47</v>
      </c>
      <c r="AY122" s="8">
        <v>53</v>
      </c>
      <c r="AZ122" s="8">
        <v>458</v>
      </c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</row>
    <row r="123" spans="1:432" s="8" customFormat="1" x14ac:dyDescent="0.3">
      <c r="A123" s="8">
        <v>4427</v>
      </c>
      <c r="B123" s="8" t="s">
        <v>124</v>
      </c>
      <c r="C123" s="8">
        <v>0</v>
      </c>
      <c r="D123" s="8">
        <v>0</v>
      </c>
      <c r="E123" s="8">
        <v>0</v>
      </c>
      <c r="F123" s="8">
        <v>15</v>
      </c>
      <c r="G123" s="8">
        <v>1</v>
      </c>
      <c r="H123" s="8">
        <v>0</v>
      </c>
      <c r="I123" s="8">
        <v>1</v>
      </c>
      <c r="J123" s="8">
        <v>0</v>
      </c>
      <c r="K123" s="8">
        <v>1</v>
      </c>
      <c r="L123" s="8">
        <v>0</v>
      </c>
      <c r="M123" s="8">
        <v>14</v>
      </c>
      <c r="N123" s="8">
        <v>20</v>
      </c>
      <c r="O123" s="8">
        <v>18</v>
      </c>
      <c r="P123" s="8">
        <v>19</v>
      </c>
      <c r="Q123" s="8">
        <v>15</v>
      </c>
      <c r="R123" s="8">
        <v>14</v>
      </c>
      <c r="S123" s="8">
        <v>18</v>
      </c>
      <c r="T123" s="8">
        <v>18</v>
      </c>
      <c r="U123" s="8">
        <v>19</v>
      </c>
      <c r="V123" s="8">
        <v>13</v>
      </c>
      <c r="W123" s="8">
        <v>7</v>
      </c>
      <c r="X123" s="8">
        <v>0</v>
      </c>
      <c r="Y123" s="8">
        <v>22</v>
      </c>
      <c r="Z123" s="8">
        <v>0</v>
      </c>
      <c r="AA123" s="8">
        <v>47</v>
      </c>
      <c r="AB123" s="8">
        <v>1</v>
      </c>
      <c r="AC123" s="8">
        <v>38</v>
      </c>
      <c r="AD123" s="8">
        <v>1</v>
      </c>
      <c r="AE123" s="8">
        <v>0</v>
      </c>
      <c r="AF123" s="8">
        <v>0</v>
      </c>
      <c r="AG123" s="8">
        <v>0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27</v>
      </c>
      <c r="AU123" s="8">
        <v>46</v>
      </c>
      <c r="AV123" s="8">
        <v>0</v>
      </c>
      <c r="AW123" s="8">
        <v>0</v>
      </c>
      <c r="AX123" s="8">
        <v>6</v>
      </c>
      <c r="AY123" s="8">
        <v>7</v>
      </c>
      <c r="AZ123" s="8">
        <v>73</v>
      </c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</row>
    <row r="124" spans="1:432" s="8" customFormat="1" x14ac:dyDescent="0.3">
      <c r="A124" s="8">
        <v>4428</v>
      </c>
      <c r="B124" s="8" t="s">
        <v>125</v>
      </c>
      <c r="C124" s="8">
        <v>0</v>
      </c>
      <c r="D124" s="8">
        <v>0</v>
      </c>
      <c r="E124" s="8">
        <v>0</v>
      </c>
      <c r="F124" s="8">
        <v>31</v>
      </c>
      <c r="G124" s="8">
        <v>20</v>
      </c>
      <c r="H124" s="8">
        <v>2</v>
      </c>
      <c r="I124" s="8">
        <v>21</v>
      </c>
      <c r="J124" s="8">
        <v>1</v>
      </c>
      <c r="K124" s="8">
        <v>20</v>
      </c>
      <c r="L124" s="8">
        <v>0</v>
      </c>
      <c r="M124" s="8">
        <v>15</v>
      </c>
      <c r="N124" s="8">
        <v>38</v>
      </c>
      <c r="O124" s="8">
        <v>37</v>
      </c>
      <c r="P124" s="8">
        <v>36</v>
      </c>
      <c r="Q124" s="8">
        <v>35</v>
      </c>
      <c r="R124" s="8">
        <v>37</v>
      </c>
      <c r="S124" s="8">
        <v>49</v>
      </c>
      <c r="T124" s="8">
        <v>50</v>
      </c>
      <c r="U124" s="8">
        <v>35</v>
      </c>
      <c r="V124" s="8">
        <v>39</v>
      </c>
      <c r="W124" s="8">
        <v>23</v>
      </c>
      <c r="X124" s="8">
        <v>0</v>
      </c>
      <c r="Y124" s="8">
        <v>19</v>
      </c>
      <c r="Z124" s="8">
        <v>0</v>
      </c>
      <c r="AA124" s="8">
        <v>75</v>
      </c>
      <c r="AB124" s="8">
        <v>2</v>
      </c>
      <c r="AC124" s="8">
        <v>11</v>
      </c>
      <c r="AD124" s="8">
        <v>18</v>
      </c>
      <c r="AE124" s="8">
        <v>0</v>
      </c>
      <c r="AF124" s="8">
        <v>11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47</v>
      </c>
      <c r="AQ124" s="8">
        <v>2</v>
      </c>
      <c r="AR124" s="8">
        <v>204</v>
      </c>
      <c r="AS124" s="8">
        <v>39</v>
      </c>
      <c r="AT124" s="8">
        <v>75</v>
      </c>
      <c r="AU124" s="8">
        <v>239</v>
      </c>
      <c r="AV124" s="8">
        <v>0</v>
      </c>
      <c r="AW124" s="8">
        <v>0</v>
      </c>
      <c r="AX124" s="8">
        <v>9</v>
      </c>
      <c r="AY124" s="8">
        <v>1</v>
      </c>
      <c r="AZ124" s="8">
        <v>314</v>
      </c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</row>
    <row r="125" spans="1:432" s="8" customFormat="1" x14ac:dyDescent="0.3">
      <c r="A125" s="8">
        <v>4429</v>
      </c>
      <c r="B125" s="8" t="s">
        <v>126</v>
      </c>
      <c r="C125" s="8">
        <v>0</v>
      </c>
      <c r="D125" s="8">
        <v>0</v>
      </c>
      <c r="E125" s="8">
        <v>0</v>
      </c>
      <c r="F125" s="8">
        <v>103</v>
      </c>
      <c r="G125" s="8">
        <v>73</v>
      </c>
      <c r="H125" s="8">
        <v>1</v>
      </c>
      <c r="I125" s="8">
        <v>66</v>
      </c>
      <c r="J125" s="8">
        <v>0</v>
      </c>
      <c r="K125" s="8">
        <v>52</v>
      </c>
      <c r="L125" s="8">
        <v>1</v>
      </c>
      <c r="M125" s="8">
        <v>45</v>
      </c>
      <c r="N125" s="8">
        <v>109</v>
      </c>
      <c r="O125" s="8">
        <v>96</v>
      </c>
      <c r="P125" s="8">
        <v>103</v>
      </c>
      <c r="Q125" s="8">
        <v>89</v>
      </c>
      <c r="R125" s="8">
        <v>104</v>
      </c>
      <c r="S125" s="8">
        <v>98</v>
      </c>
      <c r="T125" s="8">
        <v>105</v>
      </c>
      <c r="U125" s="8">
        <v>83</v>
      </c>
      <c r="V125" s="8">
        <v>91</v>
      </c>
      <c r="W125" s="8">
        <v>40</v>
      </c>
      <c r="X125" s="8">
        <v>9</v>
      </c>
      <c r="Y125" s="8">
        <v>90</v>
      </c>
      <c r="Z125" s="8">
        <v>33</v>
      </c>
      <c r="AA125" s="8">
        <v>371</v>
      </c>
      <c r="AB125" s="8">
        <v>1</v>
      </c>
      <c r="AC125" s="8">
        <v>26</v>
      </c>
      <c r="AD125" s="8">
        <v>77</v>
      </c>
      <c r="AE125" s="8">
        <v>0</v>
      </c>
      <c r="AF125" s="8">
        <v>69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50</v>
      </c>
      <c r="AQ125" s="8">
        <v>0</v>
      </c>
      <c r="AR125" s="8">
        <v>152</v>
      </c>
      <c r="AS125" s="8">
        <v>39</v>
      </c>
      <c r="AT125" s="8">
        <v>255</v>
      </c>
      <c r="AU125" s="8">
        <v>589</v>
      </c>
      <c r="AV125" s="8">
        <v>0</v>
      </c>
      <c r="AW125" s="8">
        <v>0</v>
      </c>
      <c r="AX125" s="8">
        <v>46</v>
      </c>
      <c r="AY125" s="8">
        <v>108</v>
      </c>
      <c r="AZ125" s="8">
        <v>844</v>
      </c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</row>
    <row r="126" spans="1:432" s="8" customFormat="1" x14ac:dyDescent="0.3">
      <c r="A126" s="8">
        <v>4430</v>
      </c>
      <c r="B126" s="8" t="s">
        <v>127</v>
      </c>
      <c r="C126" s="8">
        <v>0</v>
      </c>
      <c r="D126" s="8">
        <v>0</v>
      </c>
      <c r="E126" s="8">
        <v>0</v>
      </c>
      <c r="F126" s="8">
        <v>22</v>
      </c>
      <c r="G126" s="8">
        <v>12</v>
      </c>
      <c r="H126" s="8">
        <v>2</v>
      </c>
      <c r="I126" s="8">
        <v>12</v>
      </c>
      <c r="J126" s="8">
        <v>0</v>
      </c>
      <c r="K126" s="8">
        <v>12</v>
      </c>
      <c r="L126" s="8">
        <v>0</v>
      </c>
      <c r="M126" s="8">
        <v>12</v>
      </c>
      <c r="N126" s="8">
        <v>28</v>
      </c>
      <c r="O126" s="8">
        <v>21</v>
      </c>
      <c r="P126" s="8">
        <v>21</v>
      </c>
      <c r="Q126" s="8">
        <v>20</v>
      </c>
      <c r="R126" s="8">
        <v>18</v>
      </c>
      <c r="S126" s="8">
        <v>17</v>
      </c>
      <c r="T126" s="8">
        <v>25</v>
      </c>
      <c r="U126" s="8">
        <v>17</v>
      </c>
      <c r="V126" s="8">
        <v>17</v>
      </c>
      <c r="W126" s="8">
        <v>11</v>
      </c>
      <c r="X126" s="8">
        <v>0</v>
      </c>
      <c r="Y126" s="8">
        <v>23</v>
      </c>
      <c r="Z126" s="8">
        <v>0</v>
      </c>
      <c r="AA126" s="8">
        <v>107</v>
      </c>
      <c r="AB126" s="8">
        <v>0</v>
      </c>
      <c r="AC126" s="8">
        <v>2</v>
      </c>
      <c r="AD126" s="8">
        <v>19</v>
      </c>
      <c r="AE126" s="8">
        <v>0</v>
      </c>
      <c r="AF126" s="8">
        <v>20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1</v>
      </c>
      <c r="AQ126" s="8">
        <v>0</v>
      </c>
      <c r="AR126" s="8">
        <v>6</v>
      </c>
      <c r="AS126" s="8">
        <v>2</v>
      </c>
      <c r="AT126" s="8">
        <v>42</v>
      </c>
      <c r="AU126" s="8">
        <v>103</v>
      </c>
      <c r="AV126" s="8">
        <v>0</v>
      </c>
      <c r="AW126" s="8">
        <v>0</v>
      </c>
      <c r="AX126" s="8">
        <v>11</v>
      </c>
      <c r="AY126" s="8">
        <v>18</v>
      </c>
      <c r="AZ126" s="8">
        <v>145</v>
      </c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</row>
    <row r="127" spans="1:432" s="8" customFormat="1" x14ac:dyDescent="0.3">
      <c r="A127" s="8">
        <v>4431</v>
      </c>
      <c r="B127" t="s">
        <v>128</v>
      </c>
      <c r="C127" s="8">
        <v>0</v>
      </c>
      <c r="D127" s="8">
        <v>0</v>
      </c>
      <c r="E127" s="8">
        <v>0</v>
      </c>
      <c r="F127" s="8">
        <v>8</v>
      </c>
      <c r="G127" s="8">
        <v>7</v>
      </c>
      <c r="H127" s="8">
        <v>0</v>
      </c>
      <c r="I127" s="8">
        <v>5</v>
      </c>
      <c r="J127" s="8">
        <v>0</v>
      </c>
      <c r="K127" s="8">
        <v>5</v>
      </c>
      <c r="L127" s="8">
        <v>0</v>
      </c>
      <c r="M127" s="8">
        <v>3</v>
      </c>
      <c r="N127" s="8">
        <v>15</v>
      </c>
      <c r="O127" s="8">
        <v>9</v>
      </c>
      <c r="P127" s="8">
        <v>13</v>
      </c>
      <c r="Q127" s="8">
        <v>10</v>
      </c>
      <c r="R127" s="8">
        <v>11</v>
      </c>
      <c r="S127" s="8">
        <v>17</v>
      </c>
      <c r="T127" s="8">
        <v>22</v>
      </c>
      <c r="U127" s="8">
        <v>4</v>
      </c>
      <c r="V127" s="8">
        <v>12</v>
      </c>
      <c r="W127" s="8">
        <v>6</v>
      </c>
      <c r="X127" s="8">
        <v>0</v>
      </c>
      <c r="Y127" s="8">
        <v>5</v>
      </c>
      <c r="Z127" s="8">
        <v>0</v>
      </c>
      <c r="AA127" s="8">
        <v>10</v>
      </c>
      <c r="AB127" s="8">
        <v>0</v>
      </c>
      <c r="AC127" s="8">
        <v>1</v>
      </c>
      <c r="AD127" s="8">
        <v>11</v>
      </c>
      <c r="AE127" s="8">
        <v>0</v>
      </c>
      <c r="AF127" s="8">
        <v>2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1</v>
      </c>
      <c r="AQ127" s="8">
        <v>0</v>
      </c>
      <c r="AR127" s="8">
        <v>7</v>
      </c>
      <c r="AS127" s="8">
        <v>0</v>
      </c>
      <c r="AT127" s="8">
        <v>12</v>
      </c>
      <c r="AU127" s="8">
        <v>56</v>
      </c>
      <c r="AV127" s="8">
        <v>0</v>
      </c>
      <c r="AW127" s="8">
        <v>0</v>
      </c>
      <c r="AX127" s="8">
        <v>1</v>
      </c>
      <c r="AY127" s="8">
        <v>14</v>
      </c>
      <c r="AZ127" s="8">
        <v>68</v>
      </c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</row>
    <row r="128" spans="1:432" s="8" customFormat="1" x14ac:dyDescent="0.3">
      <c r="A128" s="8">
        <v>4432</v>
      </c>
      <c r="B128" s="8" t="s">
        <v>129</v>
      </c>
      <c r="C128" s="8">
        <v>0</v>
      </c>
      <c r="D128" s="8">
        <v>0</v>
      </c>
      <c r="E128" s="8">
        <v>0</v>
      </c>
      <c r="F128" s="8">
        <v>15</v>
      </c>
      <c r="G128" s="8">
        <v>12</v>
      </c>
      <c r="H128" s="8">
        <v>0</v>
      </c>
      <c r="I128" s="8">
        <v>10</v>
      </c>
      <c r="J128" s="8">
        <v>0</v>
      </c>
      <c r="K128" s="8">
        <v>11</v>
      </c>
      <c r="L128" s="8">
        <v>0</v>
      </c>
      <c r="M128" s="8">
        <v>5</v>
      </c>
      <c r="N128" s="8">
        <v>14</v>
      </c>
      <c r="O128" s="8">
        <v>17</v>
      </c>
      <c r="P128" s="8">
        <v>16</v>
      </c>
      <c r="Q128" s="8">
        <v>11</v>
      </c>
      <c r="R128" s="8">
        <v>13</v>
      </c>
      <c r="S128" s="8">
        <v>13</v>
      </c>
      <c r="T128" s="8">
        <v>18</v>
      </c>
      <c r="U128" s="8">
        <v>18</v>
      </c>
      <c r="V128" s="8">
        <v>15</v>
      </c>
      <c r="W128" s="8">
        <v>10</v>
      </c>
      <c r="X128" s="8">
        <v>0</v>
      </c>
      <c r="Y128" s="8">
        <v>15</v>
      </c>
      <c r="Z128" s="8">
        <v>0</v>
      </c>
      <c r="AA128" s="8">
        <v>71</v>
      </c>
      <c r="AB128" s="8">
        <v>0</v>
      </c>
      <c r="AC128" s="8">
        <v>2</v>
      </c>
      <c r="AD128" s="8">
        <v>11</v>
      </c>
      <c r="AE128" s="8">
        <v>0</v>
      </c>
      <c r="AF128" s="8">
        <v>13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2</v>
      </c>
      <c r="AQ128" s="8">
        <v>0</v>
      </c>
      <c r="AR128" s="8">
        <v>49</v>
      </c>
      <c r="AS128" s="8">
        <v>10</v>
      </c>
      <c r="AT128" s="8">
        <v>44</v>
      </c>
      <c r="AU128" s="8">
        <v>132</v>
      </c>
      <c r="AV128" s="8">
        <v>0</v>
      </c>
      <c r="AW128" s="8">
        <v>0</v>
      </c>
      <c r="AX128" s="8">
        <v>6</v>
      </c>
      <c r="AY128" s="8">
        <v>23</v>
      </c>
      <c r="AZ128" s="8">
        <v>176</v>
      </c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</row>
    <row r="129" spans="1:432" s="8" customFormat="1" x14ac:dyDescent="0.3">
      <c r="A129" s="8">
        <v>4433</v>
      </c>
      <c r="B129" s="8" t="s">
        <v>130</v>
      </c>
      <c r="C129" s="8">
        <v>0</v>
      </c>
      <c r="D129" s="8">
        <v>1</v>
      </c>
      <c r="E129" s="8">
        <v>0</v>
      </c>
      <c r="F129" s="8">
        <v>14</v>
      </c>
      <c r="G129" s="8">
        <v>11</v>
      </c>
      <c r="H129" s="8">
        <v>0</v>
      </c>
      <c r="I129" s="8">
        <v>9</v>
      </c>
      <c r="J129" s="8">
        <v>0</v>
      </c>
      <c r="K129" s="8">
        <v>10</v>
      </c>
      <c r="L129" s="8">
        <v>0</v>
      </c>
      <c r="M129" s="8">
        <v>4</v>
      </c>
      <c r="N129" s="8">
        <v>14</v>
      </c>
      <c r="O129" s="8">
        <v>15</v>
      </c>
      <c r="P129" s="8">
        <v>16</v>
      </c>
      <c r="Q129" s="8">
        <v>13</v>
      </c>
      <c r="R129" s="8">
        <v>13</v>
      </c>
      <c r="S129" s="8">
        <v>13</v>
      </c>
      <c r="T129" s="8">
        <v>17</v>
      </c>
      <c r="U129" s="8">
        <v>7</v>
      </c>
      <c r="V129" s="8">
        <v>21</v>
      </c>
      <c r="W129" s="8">
        <v>3</v>
      </c>
      <c r="X129" s="8">
        <v>0</v>
      </c>
      <c r="Y129" s="8">
        <v>12</v>
      </c>
      <c r="Z129" s="8">
        <v>0</v>
      </c>
      <c r="AA129" s="8">
        <v>41</v>
      </c>
      <c r="AB129" s="8">
        <v>0</v>
      </c>
      <c r="AC129" s="8">
        <v>6</v>
      </c>
      <c r="AD129" s="8">
        <v>13</v>
      </c>
      <c r="AE129" s="8">
        <v>0</v>
      </c>
      <c r="AF129" s="8">
        <v>13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37</v>
      </c>
      <c r="AU129" s="8">
        <v>109</v>
      </c>
      <c r="AV129" s="8">
        <v>0</v>
      </c>
      <c r="AW129" s="8">
        <v>0</v>
      </c>
      <c r="AX129" s="8">
        <v>0</v>
      </c>
      <c r="AY129" s="8">
        <v>29</v>
      </c>
      <c r="AZ129" s="8">
        <v>146</v>
      </c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</row>
    <row r="130" spans="1:432" s="8" customFormat="1" x14ac:dyDescent="0.3">
      <c r="A130" s="8">
        <v>4434</v>
      </c>
      <c r="B130" s="8" t="s">
        <v>501</v>
      </c>
      <c r="C130" s="8">
        <v>0</v>
      </c>
      <c r="D130" s="8">
        <v>1</v>
      </c>
      <c r="E130" s="8">
        <v>0</v>
      </c>
      <c r="F130" s="8">
        <v>27</v>
      </c>
      <c r="G130" s="8">
        <v>22</v>
      </c>
      <c r="H130" s="8">
        <v>0</v>
      </c>
      <c r="I130" s="8">
        <v>20</v>
      </c>
      <c r="J130" s="8">
        <v>0</v>
      </c>
      <c r="K130" s="8">
        <v>17</v>
      </c>
      <c r="L130" s="8">
        <v>0</v>
      </c>
      <c r="M130" s="8">
        <v>10</v>
      </c>
      <c r="N130" s="8">
        <v>27</v>
      </c>
      <c r="O130" s="8">
        <v>43</v>
      </c>
      <c r="P130" s="8">
        <v>38</v>
      </c>
      <c r="Q130" s="8">
        <v>30</v>
      </c>
      <c r="R130" s="8">
        <v>31</v>
      </c>
      <c r="S130" s="8">
        <v>40</v>
      </c>
      <c r="T130" s="8">
        <v>45</v>
      </c>
      <c r="U130" s="8">
        <v>42</v>
      </c>
      <c r="V130" s="8">
        <v>29</v>
      </c>
      <c r="W130" s="8">
        <v>31</v>
      </c>
      <c r="X130" s="8">
        <v>0</v>
      </c>
      <c r="Y130" s="8">
        <v>13</v>
      </c>
      <c r="Z130" s="8">
        <v>0</v>
      </c>
      <c r="AA130" s="8">
        <v>110</v>
      </c>
      <c r="AB130" s="8">
        <v>2</v>
      </c>
      <c r="AC130" s="8">
        <v>18</v>
      </c>
      <c r="AD130" s="8">
        <v>13</v>
      </c>
      <c r="AE130" s="8">
        <v>0</v>
      </c>
      <c r="AF130" s="8">
        <v>8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13</v>
      </c>
      <c r="AQ130" s="8">
        <v>1</v>
      </c>
      <c r="AR130" s="8">
        <v>16</v>
      </c>
      <c r="AS130" s="8">
        <v>51</v>
      </c>
      <c r="AT130" s="8">
        <v>147</v>
      </c>
      <c r="AU130" s="8">
        <v>183</v>
      </c>
      <c r="AV130" s="8">
        <v>0</v>
      </c>
      <c r="AW130" s="8">
        <v>0</v>
      </c>
      <c r="AX130" s="8">
        <v>14</v>
      </c>
      <c r="AY130" s="8">
        <v>31</v>
      </c>
      <c r="AZ130" s="8">
        <v>330</v>
      </c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</row>
    <row r="131" spans="1:432" s="8" customFormat="1" x14ac:dyDescent="0.3">
      <c r="A131" s="8">
        <v>4435</v>
      </c>
      <c r="B131" s="8" t="s">
        <v>131</v>
      </c>
      <c r="C131" s="8">
        <v>0</v>
      </c>
      <c r="D131" s="8">
        <v>0</v>
      </c>
      <c r="E131" s="8">
        <v>0</v>
      </c>
      <c r="F131" s="8">
        <v>9</v>
      </c>
      <c r="G131" s="8">
        <v>7</v>
      </c>
      <c r="H131" s="8">
        <v>0</v>
      </c>
      <c r="I131" s="8">
        <v>6</v>
      </c>
      <c r="J131" s="8">
        <v>0</v>
      </c>
      <c r="K131" s="8">
        <v>6</v>
      </c>
      <c r="L131" s="8">
        <v>0</v>
      </c>
      <c r="M131" s="8">
        <v>3</v>
      </c>
      <c r="N131" s="8">
        <v>8</v>
      </c>
      <c r="O131" s="8">
        <v>14</v>
      </c>
      <c r="P131" s="8">
        <v>12</v>
      </c>
      <c r="Q131" s="8">
        <v>19</v>
      </c>
      <c r="R131" s="8">
        <v>24</v>
      </c>
      <c r="S131" s="8">
        <v>25</v>
      </c>
      <c r="T131" s="8">
        <v>20</v>
      </c>
      <c r="U131" s="8">
        <v>17</v>
      </c>
      <c r="V131" s="8">
        <v>22</v>
      </c>
      <c r="W131" s="8">
        <v>13</v>
      </c>
      <c r="X131" s="8">
        <v>0</v>
      </c>
      <c r="Y131" s="8">
        <v>3</v>
      </c>
      <c r="Z131" s="8">
        <v>0</v>
      </c>
      <c r="AA131" s="8">
        <v>13</v>
      </c>
      <c r="AB131" s="8">
        <v>0</v>
      </c>
      <c r="AC131" s="8">
        <v>1</v>
      </c>
      <c r="AD131" s="8">
        <v>10</v>
      </c>
      <c r="AE131" s="8">
        <v>0</v>
      </c>
      <c r="AF131" s="8">
        <v>16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3</v>
      </c>
      <c r="AS131" s="8">
        <v>4</v>
      </c>
      <c r="AT131" s="8">
        <v>8</v>
      </c>
      <c r="AU131" s="8">
        <v>37</v>
      </c>
      <c r="AV131" s="8">
        <v>0</v>
      </c>
      <c r="AW131" s="8">
        <v>0</v>
      </c>
      <c r="AX131" s="8">
        <v>0</v>
      </c>
      <c r="AY131" s="8">
        <v>15</v>
      </c>
      <c r="AZ131" s="8">
        <v>45</v>
      </c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</row>
    <row r="132" spans="1:432" s="8" customFormat="1" x14ac:dyDescent="0.3">
      <c r="A132" s="8">
        <v>4436</v>
      </c>
      <c r="B132" s="8" t="s">
        <v>132</v>
      </c>
      <c r="C132" s="8">
        <v>0</v>
      </c>
      <c r="D132" s="8">
        <v>0</v>
      </c>
      <c r="E132" s="8">
        <v>0</v>
      </c>
      <c r="F132" s="8">
        <v>16</v>
      </c>
      <c r="G132" s="8">
        <v>14</v>
      </c>
      <c r="H132" s="8">
        <v>0</v>
      </c>
      <c r="I132" s="8">
        <v>16</v>
      </c>
      <c r="J132" s="8">
        <v>0</v>
      </c>
      <c r="K132" s="8">
        <v>17</v>
      </c>
      <c r="L132" s="8">
        <v>0</v>
      </c>
      <c r="M132" s="8">
        <v>1</v>
      </c>
      <c r="N132" s="8">
        <v>18</v>
      </c>
      <c r="O132" s="8">
        <v>15</v>
      </c>
      <c r="P132" s="8">
        <v>13</v>
      </c>
      <c r="Q132" s="8">
        <v>15</v>
      </c>
      <c r="R132" s="8">
        <v>16</v>
      </c>
      <c r="S132" s="8">
        <v>16</v>
      </c>
      <c r="T132" s="8">
        <v>22</v>
      </c>
      <c r="U132" s="8">
        <v>21</v>
      </c>
      <c r="V132" s="8">
        <v>25</v>
      </c>
      <c r="W132" s="8">
        <v>3</v>
      </c>
      <c r="X132" s="8">
        <v>0</v>
      </c>
      <c r="Y132" s="8">
        <v>4</v>
      </c>
      <c r="Z132" s="8">
        <v>0</v>
      </c>
      <c r="AA132" s="8">
        <v>19</v>
      </c>
      <c r="AB132" s="8">
        <v>0</v>
      </c>
      <c r="AC132" s="8">
        <v>0</v>
      </c>
      <c r="AD132" s="8">
        <v>18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4</v>
      </c>
      <c r="AS132" s="8">
        <v>0</v>
      </c>
      <c r="AT132" s="8">
        <v>10</v>
      </c>
      <c r="AU132" s="8">
        <v>23</v>
      </c>
      <c r="AV132" s="8">
        <v>0</v>
      </c>
      <c r="AW132" s="8">
        <v>0</v>
      </c>
      <c r="AX132" s="8">
        <v>0</v>
      </c>
      <c r="AY132" s="8">
        <v>5</v>
      </c>
      <c r="AZ132" s="8">
        <v>33</v>
      </c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</row>
    <row r="133" spans="1:432" s="8" customFormat="1" x14ac:dyDescent="0.3">
      <c r="A133" s="8">
        <v>4437</v>
      </c>
      <c r="B133" s="8" t="s">
        <v>133</v>
      </c>
      <c r="C133" s="8">
        <v>0</v>
      </c>
      <c r="D133" s="8">
        <v>0</v>
      </c>
      <c r="E133" s="8">
        <v>0</v>
      </c>
      <c r="F133" s="8">
        <v>43</v>
      </c>
      <c r="G133" s="8">
        <v>26</v>
      </c>
      <c r="H133" s="8">
        <v>1</v>
      </c>
      <c r="I133" s="8">
        <v>18</v>
      </c>
      <c r="J133" s="8">
        <v>0</v>
      </c>
      <c r="K133" s="8">
        <v>19</v>
      </c>
      <c r="L133" s="8">
        <v>0</v>
      </c>
      <c r="M133" s="8">
        <v>30</v>
      </c>
      <c r="N133" s="8">
        <v>45</v>
      </c>
      <c r="O133" s="8">
        <v>47</v>
      </c>
      <c r="P133" s="8">
        <v>45</v>
      </c>
      <c r="Q133" s="8">
        <v>48</v>
      </c>
      <c r="R133" s="8">
        <v>45</v>
      </c>
      <c r="S133" s="8">
        <v>43</v>
      </c>
      <c r="T133" s="8">
        <v>37</v>
      </c>
      <c r="U133" s="8">
        <v>14</v>
      </c>
      <c r="V133" s="8">
        <v>35</v>
      </c>
      <c r="W133" s="8">
        <v>11</v>
      </c>
      <c r="X133" s="8">
        <v>0</v>
      </c>
      <c r="Y133" s="8">
        <v>21</v>
      </c>
      <c r="Z133" s="8">
        <v>0</v>
      </c>
      <c r="AA133" s="8">
        <v>91</v>
      </c>
      <c r="AB133" s="8">
        <v>0</v>
      </c>
      <c r="AC133" s="8">
        <v>3</v>
      </c>
      <c r="AD133" s="8">
        <v>32</v>
      </c>
      <c r="AE133" s="8">
        <v>0</v>
      </c>
      <c r="AF133" s="8">
        <v>32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13</v>
      </c>
      <c r="AQ133" s="8">
        <v>2</v>
      </c>
      <c r="AR133" s="8">
        <v>41</v>
      </c>
      <c r="AS133" s="8">
        <v>17</v>
      </c>
      <c r="AT133" s="8">
        <v>60</v>
      </c>
      <c r="AU133" s="8">
        <v>207</v>
      </c>
      <c r="AV133" s="8">
        <v>1</v>
      </c>
      <c r="AW133" s="8">
        <v>2</v>
      </c>
      <c r="AX133" s="8">
        <v>15</v>
      </c>
      <c r="AY133" s="8">
        <v>40</v>
      </c>
      <c r="AZ133" s="8">
        <v>267</v>
      </c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</row>
    <row r="134" spans="1:432" s="8" customFormat="1" x14ac:dyDescent="0.3">
      <c r="A134" s="8">
        <v>4438</v>
      </c>
      <c r="B134" s="8" t="s">
        <v>134</v>
      </c>
      <c r="C134" s="8">
        <v>0</v>
      </c>
      <c r="D134" s="8">
        <v>0</v>
      </c>
      <c r="E134" s="8">
        <v>0</v>
      </c>
      <c r="F134" s="8">
        <v>20</v>
      </c>
      <c r="G134" s="8">
        <v>15</v>
      </c>
      <c r="H134" s="8">
        <v>0</v>
      </c>
      <c r="I134" s="8">
        <v>17</v>
      </c>
      <c r="J134" s="8">
        <v>0</v>
      </c>
      <c r="K134" s="8">
        <v>13</v>
      </c>
      <c r="L134" s="8">
        <v>0</v>
      </c>
      <c r="M134" s="8">
        <v>5</v>
      </c>
      <c r="N134" s="8">
        <v>18</v>
      </c>
      <c r="O134" s="8">
        <v>38</v>
      </c>
      <c r="P134" s="8">
        <v>24</v>
      </c>
      <c r="Q134" s="8">
        <v>34</v>
      </c>
      <c r="R134" s="8">
        <v>28</v>
      </c>
      <c r="S134" s="8">
        <v>30</v>
      </c>
      <c r="T134" s="8">
        <v>37</v>
      </c>
      <c r="U134" s="8">
        <v>34</v>
      </c>
      <c r="V134" s="8">
        <v>40</v>
      </c>
      <c r="W134" s="8">
        <v>27</v>
      </c>
      <c r="X134" s="8">
        <v>0</v>
      </c>
      <c r="Y134" s="8">
        <v>15</v>
      </c>
      <c r="Z134" s="8">
        <v>0</v>
      </c>
      <c r="AA134" s="8">
        <v>120</v>
      </c>
      <c r="AB134" s="8">
        <v>0</v>
      </c>
      <c r="AC134" s="8">
        <v>1</v>
      </c>
      <c r="AD134" s="8">
        <v>14</v>
      </c>
      <c r="AE134" s="8">
        <v>0</v>
      </c>
      <c r="AF134" s="8">
        <v>15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6</v>
      </c>
      <c r="AQ134" s="8">
        <v>0</v>
      </c>
      <c r="AR134" s="8">
        <v>23</v>
      </c>
      <c r="AS134" s="8">
        <v>10</v>
      </c>
      <c r="AT134" s="8">
        <v>23</v>
      </c>
      <c r="AU134" s="8">
        <v>81</v>
      </c>
      <c r="AV134" s="8">
        <v>0</v>
      </c>
      <c r="AW134" s="8">
        <v>0</v>
      </c>
      <c r="AX134" s="8">
        <v>2</v>
      </c>
      <c r="AY134" s="8">
        <v>1</v>
      </c>
      <c r="AZ134" s="8">
        <v>104</v>
      </c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</row>
    <row r="135" spans="1:432" s="8" customFormat="1" x14ac:dyDescent="0.3">
      <c r="A135" s="8">
        <v>4439</v>
      </c>
      <c r="B135" s="8" t="s">
        <v>135</v>
      </c>
      <c r="C135" s="8">
        <v>0</v>
      </c>
      <c r="D135" s="8">
        <v>0</v>
      </c>
      <c r="E135" s="8">
        <v>1</v>
      </c>
      <c r="F135" s="8">
        <v>33</v>
      </c>
      <c r="G135" s="8">
        <v>13</v>
      </c>
      <c r="H135" s="8">
        <v>0</v>
      </c>
      <c r="I135" s="8">
        <v>13</v>
      </c>
      <c r="J135" s="8">
        <v>0</v>
      </c>
      <c r="K135" s="8">
        <v>15</v>
      </c>
      <c r="L135" s="8">
        <v>0</v>
      </c>
      <c r="M135" s="8">
        <v>22</v>
      </c>
      <c r="N135" s="8">
        <v>35</v>
      </c>
      <c r="O135" s="8">
        <v>33</v>
      </c>
      <c r="P135" s="8">
        <v>39</v>
      </c>
      <c r="Q135" s="8">
        <v>26</v>
      </c>
      <c r="R135" s="8">
        <v>33</v>
      </c>
      <c r="S135" s="8">
        <v>21</v>
      </c>
      <c r="T135" s="8">
        <v>48</v>
      </c>
      <c r="U135" s="8">
        <v>9</v>
      </c>
      <c r="V135" s="8">
        <v>42</v>
      </c>
      <c r="W135" s="8">
        <v>5</v>
      </c>
      <c r="X135" s="8">
        <v>0</v>
      </c>
      <c r="Y135" s="8">
        <v>37</v>
      </c>
      <c r="Z135" s="8">
        <v>0</v>
      </c>
      <c r="AA135" s="8">
        <v>92</v>
      </c>
      <c r="AB135" s="8">
        <v>1</v>
      </c>
      <c r="AC135" s="8">
        <v>9</v>
      </c>
      <c r="AD135" s="8">
        <v>31</v>
      </c>
      <c r="AE135" s="8">
        <v>0</v>
      </c>
      <c r="AF135" s="8">
        <v>4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4</v>
      </c>
      <c r="AQ135" s="8">
        <v>0</v>
      </c>
      <c r="AR135" s="8">
        <v>7</v>
      </c>
      <c r="AS135" s="8">
        <v>6</v>
      </c>
      <c r="AT135" s="8">
        <v>36</v>
      </c>
      <c r="AU135" s="8">
        <v>142</v>
      </c>
      <c r="AV135" s="8">
        <v>2</v>
      </c>
      <c r="AW135" s="8">
        <v>7</v>
      </c>
      <c r="AX135" s="8">
        <v>5</v>
      </c>
      <c r="AY135" s="8">
        <v>37</v>
      </c>
      <c r="AZ135" s="8">
        <v>178</v>
      </c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</row>
    <row r="136" spans="1:432" s="8" customFormat="1" x14ac:dyDescent="0.3">
      <c r="A136" s="8">
        <v>4440</v>
      </c>
      <c r="B136" s="8" t="s">
        <v>137</v>
      </c>
      <c r="C136" s="8">
        <v>49</v>
      </c>
      <c r="D136" s="8">
        <v>1</v>
      </c>
      <c r="E136" s="8">
        <v>62</v>
      </c>
      <c r="F136" s="8">
        <v>30</v>
      </c>
      <c r="G136" s="8">
        <v>27</v>
      </c>
      <c r="H136" s="8">
        <v>1</v>
      </c>
      <c r="I136" s="8">
        <v>32</v>
      </c>
      <c r="J136" s="8">
        <v>1</v>
      </c>
      <c r="K136" s="8">
        <v>30</v>
      </c>
      <c r="L136" s="8">
        <v>0</v>
      </c>
      <c r="M136" s="8">
        <v>0</v>
      </c>
      <c r="N136" s="8">
        <v>26</v>
      </c>
      <c r="O136" s="8">
        <v>29</v>
      </c>
      <c r="P136" s="8">
        <v>29</v>
      </c>
      <c r="Q136" s="8">
        <v>22</v>
      </c>
      <c r="R136" s="8">
        <v>29</v>
      </c>
      <c r="S136" s="8">
        <v>25</v>
      </c>
      <c r="T136" s="8">
        <v>20</v>
      </c>
      <c r="U136" s="8">
        <v>3</v>
      </c>
      <c r="V136" s="8">
        <v>14</v>
      </c>
      <c r="W136" s="8">
        <v>4</v>
      </c>
      <c r="X136" s="8">
        <v>0</v>
      </c>
      <c r="Y136" s="8">
        <v>13</v>
      </c>
      <c r="Z136" s="8">
        <v>26</v>
      </c>
      <c r="AA136" s="8">
        <v>55</v>
      </c>
      <c r="AB136" s="8">
        <v>0</v>
      </c>
      <c r="AC136" s="8">
        <v>18</v>
      </c>
      <c r="AD136" s="8">
        <v>1</v>
      </c>
      <c r="AE136" s="8">
        <v>0</v>
      </c>
      <c r="AF136" s="8">
        <v>2</v>
      </c>
      <c r="AG136" s="8">
        <v>0</v>
      </c>
      <c r="AH136" s="8">
        <v>2</v>
      </c>
      <c r="AI136" s="8">
        <v>6</v>
      </c>
      <c r="AJ136" s="8">
        <v>1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1</v>
      </c>
      <c r="AQ136" s="8">
        <v>0</v>
      </c>
      <c r="AR136" s="8">
        <v>3</v>
      </c>
      <c r="AS136" s="8">
        <v>8</v>
      </c>
      <c r="AT136" s="8">
        <v>8</v>
      </c>
      <c r="AU136" s="8">
        <v>24</v>
      </c>
      <c r="AV136" s="8">
        <v>0</v>
      </c>
      <c r="AW136" s="8">
        <v>0</v>
      </c>
      <c r="AX136" s="8">
        <v>6</v>
      </c>
      <c r="AY136" s="8">
        <v>4</v>
      </c>
      <c r="AZ136" s="8">
        <v>32</v>
      </c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</row>
    <row r="137" spans="1:432" s="8" customFormat="1" x14ac:dyDescent="0.3">
      <c r="A137" s="8">
        <v>4441</v>
      </c>
      <c r="B137" s="8" t="s">
        <v>140</v>
      </c>
      <c r="C137" s="8">
        <v>0</v>
      </c>
      <c r="D137" s="8">
        <v>0</v>
      </c>
      <c r="E137" s="8">
        <v>13</v>
      </c>
      <c r="F137" s="8">
        <v>100</v>
      </c>
      <c r="G137" s="8">
        <v>94</v>
      </c>
      <c r="H137" s="8">
        <v>0</v>
      </c>
      <c r="I137" s="8">
        <v>89</v>
      </c>
      <c r="J137" s="8">
        <v>1</v>
      </c>
      <c r="K137" s="8">
        <v>84</v>
      </c>
      <c r="L137" s="8">
        <v>1</v>
      </c>
      <c r="M137" s="8">
        <v>0</v>
      </c>
      <c r="N137" s="8">
        <v>98</v>
      </c>
      <c r="O137" s="8">
        <v>96</v>
      </c>
      <c r="P137" s="8">
        <v>108</v>
      </c>
      <c r="Q137" s="8">
        <v>78</v>
      </c>
      <c r="R137" s="8">
        <v>99</v>
      </c>
      <c r="S137" s="8">
        <v>75</v>
      </c>
      <c r="T137" s="8">
        <v>73</v>
      </c>
      <c r="U137" s="8">
        <v>55</v>
      </c>
      <c r="V137" s="8">
        <v>84</v>
      </c>
      <c r="W137" s="8">
        <v>38</v>
      </c>
      <c r="X137" s="8">
        <v>1</v>
      </c>
      <c r="Y137" s="8">
        <v>97</v>
      </c>
      <c r="Z137" s="8">
        <v>6</v>
      </c>
      <c r="AA137" s="8">
        <v>301</v>
      </c>
      <c r="AB137" s="8">
        <v>0</v>
      </c>
      <c r="AC137" s="8">
        <v>40</v>
      </c>
      <c r="AD137" s="8">
        <v>19</v>
      </c>
      <c r="AE137" s="8">
        <v>0</v>
      </c>
      <c r="AF137" s="8">
        <v>38</v>
      </c>
      <c r="AG137" s="8">
        <v>0</v>
      </c>
      <c r="AH137" s="8">
        <v>0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32</v>
      </c>
      <c r="AQ137" s="8">
        <v>0</v>
      </c>
      <c r="AR137" s="8">
        <v>97</v>
      </c>
      <c r="AS137" s="8">
        <v>0</v>
      </c>
      <c r="AT137" s="8">
        <v>75</v>
      </c>
      <c r="AU137" s="8">
        <v>163</v>
      </c>
      <c r="AV137" s="8">
        <v>0</v>
      </c>
      <c r="AW137" s="8">
        <v>0</v>
      </c>
      <c r="AX137" s="8">
        <v>11</v>
      </c>
      <c r="AY137" s="8">
        <v>22</v>
      </c>
      <c r="AZ137" s="8">
        <v>238</v>
      </c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</row>
    <row r="138" spans="1:432" s="8" customFormat="1" x14ac:dyDescent="0.3">
      <c r="A138" s="8">
        <v>4442</v>
      </c>
      <c r="B138" s="8" t="s">
        <v>141</v>
      </c>
      <c r="C138" s="8">
        <v>0</v>
      </c>
      <c r="D138" s="8">
        <v>0</v>
      </c>
      <c r="E138" s="8">
        <v>0</v>
      </c>
      <c r="F138" s="8">
        <v>1</v>
      </c>
      <c r="G138" s="8">
        <v>1</v>
      </c>
      <c r="H138" s="8">
        <v>0</v>
      </c>
      <c r="I138" s="8">
        <v>1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5</v>
      </c>
      <c r="P138" s="8">
        <v>4</v>
      </c>
      <c r="Q138" s="8">
        <v>0</v>
      </c>
      <c r="R138" s="8">
        <v>6</v>
      </c>
      <c r="S138" s="8">
        <v>3</v>
      </c>
      <c r="T138" s="8">
        <v>1</v>
      </c>
      <c r="U138" s="8">
        <v>4</v>
      </c>
      <c r="V138" s="8">
        <v>1</v>
      </c>
      <c r="W138" s="8">
        <v>2</v>
      </c>
      <c r="X138" s="8">
        <v>0</v>
      </c>
      <c r="Y138" s="8">
        <v>3</v>
      </c>
      <c r="Z138" s="8">
        <v>0</v>
      </c>
      <c r="AA138" s="8">
        <v>6</v>
      </c>
      <c r="AB138" s="8">
        <v>0</v>
      </c>
      <c r="AC138" s="8">
        <v>1</v>
      </c>
      <c r="AD138" s="8">
        <v>3</v>
      </c>
      <c r="AE138" s="8">
        <v>0</v>
      </c>
      <c r="AF138" s="8">
        <v>4</v>
      </c>
      <c r="AG138" s="8">
        <v>0</v>
      </c>
      <c r="AH138" s="8">
        <v>0</v>
      </c>
      <c r="AI138" s="8">
        <v>2</v>
      </c>
      <c r="AJ138" s="8">
        <v>1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2</v>
      </c>
      <c r="AQ138" s="8">
        <v>0</v>
      </c>
      <c r="AR138" s="8">
        <v>11</v>
      </c>
      <c r="AS138" s="8">
        <v>1</v>
      </c>
      <c r="AT138" s="8">
        <v>8</v>
      </c>
      <c r="AU138" s="8">
        <v>21</v>
      </c>
      <c r="AV138" s="8">
        <v>0</v>
      </c>
      <c r="AW138" s="8">
        <v>0</v>
      </c>
      <c r="AX138" s="8">
        <v>2</v>
      </c>
      <c r="AY138" s="8">
        <v>7</v>
      </c>
      <c r="AZ138" s="8">
        <v>29</v>
      </c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</row>
    <row r="139" spans="1:432" s="8" customFormat="1" x14ac:dyDescent="0.3">
      <c r="A139" s="8">
        <v>4443</v>
      </c>
      <c r="B139" s="8" t="s">
        <v>143</v>
      </c>
      <c r="C139" s="8">
        <v>0</v>
      </c>
      <c r="D139" s="8">
        <v>0</v>
      </c>
      <c r="E139" s="8">
        <v>0</v>
      </c>
      <c r="F139" s="8">
        <v>51</v>
      </c>
      <c r="G139" s="8">
        <v>51</v>
      </c>
      <c r="H139" s="8">
        <v>1</v>
      </c>
      <c r="I139" s="8">
        <v>49</v>
      </c>
      <c r="J139" s="8">
        <v>1</v>
      </c>
      <c r="K139" s="8">
        <v>45</v>
      </c>
      <c r="L139" s="8">
        <v>0</v>
      </c>
      <c r="M139" s="8">
        <v>3</v>
      </c>
      <c r="N139" s="8">
        <v>41</v>
      </c>
      <c r="O139" s="8">
        <v>42</v>
      </c>
      <c r="P139" s="8">
        <v>48</v>
      </c>
      <c r="Q139" s="8">
        <v>37</v>
      </c>
      <c r="R139" s="8">
        <v>46</v>
      </c>
      <c r="S139" s="8">
        <v>43</v>
      </c>
      <c r="T139" s="8">
        <v>50</v>
      </c>
      <c r="U139" s="8">
        <v>35</v>
      </c>
      <c r="V139" s="8">
        <v>43</v>
      </c>
      <c r="W139" s="8">
        <v>29</v>
      </c>
      <c r="X139" s="8">
        <v>0</v>
      </c>
      <c r="Y139" s="8">
        <v>46</v>
      </c>
      <c r="Z139" s="8">
        <v>0</v>
      </c>
      <c r="AA139" s="8">
        <v>219</v>
      </c>
      <c r="AB139" s="8">
        <v>1</v>
      </c>
      <c r="AC139" s="8">
        <v>73</v>
      </c>
      <c r="AD139" s="8">
        <v>2</v>
      </c>
      <c r="AE139" s="8">
        <v>0</v>
      </c>
      <c r="AF139" s="8">
        <v>1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1</v>
      </c>
      <c r="AO139" s="8">
        <v>8</v>
      </c>
      <c r="AP139" s="8">
        <v>21</v>
      </c>
      <c r="AQ139" s="8">
        <v>0</v>
      </c>
      <c r="AR139" s="8">
        <v>45</v>
      </c>
      <c r="AS139" s="8">
        <v>21</v>
      </c>
      <c r="AT139" s="8">
        <v>74</v>
      </c>
      <c r="AU139" s="8">
        <v>219</v>
      </c>
      <c r="AV139" s="8">
        <v>0</v>
      </c>
      <c r="AW139" s="8">
        <v>2</v>
      </c>
      <c r="AX139" s="8">
        <v>10</v>
      </c>
      <c r="AY139" s="8">
        <v>34</v>
      </c>
      <c r="AZ139" s="8">
        <v>293</v>
      </c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</row>
    <row r="140" spans="1:432" s="8" customFormat="1" x14ac:dyDescent="0.3">
      <c r="A140" s="8">
        <v>4444</v>
      </c>
      <c r="B140" s="8" t="s">
        <v>144</v>
      </c>
      <c r="C140" s="8">
        <v>0</v>
      </c>
      <c r="D140" s="8">
        <v>0</v>
      </c>
      <c r="E140" s="8">
        <v>0</v>
      </c>
      <c r="F140" s="8">
        <v>15</v>
      </c>
      <c r="G140" s="8">
        <v>12</v>
      </c>
      <c r="H140" s="8">
        <v>3</v>
      </c>
      <c r="I140" s="8">
        <v>11</v>
      </c>
      <c r="J140" s="8">
        <v>0</v>
      </c>
      <c r="K140" s="8">
        <v>10</v>
      </c>
      <c r="L140" s="8">
        <v>1</v>
      </c>
      <c r="M140" s="8">
        <v>8</v>
      </c>
      <c r="N140" s="8">
        <v>19</v>
      </c>
      <c r="O140" s="8">
        <v>13</v>
      </c>
      <c r="P140" s="8">
        <v>16</v>
      </c>
      <c r="Q140" s="8">
        <v>19</v>
      </c>
      <c r="R140" s="8">
        <v>22</v>
      </c>
      <c r="S140" s="8">
        <v>22</v>
      </c>
      <c r="T140" s="8">
        <v>27</v>
      </c>
      <c r="U140" s="8">
        <v>14</v>
      </c>
      <c r="V140" s="8">
        <v>23</v>
      </c>
      <c r="W140" s="8">
        <v>7</v>
      </c>
      <c r="X140" s="8">
        <v>0</v>
      </c>
      <c r="Y140" s="8">
        <v>8</v>
      </c>
      <c r="Z140" s="8">
        <v>0</v>
      </c>
      <c r="AA140" s="8">
        <v>37</v>
      </c>
      <c r="AB140" s="8">
        <v>0</v>
      </c>
      <c r="AC140" s="8">
        <v>3</v>
      </c>
      <c r="AD140" s="8">
        <v>7</v>
      </c>
      <c r="AE140" s="8">
        <v>0</v>
      </c>
      <c r="AF140" s="8">
        <v>9</v>
      </c>
      <c r="AG140" s="8">
        <v>0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10</v>
      </c>
      <c r="AQ140" s="8">
        <v>0</v>
      </c>
      <c r="AR140" s="8">
        <v>16</v>
      </c>
      <c r="AS140" s="8">
        <v>10</v>
      </c>
      <c r="AT140" s="8">
        <v>49</v>
      </c>
      <c r="AU140" s="8">
        <v>129</v>
      </c>
      <c r="AV140" s="8">
        <v>0</v>
      </c>
      <c r="AW140" s="8">
        <v>0</v>
      </c>
      <c r="AX140" s="8">
        <v>7</v>
      </c>
      <c r="AY140" s="8">
        <v>13</v>
      </c>
      <c r="AZ140" s="8">
        <v>178</v>
      </c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</row>
    <row r="141" spans="1:432" s="8" customFormat="1" x14ac:dyDescent="0.3">
      <c r="A141" s="8">
        <v>4445</v>
      </c>
      <c r="B141" s="8" t="s">
        <v>145</v>
      </c>
      <c r="C141" s="8">
        <v>0</v>
      </c>
      <c r="D141" s="8">
        <v>0</v>
      </c>
      <c r="E141" s="8">
        <v>0</v>
      </c>
      <c r="F141" s="8">
        <v>11</v>
      </c>
      <c r="G141" s="8">
        <v>6</v>
      </c>
      <c r="H141" s="8">
        <v>0</v>
      </c>
      <c r="I141" s="8">
        <v>7</v>
      </c>
      <c r="J141" s="8">
        <v>0</v>
      </c>
      <c r="K141" s="8">
        <v>7</v>
      </c>
      <c r="L141" s="8">
        <v>0</v>
      </c>
      <c r="M141" s="8">
        <v>6</v>
      </c>
      <c r="N141" s="8">
        <v>18</v>
      </c>
      <c r="O141" s="8">
        <v>8</v>
      </c>
      <c r="P141" s="8">
        <v>11</v>
      </c>
      <c r="Q141" s="8">
        <v>16</v>
      </c>
      <c r="R141" s="8">
        <v>22</v>
      </c>
      <c r="S141" s="8">
        <v>21</v>
      </c>
      <c r="T141" s="8">
        <v>21</v>
      </c>
      <c r="U141" s="8">
        <v>11</v>
      </c>
      <c r="V141" s="8">
        <v>17</v>
      </c>
      <c r="W141" s="8">
        <v>4</v>
      </c>
      <c r="X141" s="8">
        <v>0</v>
      </c>
      <c r="Y141" s="8">
        <v>8</v>
      </c>
      <c r="Z141" s="8">
        <v>0</v>
      </c>
      <c r="AA141" s="8">
        <v>40</v>
      </c>
      <c r="AB141" s="8">
        <v>0</v>
      </c>
      <c r="AC141" s="8">
        <v>3</v>
      </c>
      <c r="AD141" s="8">
        <v>10</v>
      </c>
      <c r="AE141" s="8">
        <v>0</v>
      </c>
      <c r="AF141" s="8">
        <v>4</v>
      </c>
      <c r="AG141" s="8">
        <v>0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3</v>
      </c>
      <c r="AS141" s="8">
        <v>0</v>
      </c>
      <c r="AT141" s="8">
        <v>11</v>
      </c>
      <c r="AU141" s="8">
        <v>39</v>
      </c>
      <c r="AV141" s="8">
        <v>0</v>
      </c>
      <c r="AW141" s="8">
        <v>0</v>
      </c>
      <c r="AX141" s="8">
        <v>1</v>
      </c>
      <c r="AY141" s="8">
        <v>16</v>
      </c>
      <c r="AZ141" s="8">
        <v>50</v>
      </c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</row>
    <row r="142" spans="1:432" s="8" customFormat="1" x14ac:dyDescent="0.3">
      <c r="A142" s="8">
        <v>4446</v>
      </c>
      <c r="B142" s="8" t="s">
        <v>146</v>
      </c>
      <c r="C142" s="8">
        <v>0</v>
      </c>
      <c r="D142" s="8">
        <v>0</v>
      </c>
      <c r="E142" s="8">
        <v>0</v>
      </c>
      <c r="F142" s="8">
        <v>8</v>
      </c>
      <c r="G142" s="8">
        <v>5</v>
      </c>
      <c r="H142" s="8">
        <v>0</v>
      </c>
      <c r="I142" s="8">
        <v>6</v>
      </c>
      <c r="J142" s="8">
        <v>0</v>
      </c>
      <c r="K142" s="8">
        <v>6</v>
      </c>
      <c r="L142" s="8">
        <v>0</v>
      </c>
      <c r="M142" s="8">
        <v>1</v>
      </c>
      <c r="N142" s="8">
        <v>6</v>
      </c>
      <c r="O142" s="8">
        <v>2</v>
      </c>
      <c r="P142" s="8">
        <v>2</v>
      </c>
      <c r="Q142" s="8">
        <v>5</v>
      </c>
      <c r="R142" s="8">
        <v>5</v>
      </c>
      <c r="S142" s="8">
        <v>3</v>
      </c>
      <c r="T142" s="8">
        <v>4</v>
      </c>
      <c r="U142" s="8">
        <v>4</v>
      </c>
      <c r="V142" s="8">
        <v>8</v>
      </c>
      <c r="W142" s="8">
        <v>2</v>
      </c>
      <c r="X142" s="8">
        <v>0</v>
      </c>
      <c r="Y142" s="8">
        <v>4</v>
      </c>
      <c r="Z142" s="8">
        <v>0</v>
      </c>
      <c r="AA142" s="8">
        <v>10</v>
      </c>
      <c r="AB142" s="8">
        <v>0</v>
      </c>
      <c r="AC142" s="8">
        <v>4</v>
      </c>
      <c r="AD142" s="8">
        <v>3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4</v>
      </c>
      <c r="AS142" s="8">
        <v>3</v>
      </c>
      <c r="AT142" s="8">
        <v>6</v>
      </c>
      <c r="AU142" s="8">
        <v>28</v>
      </c>
      <c r="AV142" s="8">
        <v>0</v>
      </c>
      <c r="AW142" s="8">
        <v>0</v>
      </c>
      <c r="AX142" s="8">
        <v>0</v>
      </c>
      <c r="AY142" s="8">
        <v>9</v>
      </c>
      <c r="AZ142" s="8">
        <v>34</v>
      </c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</row>
    <row r="143" spans="1:432" s="8" customFormat="1" x14ac:dyDescent="0.3">
      <c r="A143" s="8">
        <v>4447</v>
      </c>
      <c r="B143" s="8" t="s">
        <v>147</v>
      </c>
      <c r="C143" s="8">
        <v>0</v>
      </c>
      <c r="D143" s="8">
        <v>0</v>
      </c>
      <c r="E143" s="8">
        <v>0</v>
      </c>
      <c r="F143" s="8">
        <v>31</v>
      </c>
      <c r="G143" s="8">
        <v>21</v>
      </c>
      <c r="H143" s="8">
        <v>3</v>
      </c>
      <c r="I143" s="8">
        <v>20</v>
      </c>
      <c r="J143" s="8">
        <v>0</v>
      </c>
      <c r="K143" s="8">
        <v>20</v>
      </c>
      <c r="L143" s="8">
        <v>0</v>
      </c>
      <c r="M143" s="8">
        <v>10</v>
      </c>
      <c r="N143" s="8">
        <v>30</v>
      </c>
      <c r="O143" s="8">
        <v>33</v>
      </c>
      <c r="P143" s="8">
        <v>33</v>
      </c>
      <c r="Q143" s="8">
        <v>33</v>
      </c>
      <c r="R143" s="8">
        <v>28</v>
      </c>
      <c r="S143" s="8">
        <v>12</v>
      </c>
      <c r="T143" s="8">
        <v>26</v>
      </c>
      <c r="U143" s="8">
        <v>19</v>
      </c>
      <c r="V143" s="8">
        <v>39</v>
      </c>
      <c r="W143" s="8">
        <v>10</v>
      </c>
      <c r="X143" s="8">
        <v>0</v>
      </c>
      <c r="Y143" s="8">
        <v>39</v>
      </c>
      <c r="Z143" s="8">
        <v>0</v>
      </c>
      <c r="AA143" s="8">
        <v>138</v>
      </c>
      <c r="AB143" s="8">
        <v>0</v>
      </c>
      <c r="AC143" s="8">
        <v>17</v>
      </c>
      <c r="AD143" s="8">
        <v>7</v>
      </c>
      <c r="AE143" s="8">
        <v>0</v>
      </c>
      <c r="AF143" s="8">
        <v>32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4</v>
      </c>
      <c r="AP143" s="8">
        <v>1</v>
      </c>
      <c r="AQ143" s="8">
        <v>0</v>
      </c>
      <c r="AR143" s="8">
        <v>33</v>
      </c>
      <c r="AS143" s="8">
        <v>0</v>
      </c>
      <c r="AT143" s="8">
        <v>38</v>
      </c>
      <c r="AU143" s="8">
        <v>91</v>
      </c>
      <c r="AV143" s="8">
        <v>0</v>
      </c>
      <c r="AW143" s="8">
        <v>0</v>
      </c>
      <c r="AX143" s="8">
        <v>6</v>
      </c>
      <c r="AY143" s="8">
        <v>31</v>
      </c>
      <c r="AZ143" s="8">
        <v>129</v>
      </c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</row>
    <row r="144" spans="1:432" s="8" customFormat="1" x14ac:dyDescent="0.3">
      <c r="A144">
        <v>4448</v>
      </c>
      <c r="B144" t="s">
        <v>148</v>
      </c>
      <c r="C144" s="8">
        <v>0</v>
      </c>
      <c r="D144" s="8">
        <v>0</v>
      </c>
      <c r="E144" s="8">
        <v>0</v>
      </c>
      <c r="F144" s="8">
        <v>9</v>
      </c>
      <c r="G144" s="8">
        <v>8</v>
      </c>
      <c r="H144" s="8">
        <v>0</v>
      </c>
      <c r="I144" s="8">
        <v>8</v>
      </c>
      <c r="J144" s="8">
        <v>0</v>
      </c>
      <c r="K144" s="8">
        <v>7</v>
      </c>
      <c r="L144" s="8">
        <v>0</v>
      </c>
      <c r="M144" s="8">
        <v>1</v>
      </c>
      <c r="N144" s="8">
        <v>9</v>
      </c>
      <c r="O144" s="8">
        <v>7</v>
      </c>
      <c r="P144" s="8">
        <v>6</v>
      </c>
      <c r="Q144" s="8">
        <v>5</v>
      </c>
      <c r="R144" s="8">
        <v>5</v>
      </c>
      <c r="S144" s="8">
        <v>9</v>
      </c>
      <c r="T144" s="8">
        <v>15</v>
      </c>
      <c r="U144" s="8">
        <v>7</v>
      </c>
      <c r="V144" s="8">
        <v>8</v>
      </c>
      <c r="W144" s="8">
        <v>3</v>
      </c>
      <c r="X144" s="8">
        <v>0</v>
      </c>
      <c r="Y144" s="8">
        <v>1</v>
      </c>
      <c r="Z144" s="8">
        <v>0</v>
      </c>
      <c r="AA144" s="8">
        <v>16</v>
      </c>
      <c r="AB144" s="8">
        <v>0</v>
      </c>
      <c r="AC144" s="8">
        <v>2</v>
      </c>
      <c r="AD144" s="8">
        <v>7</v>
      </c>
      <c r="AE144" s="8">
        <v>0</v>
      </c>
      <c r="AF144" s="8">
        <v>6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1</v>
      </c>
      <c r="AQ144" s="8">
        <v>0</v>
      </c>
      <c r="AR144" s="8">
        <v>21</v>
      </c>
      <c r="AS144" s="8">
        <v>2</v>
      </c>
      <c r="AT144" s="8">
        <v>13</v>
      </c>
      <c r="AU144" s="8">
        <v>37</v>
      </c>
      <c r="AV144" s="8">
        <v>0</v>
      </c>
      <c r="AW144" s="8">
        <v>0</v>
      </c>
      <c r="AX144" s="8">
        <v>5</v>
      </c>
      <c r="AY144" s="8">
        <v>10</v>
      </c>
      <c r="AZ144" s="8">
        <v>50</v>
      </c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</row>
    <row r="145" spans="1:432" s="8" customFormat="1" x14ac:dyDescent="0.3">
      <c r="A145" s="8">
        <v>4449</v>
      </c>
      <c r="B145" s="8" t="s">
        <v>149</v>
      </c>
      <c r="C145" s="8">
        <v>0</v>
      </c>
      <c r="D145" s="8">
        <v>0</v>
      </c>
      <c r="E145" s="8">
        <v>0</v>
      </c>
      <c r="F145" s="8">
        <v>3</v>
      </c>
      <c r="G145" s="8">
        <v>2</v>
      </c>
      <c r="H145" s="8">
        <v>0</v>
      </c>
      <c r="I145" s="8">
        <v>1</v>
      </c>
      <c r="J145" s="8">
        <v>0</v>
      </c>
      <c r="K145" s="8">
        <v>3</v>
      </c>
      <c r="L145" s="8">
        <v>0</v>
      </c>
      <c r="M145" s="8">
        <v>2</v>
      </c>
      <c r="N145" s="8">
        <v>6</v>
      </c>
      <c r="O145" s="8">
        <v>7</v>
      </c>
      <c r="P145" s="8">
        <v>7</v>
      </c>
      <c r="Q145" s="8">
        <v>10</v>
      </c>
      <c r="R145" s="8">
        <v>10</v>
      </c>
      <c r="S145" s="8">
        <v>12</v>
      </c>
      <c r="T145" s="8">
        <v>18</v>
      </c>
      <c r="U145" s="8">
        <v>15</v>
      </c>
      <c r="V145" s="8">
        <v>14</v>
      </c>
      <c r="W145" s="8">
        <v>5</v>
      </c>
      <c r="X145" s="8">
        <v>0</v>
      </c>
      <c r="Y145" s="8">
        <v>5</v>
      </c>
      <c r="Z145" s="8">
        <v>0</v>
      </c>
      <c r="AA145" s="8">
        <v>15</v>
      </c>
      <c r="AB145" s="8">
        <v>0</v>
      </c>
      <c r="AC145" s="8">
        <v>2</v>
      </c>
      <c r="AD145" s="8">
        <v>3</v>
      </c>
      <c r="AE145" s="8">
        <v>0</v>
      </c>
      <c r="AF145" s="8">
        <v>5</v>
      </c>
      <c r="AG145" s="8">
        <v>0</v>
      </c>
      <c r="AH145" s="8">
        <v>0</v>
      </c>
      <c r="AI145" s="8">
        <v>1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11</v>
      </c>
      <c r="AS145" s="8">
        <v>1</v>
      </c>
      <c r="AT145" s="8">
        <v>13</v>
      </c>
      <c r="AU145" s="8">
        <v>65</v>
      </c>
      <c r="AV145" s="8">
        <v>0</v>
      </c>
      <c r="AW145" s="8">
        <v>0</v>
      </c>
      <c r="AX145" s="8">
        <v>3</v>
      </c>
      <c r="AY145" s="8">
        <v>8</v>
      </c>
      <c r="AZ145" s="8">
        <v>78</v>
      </c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</row>
    <row r="146" spans="1:432" s="8" customFormat="1" x14ac:dyDescent="0.3">
      <c r="A146" s="8">
        <v>4450</v>
      </c>
      <c r="B146" s="8" t="s">
        <v>150</v>
      </c>
      <c r="C146" s="8">
        <v>0</v>
      </c>
      <c r="D146" s="8">
        <v>0</v>
      </c>
      <c r="E146" s="8">
        <v>0</v>
      </c>
      <c r="F146" s="8">
        <v>6</v>
      </c>
      <c r="G146" s="8">
        <v>4</v>
      </c>
      <c r="H146" s="8">
        <v>0</v>
      </c>
      <c r="I146" s="8">
        <v>4</v>
      </c>
      <c r="J146" s="8">
        <v>0</v>
      </c>
      <c r="K146" s="8">
        <v>4</v>
      </c>
      <c r="L146" s="8">
        <v>0</v>
      </c>
      <c r="M146" s="8">
        <v>2</v>
      </c>
      <c r="N146" s="8">
        <v>6</v>
      </c>
      <c r="O146" s="8">
        <v>7</v>
      </c>
      <c r="P146" s="8">
        <v>10</v>
      </c>
      <c r="Q146" s="8">
        <v>6</v>
      </c>
      <c r="R146" s="8">
        <v>4</v>
      </c>
      <c r="S146" s="8">
        <v>7</v>
      </c>
      <c r="T146" s="8">
        <v>8</v>
      </c>
      <c r="U146" s="8">
        <v>5</v>
      </c>
      <c r="V146" s="8">
        <v>4</v>
      </c>
      <c r="W146" s="8">
        <v>0</v>
      </c>
      <c r="X146" s="8">
        <v>0</v>
      </c>
      <c r="Y146" s="8">
        <v>8</v>
      </c>
      <c r="Z146" s="8">
        <v>0</v>
      </c>
      <c r="AA146" s="8">
        <v>23</v>
      </c>
      <c r="AB146" s="8">
        <v>0</v>
      </c>
      <c r="AC146" s="8">
        <v>6</v>
      </c>
      <c r="AD146" s="8">
        <v>5</v>
      </c>
      <c r="AE146" s="8">
        <v>0</v>
      </c>
      <c r="AF146" s="8">
        <v>5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3</v>
      </c>
      <c r="AQ146" s="8">
        <v>0</v>
      </c>
      <c r="AR146" s="8">
        <v>0</v>
      </c>
      <c r="AS146" s="8">
        <v>1</v>
      </c>
      <c r="AT146" s="8">
        <v>6</v>
      </c>
      <c r="AU146" s="8">
        <v>18</v>
      </c>
      <c r="AV146" s="8">
        <v>0</v>
      </c>
      <c r="AW146" s="8">
        <v>0</v>
      </c>
      <c r="AX146" s="8">
        <v>0</v>
      </c>
      <c r="AY146" s="8">
        <v>8</v>
      </c>
      <c r="AZ146" s="8">
        <v>24</v>
      </c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</row>
    <row r="147" spans="1:432" s="8" customFormat="1" x14ac:dyDescent="0.3">
      <c r="A147" s="8">
        <v>4451</v>
      </c>
      <c r="B147" s="8" t="s">
        <v>151</v>
      </c>
      <c r="C147" s="8">
        <v>23</v>
      </c>
      <c r="D147" s="8">
        <v>2</v>
      </c>
      <c r="E147" s="8">
        <v>53</v>
      </c>
      <c r="F147" s="8">
        <v>76</v>
      </c>
      <c r="G147" s="8">
        <v>69</v>
      </c>
      <c r="H147" s="8">
        <v>2</v>
      </c>
      <c r="I147" s="8">
        <v>69</v>
      </c>
      <c r="J147" s="8">
        <v>1</v>
      </c>
      <c r="K147" s="8">
        <v>64</v>
      </c>
      <c r="L147" s="8">
        <v>0</v>
      </c>
      <c r="M147" s="8">
        <v>6</v>
      </c>
      <c r="N147" s="8">
        <v>75</v>
      </c>
      <c r="O147" s="8">
        <v>73</v>
      </c>
      <c r="P147" s="8">
        <v>75</v>
      </c>
      <c r="Q147" s="8">
        <v>58</v>
      </c>
      <c r="R147" s="8">
        <v>64</v>
      </c>
      <c r="S147" s="8">
        <v>46</v>
      </c>
      <c r="T147" s="8">
        <v>61</v>
      </c>
      <c r="U147" s="8">
        <v>35</v>
      </c>
      <c r="V147" s="8">
        <v>59</v>
      </c>
      <c r="W147" s="8">
        <v>10</v>
      </c>
      <c r="X147" s="8">
        <v>0</v>
      </c>
      <c r="Y147" s="8">
        <v>70</v>
      </c>
      <c r="Z147" s="8">
        <v>0</v>
      </c>
      <c r="AA147" s="8">
        <v>231</v>
      </c>
      <c r="AB147" s="8">
        <v>0</v>
      </c>
      <c r="AC147" s="8">
        <v>30</v>
      </c>
      <c r="AD147" s="8">
        <v>52</v>
      </c>
      <c r="AE147" s="8">
        <v>0</v>
      </c>
      <c r="AF147" s="8">
        <v>41</v>
      </c>
      <c r="AG147" s="8">
        <v>0</v>
      </c>
      <c r="AH147" s="8">
        <v>0</v>
      </c>
      <c r="AI147" s="8">
        <v>1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37</v>
      </c>
      <c r="AQ147" s="8">
        <v>0</v>
      </c>
      <c r="AR147" s="8">
        <v>117</v>
      </c>
      <c r="AS147" s="8">
        <v>2</v>
      </c>
      <c r="AT147" s="8">
        <v>73</v>
      </c>
      <c r="AU147" s="8">
        <v>109</v>
      </c>
      <c r="AV147" s="8">
        <v>2</v>
      </c>
      <c r="AW147" s="8">
        <v>3</v>
      </c>
      <c r="AX147" s="8">
        <v>46</v>
      </c>
      <c r="AY147" s="8">
        <v>43</v>
      </c>
      <c r="AZ147" s="8">
        <v>182</v>
      </c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</row>
    <row r="148" spans="1:432" s="8" customFormat="1" x14ac:dyDescent="0.3">
      <c r="A148" s="8">
        <v>4452</v>
      </c>
      <c r="B148" s="8" t="s">
        <v>152</v>
      </c>
      <c r="C148" s="8">
        <v>102</v>
      </c>
      <c r="D148" s="8">
        <v>3</v>
      </c>
      <c r="E148" s="8">
        <v>157</v>
      </c>
      <c r="F148" s="8">
        <v>191</v>
      </c>
      <c r="G148" s="8">
        <v>189</v>
      </c>
      <c r="H148" s="8">
        <v>6</v>
      </c>
      <c r="I148" s="8">
        <v>187</v>
      </c>
      <c r="J148" s="8">
        <v>4</v>
      </c>
      <c r="K148" s="8">
        <v>187</v>
      </c>
      <c r="L148" s="8">
        <v>4</v>
      </c>
      <c r="M148" s="8">
        <v>8</v>
      </c>
      <c r="N148" s="8">
        <v>224</v>
      </c>
      <c r="O148" s="8">
        <v>191</v>
      </c>
      <c r="P148" s="8">
        <v>206</v>
      </c>
      <c r="Q148" s="8">
        <v>165</v>
      </c>
      <c r="R148" s="8">
        <v>198</v>
      </c>
      <c r="S148" s="8">
        <v>131</v>
      </c>
      <c r="T148" s="8">
        <v>285</v>
      </c>
      <c r="U148" s="8">
        <v>136</v>
      </c>
      <c r="V148" s="8">
        <v>289</v>
      </c>
      <c r="W148" s="8">
        <v>75</v>
      </c>
      <c r="X148" s="8">
        <v>7</v>
      </c>
      <c r="Y148" s="8">
        <v>81</v>
      </c>
      <c r="Z148" s="8">
        <v>67</v>
      </c>
      <c r="AA148" s="8">
        <v>198</v>
      </c>
      <c r="AB148" s="8">
        <v>0</v>
      </c>
      <c r="AC148" s="8">
        <v>122</v>
      </c>
      <c r="AD148" s="8">
        <v>22</v>
      </c>
      <c r="AE148" s="8">
        <v>0</v>
      </c>
      <c r="AF148" s="8">
        <v>19</v>
      </c>
      <c r="AG148" s="8">
        <v>0</v>
      </c>
      <c r="AH148" s="8">
        <v>5</v>
      </c>
      <c r="AI148" s="8">
        <v>25</v>
      </c>
      <c r="AJ148" s="8">
        <v>12</v>
      </c>
      <c r="AK148" s="8">
        <v>0</v>
      </c>
      <c r="AL148" s="8">
        <v>2</v>
      </c>
      <c r="AM148" s="8">
        <v>0</v>
      </c>
      <c r="AN148" s="8">
        <v>2</v>
      </c>
      <c r="AO148" s="8">
        <v>4</v>
      </c>
      <c r="AP148" s="8">
        <v>6</v>
      </c>
      <c r="AQ148" s="8">
        <v>0</v>
      </c>
      <c r="AR148" s="8">
        <v>26</v>
      </c>
      <c r="AS148" s="8">
        <v>3</v>
      </c>
      <c r="AT148" s="8">
        <v>241</v>
      </c>
      <c r="AU148" s="8">
        <v>427</v>
      </c>
      <c r="AV148" s="8">
        <v>2</v>
      </c>
      <c r="AW148" s="8">
        <v>7</v>
      </c>
      <c r="AX148" s="8">
        <v>42</v>
      </c>
      <c r="AY148" s="8">
        <v>112</v>
      </c>
      <c r="AZ148" s="8">
        <v>668</v>
      </c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</row>
    <row r="149" spans="1:432" s="8" customFormat="1" x14ac:dyDescent="0.3">
      <c r="A149" s="8">
        <v>4453</v>
      </c>
      <c r="B149" s="8" t="s">
        <v>153</v>
      </c>
      <c r="C149" s="8">
        <v>0</v>
      </c>
      <c r="D149" s="8">
        <v>0</v>
      </c>
      <c r="E149" s="8">
        <v>0</v>
      </c>
      <c r="F149" s="8">
        <v>9</v>
      </c>
      <c r="G149" s="8">
        <v>7</v>
      </c>
      <c r="H149" s="8">
        <v>0</v>
      </c>
      <c r="I149" s="8">
        <v>5</v>
      </c>
      <c r="J149" s="8">
        <v>0</v>
      </c>
      <c r="K149" s="8">
        <v>6</v>
      </c>
      <c r="L149" s="8">
        <v>0</v>
      </c>
      <c r="M149" s="8">
        <v>1</v>
      </c>
      <c r="N149" s="8">
        <v>11</v>
      </c>
      <c r="O149" s="8">
        <v>5</v>
      </c>
      <c r="P149" s="8">
        <v>5</v>
      </c>
      <c r="Q149" s="8">
        <v>7</v>
      </c>
      <c r="R149" s="8">
        <v>13</v>
      </c>
      <c r="S149" s="8">
        <v>9</v>
      </c>
      <c r="T149" s="8">
        <v>23</v>
      </c>
      <c r="U149" s="8">
        <v>4</v>
      </c>
      <c r="V149" s="8">
        <v>18</v>
      </c>
      <c r="W149" s="8">
        <v>3</v>
      </c>
      <c r="X149" s="8">
        <v>0</v>
      </c>
      <c r="Y149" s="8">
        <v>4</v>
      </c>
      <c r="Z149" s="8">
        <v>0</v>
      </c>
      <c r="AA149" s="8">
        <v>15</v>
      </c>
      <c r="AB149" s="8">
        <v>0</v>
      </c>
      <c r="AC149" s="8">
        <v>4</v>
      </c>
      <c r="AD149" s="8">
        <v>1</v>
      </c>
      <c r="AE149" s="8">
        <v>0</v>
      </c>
      <c r="AF149" s="8">
        <v>3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39</v>
      </c>
      <c r="AV149" s="8">
        <v>0</v>
      </c>
      <c r="AW149" s="8">
        <v>0</v>
      </c>
      <c r="AX149" s="8">
        <v>1</v>
      </c>
      <c r="AY149" s="8">
        <v>5</v>
      </c>
      <c r="AZ149" s="8">
        <v>40</v>
      </c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</row>
    <row r="150" spans="1:432" s="8" customFormat="1" x14ac:dyDescent="0.3">
      <c r="A150" s="8">
        <v>4454</v>
      </c>
      <c r="B150" s="8" t="s">
        <v>154</v>
      </c>
      <c r="C150" s="8">
        <v>1</v>
      </c>
      <c r="D150" s="8">
        <v>0</v>
      </c>
      <c r="E150" s="8">
        <v>0</v>
      </c>
      <c r="F150" s="8">
        <v>2</v>
      </c>
      <c r="G150" s="8">
        <v>1</v>
      </c>
      <c r="H150" s="8">
        <v>0</v>
      </c>
      <c r="I150" s="8">
        <v>2</v>
      </c>
      <c r="J150" s="8">
        <v>0</v>
      </c>
      <c r="K150" s="8">
        <v>1</v>
      </c>
      <c r="L150" s="8">
        <v>0</v>
      </c>
      <c r="M150" s="8">
        <v>0</v>
      </c>
      <c r="N150" s="8">
        <v>3</v>
      </c>
      <c r="O150" s="8">
        <v>6</v>
      </c>
      <c r="P150" s="8">
        <v>8</v>
      </c>
      <c r="Q150" s="8">
        <v>1</v>
      </c>
      <c r="R150" s="8">
        <v>5</v>
      </c>
      <c r="S150" s="8">
        <v>8</v>
      </c>
      <c r="T150" s="8">
        <v>14</v>
      </c>
      <c r="U150" s="8">
        <v>4</v>
      </c>
      <c r="V150" s="8">
        <v>9</v>
      </c>
      <c r="W150" s="8">
        <v>2</v>
      </c>
      <c r="X150" s="8">
        <v>0</v>
      </c>
      <c r="Y150" s="8">
        <v>7</v>
      </c>
      <c r="Z150" s="8">
        <v>0</v>
      </c>
      <c r="AA150" s="8">
        <v>23</v>
      </c>
      <c r="AB150" s="8">
        <v>0</v>
      </c>
      <c r="AC150" s="8">
        <v>1</v>
      </c>
      <c r="AD150" s="8">
        <v>6</v>
      </c>
      <c r="AE150" s="8">
        <v>0</v>
      </c>
      <c r="AF150" s="8">
        <v>11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1</v>
      </c>
      <c r="AO150" s="8">
        <v>0</v>
      </c>
      <c r="AP150" s="8">
        <v>9</v>
      </c>
      <c r="AQ150" s="8">
        <v>0</v>
      </c>
      <c r="AR150" s="8">
        <v>35</v>
      </c>
      <c r="AS150" s="8">
        <v>5</v>
      </c>
      <c r="AT150" s="8">
        <v>15</v>
      </c>
      <c r="AU150" s="8">
        <v>37</v>
      </c>
      <c r="AV150" s="8">
        <v>0</v>
      </c>
      <c r="AW150" s="8">
        <v>0</v>
      </c>
      <c r="AX150" s="8">
        <v>4</v>
      </c>
      <c r="AY150" s="8">
        <v>20</v>
      </c>
      <c r="AZ150" s="8">
        <v>52</v>
      </c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</row>
    <row r="151" spans="1:432" s="8" customFormat="1" x14ac:dyDescent="0.3">
      <c r="A151" s="8">
        <v>4455</v>
      </c>
      <c r="B151" s="8" t="s">
        <v>142</v>
      </c>
      <c r="C151" s="8">
        <v>52</v>
      </c>
      <c r="D151" s="8">
        <v>0</v>
      </c>
      <c r="E151" s="8">
        <v>0</v>
      </c>
      <c r="F151" s="8">
        <v>51</v>
      </c>
      <c r="G151" s="8">
        <v>51</v>
      </c>
      <c r="H151" s="8">
        <v>2</v>
      </c>
      <c r="I151" s="8">
        <v>43</v>
      </c>
      <c r="J151" s="8">
        <v>2</v>
      </c>
      <c r="K151" s="8">
        <v>48</v>
      </c>
      <c r="L151" s="8">
        <v>0</v>
      </c>
      <c r="M151" s="8">
        <v>4</v>
      </c>
      <c r="N151" s="8">
        <v>64</v>
      </c>
      <c r="O151" s="8">
        <v>48</v>
      </c>
      <c r="P151" s="8">
        <v>59</v>
      </c>
      <c r="Q151" s="8">
        <v>53</v>
      </c>
      <c r="R151" s="8">
        <v>42</v>
      </c>
      <c r="S151" s="8">
        <v>48</v>
      </c>
      <c r="T151" s="8">
        <v>53</v>
      </c>
      <c r="U151" s="8">
        <v>42</v>
      </c>
      <c r="V151" s="8">
        <v>34</v>
      </c>
      <c r="W151" s="8">
        <v>21</v>
      </c>
      <c r="X151" s="8">
        <v>0</v>
      </c>
      <c r="Y151" s="8">
        <v>53</v>
      </c>
      <c r="Z151" s="8">
        <v>0</v>
      </c>
      <c r="AA151" s="8">
        <v>278</v>
      </c>
      <c r="AB151" s="8">
        <v>2</v>
      </c>
      <c r="AC151" s="8">
        <v>19</v>
      </c>
      <c r="AD151" s="8">
        <v>50</v>
      </c>
      <c r="AE151" s="8">
        <v>0</v>
      </c>
      <c r="AF151" s="8">
        <v>58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73</v>
      </c>
      <c r="AQ151" s="8">
        <v>1</v>
      </c>
      <c r="AR151" s="8">
        <v>336</v>
      </c>
      <c r="AS151" s="8">
        <v>41</v>
      </c>
      <c r="AT151" s="8">
        <v>80</v>
      </c>
      <c r="AU151" s="8">
        <v>117</v>
      </c>
      <c r="AV151" s="8">
        <v>0</v>
      </c>
      <c r="AW151" s="8">
        <v>0</v>
      </c>
      <c r="AX151" s="8">
        <v>10</v>
      </c>
      <c r="AY151" s="8">
        <v>51</v>
      </c>
      <c r="AZ151" s="8">
        <v>197</v>
      </c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</row>
    <row r="152" spans="1:432" s="8" customFormat="1" x14ac:dyDescent="0.3">
      <c r="A152" s="8">
        <v>4456</v>
      </c>
      <c r="B152" s="8" t="s">
        <v>155</v>
      </c>
      <c r="C152" s="8">
        <v>0</v>
      </c>
      <c r="D152" s="8">
        <v>0</v>
      </c>
      <c r="E152" s="8">
        <v>0</v>
      </c>
      <c r="F152" s="8">
        <v>1</v>
      </c>
      <c r="G152" s="8">
        <v>1</v>
      </c>
      <c r="H152" s="8">
        <v>0</v>
      </c>
      <c r="I152" s="8">
        <v>1</v>
      </c>
      <c r="J152" s="8">
        <v>0</v>
      </c>
      <c r="K152" s="8">
        <v>1</v>
      </c>
      <c r="L152" s="8">
        <v>0</v>
      </c>
      <c r="M152" s="8">
        <v>0</v>
      </c>
      <c r="N152" s="8">
        <v>1</v>
      </c>
      <c r="O152" s="8">
        <v>0</v>
      </c>
      <c r="P152" s="8">
        <v>1</v>
      </c>
      <c r="Q152" s="8">
        <v>2</v>
      </c>
      <c r="R152" s="8">
        <v>4</v>
      </c>
      <c r="S152" s="8">
        <v>5</v>
      </c>
      <c r="T152" s="8">
        <v>8</v>
      </c>
      <c r="U152" s="8">
        <v>5</v>
      </c>
      <c r="V152" s="8">
        <v>4</v>
      </c>
      <c r="W152" s="8">
        <v>2</v>
      </c>
      <c r="X152" s="8">
        <v>0</v>
      </c>
      <c r="Y152" s="8">
        <v>0</v>
      </c>
      <c r="Z152" s="8">
        <v>0</v>
      </c>
      <c r="AA152" s="8">
        <v>7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0</v>
      </c>
      <c r="AR152" s="8">
        <v>4</v>
      </c>
      <c r="AS152" s="8">
        <v>0</v>
      </c>
      <c r="AT152" s="8">
        <v>0</v>
      </c>
      <c r="AU152" s="8">
        <v>28</v>
      </c>
      <c r="AV152" s="8">
        <v>0</v>
      </c>
      <c r="AW152" s="8">
        <v>0</v>
      </c>
      <c r="AX152" s="8">
        <v>2</v>
      </c>
      <c r="AY152" s="8">
        <v>5</v>
      </c>
      <c r="AZ152" s="8">
        <v>28</v>
      </c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</row>
    <row r="153" spans="1:432" s="8" customFormat="1" x14ac:dyDescent="0.3">
      <c r="A153" s="8">
        <v>4457</v>
      </c>
      <c r="B153" s="8" t="s">
        <v>156</v>
      </c>
      <c r="C153" s="8">
        <v>3</v>
      </c>
      <c r="D153" s="8">
        <v>0</v>
      </c>
      <c r="E153" s="8">
        <v>0</v>
      </c>
      <c r="F153" s="8">
        <v>15</v>
      </c>
      <c r="G153" s="8">
        <v>12</v>
      </c>
      <c r="H153" s="8">
        <v>0</v>
      </c>
      <c r="I153" s="8">
        <v>10</v>
      </c>
      <c r="J153" s="8">
        <v>0</v>
      </c>
      <c r="K153" s="8">
        <v>9</v>
      </c>
      <c r="L153" s="8">
        <v>0</v>
      </c>
      <c r="M153" s="8">
        <v>6</v>
      </c>
      <c r="N153" s="8">
        <v>21</v>
      </c>
      <c r="O153" s="8">
        <v>18</v>
      </c>
      <c r="P153" s="8">
        <v>28</v>
      </c>
      <c r="Q153" s="8">
        <v>15</v>
      </c>
      <c r="R153" s="8">
        <v>22</v>
      </c>
      <c r="S153" s="8">
        <v>13</v>
      </c>
      <c r="T153" s="8">
        <v>21</v>
      </c>
      <c r="U153" s="8">
        <v>6</v>
      </c>
      <c r="V153" s="8">
        <v>17</v>
      </c>
      <c r="W153" s="8">
        <v>7</v>
      </c>
      <c r="X153" s="8">
        <v>0</v>
      </c>
      <c r="Y153" s="8">
        <v>8</v>
      </c>
      <c r="Z153" s="8">
        <v>0</v>
      </c>
      <c r="AA153" s="8">
        <v>77</v>
      </c>
      <c r="AB153" s="8">
        <v>2</v>
      </c>
      <c r="AC153" s="8">
        <v>2</v>
      </c>
      <c r="AD153" s="8">
        <v>13</v>
      </c>
      <c r="AE153" s="8">
        <v>0</v>
      </c>
      <c r="AF153" s="8">
        <v>36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33</v>
      </c>
      <c r="AQ153" s="8">
        <v>0</v>
      </c>
      <c r="AR153" s="8">
        <v>165</v>
      </c>
      <c r="AS153" s="8">
        <v>0</v>
      </c>
      <c r="AT153" s="8">
        <v>25</v>
      </c>
      <c r="AU153" s="8">
        <v>68</v>
      </c>
      <c r="AV153" s="8">
        <v>0</v>
      </c>
      <c r="AW153" s="8">
        <v>0</v>
      </c>
      <c r="AX153" s="8">
        <v>7</v>
      </c>
      <c r="AY153" s="8">
        <v>17</v>
      </c>
      <c r="AZ153" s="8">
        <v>93</v>
      </c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</row>
    <row r="154" spans="1:432" s="8" customFormat="1" x14ac:dyDescent="0.3">
      <c r="A154" s="8">
        <v>4458</v>
      </c>
      <c r="B154" t="s">
        <v>157</v>
      </c>
      <c r="C154" s="8">
        <v>1</v>
      </c>
      <c r="D154" s="8">
        <v>0</v>
      </c>
      <c r="E154" s="8">
        <v>0</v>
      </c>
      <c r="F154" s="8">
        <v>2</v>
      </c>
      <c r="G154" s="8">
        <v>1</v>
      </c>
      <c r="H154" s="8">
        <v>0</v>
      </c>
      <c r="I154" s="8">
        <v>3</v>
      </c>
      <c r="J154" s="8">
        <v>0</v>
      </c>
      <c r="K154" s="8">
        <v>1</v>
      </c>
      <c r="L154" s="8">
        <v>0</v>
      </c>
      <c r="M154" s="8">
        <v>2</v>
      </c>
      <c r="N154" s="8">
        <v>4</v>
      </c>
      <c r="O154" s="8">
        <v>1</v>
      </c>
      <c r="P154" s="8">
        <v>3</v>
      </c>
      <c r="Q154" s="8">
        <v>4</v>
      </c>
      <c r="R154" s="8">
        <v>5</v>
      </c>
      <c r="S154" s="8">
        <v>9</v>
      </c>
      <c r="T154" s="8">
        <v>11</v>
      </c>
      <c r="U154" s="8">
        <v>6</v>
      </c>
      <c r="V154" s="8">
        <v>8</v>
      </c>
      <c r="W154" s="8">
        <v>5</v>
      </c>
      <c r="X154" s="8">
        <v>0</v>
      </c>
      <c r="Y154" s="8">
        <v>2</v>
      </c>
      <c r="Z154" s="8">
        <v>0</v>
      </c>
      <c r="AA154" s="8">
        <v>10</v>
      </c>
      <c r="AB154" s="8">
        <v>0</v>
      </c>
      <c r="AC154" s="8">
        <v>1</v>
      </c>
      <c r="AD154" s="8">
        <v>4</v>
      </c>
      <c r="AE154" s="8">
        <v>0</v>
      </c>
      <c r="AF154" s="8">
        <v>4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2</v>
      </c>
      <c r="AQ154" s="8">
        <v>0</v>
      </c>
      <c r="AR154" s="8">
        <v>25</v>
      </c>
      <c r="AS154" s="8">
        <v>5</v>
      </c>
      <c r="AT154" s="8">
        <v>8</v>
      </c>
      <c r="AU154" s="8">
        <v>24</v>
      </c>
      <c r="AV154" s="8">
        <v>0</v>
      </c>
      <c r="AW154" s="8">
        <v>0</v>
      </c>
      <c r="AX154" s="8">
        <v>3</v>
      </c>
      <c r="AY154" s="8">
        <v>9</v>
      </c>
      <c r="AZ154" s="8">
        <v>32</v>
      </c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</row>
    <row r="155" spans="1:432" s="8" customFormat="1" x14ac:dyDescent="0.3">
      <c r="A155" s="8">
        <v>4459</v>
      </c>
      <c r="B155" s="8" t="s">
        <v>158</v>
      </c>
      <c r="C155" s="8">
        <v>0</v>
      </c>
      <c r="D155" s="8">
        <v>0</v>
      </c>
      <c r="E155" s="8">
        <v>0</v>
      </c>
      <c r="F155" s="8">
        <v>1</v>
      </c>
      <c r="G155" s="8">
        <v>2</v>
      </c>
      <c r="H155" s="8">
        <v>0</v>
      </c>
      <c r="I155" s="8">
        <v>2</v>
      </c>
      <c r="J155" s="8">
        <v>0</v>
      </c>
      <c r="K155" s="8">
        <v>0</v>
      </c>
      <c r="L155" s="8">
        <v>0</v>
      </c>
      <c r="M155" s="8">
        <v>1</v>
      </c>
      <c r="N155" s="8">
        <v>2</v>
      </c>
      <c r="O155" s="8">
        <v>1</v>
      </c>
      <c r="P155" s="8">
        <v>3</v>
      </c>
      <c r="Q155" s="8">
        <v>8</v>
      </c>
      <c r="R155" s="8">
        <v>7</v>
      </c>
      <c r="S155" s="8">
        <v>6</v>
      </c>
      <c r="T155" s="8">
        <v>3</v>
      </c>
      <c r="U155" s="8">
        <v>3</v>
      </c>
      <c r="V155" s="8">
        <v>4</v>
      </c>
      <c r="W155" s="8">
        <v>1</v>
      </c>
      <c r="X155" s="8">
        <v>0</v>
      </c>
      <c r="Y155" s="8">
        <v>1</v>
      </c>
      <c r="Z155" s="8">
        <v>0</v>
      </c>
      <c r="AA155" s="8">
        <v>5</v>
      </c>
      <c r="AB155" s="8">
        <v>0</v>
      </c>
      <c r="AC155" s="8">
        <v>0</v>
      </c>
      <c r="AD155" s="8">
        <v>4</v>
      </c>
      <c r="AE155" s="8">
        <v>0</v>
      </c>
      <c r="AF155" s="8">
        <v>3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3</v>
      </c>
      <c r="AS155" s="8">
        <v>0</v>
      </c>
      <c r="AT155" s="8">
        <v>9</v>
      </c>
      <c r="AU155" s="8">
        <v>49</v>
      </c>
      <c r="AV155" s="8">
        <v>0</v>
      </c>
      <c r="AW155" s="8">
        <v>0</v>
      </c>
      <c r="AX155" s="8">
        <v>1</v>
      </c>
      <c r="AY155" s="8">
        <v>3</v>
      </c>
      <c r="AZ155" s="8">
        <v>58</v>
      </c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</row>
    <row r="156" spans="1:432" s="8" customFormat="1" x14ac:dyDescent="0.3">
      <c r="A156" s="8">
        <v>4460</v>
      </c>
      <c r="B156" s="8" t="s">
        <v>159</v>
      </c>
      <c r="C156" s="8">
        <v>2</v>
      </c>
      <c r="D156" s="8">
        <v>0</v>
      </c>
      <c r="E156" s="8">
        <v>0</v>
      </c>
      <c r="F156" s="8">
        <v>9</v>
      </c>
      <c r="G156" s="8">
        <v>5</v>
      </c>
      <c r="H156" s="8">
        <v>0</v>
      </c>
      <c r="I156" s="8">
        <v>3</v>
      </c>
      <c r="J156" s="8">
        <v>1</v>
      </c>
      <c r="K156" s="8">
        <v>3</v>
      </c>
      <c r="L156" s="8">
        <v>0</v>
      </c>
      <c r="M156" s="8">
        <v>3</v>
      </c>
      <c r="N156" s="8">
        <v>8</v>
      </c>
      <c r="O156" s="8">
        <v>6</v>
      </c>
      <c r="P156" s="8">
        <v>10</v>
      </c>
      <c r="Q156" s="8">
        <v>4</v>
      </c>
      <c r="R156" s="8">
        <v>8</v>
      </c>
      <c r="S156" s="8">
        <v>6</v>
      </c>
      <c r="T156" s="8">
        <v>8</v>
      </c>
      <c r="U156" s="8">
        <v>5</v>
      </c>
      <c r="V156" s="8">
        <v>6</v>
      </c>
      <c r="W156" s="8">
        <v>2</v>
      </c>
      <c r="X156" s="8">
        <v>0</v>
      </c>
      <c r="Y156" s="8">
        <v>0</v>
      </c>
      <c r="Z156" s="8">
        <v>0</v>
      </c>
      <c r="AA156" s="8">
        <v>20</v>
      </c>
      <c r="AB156" s="8">
        <v>0</v>
      </c>
      <c r="AC156" s="8">
        <v>1</v>
      </c>
      <c r="AD156" s="8">
        <v>2</v>
      </c>
      <c r="AE156" s="8">
        <v>0</v>
      </c>
      <c r="AF156" s="8">
        <v>6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4</v>
      </c>
      <c r="AQ156" s="8">
        <v>0</v>
      </c>
      <c r="AR156" s="8">
        <v>19</v>
      </c>
      <c r="AS156" s="8">
        <v>9</v>
      </c>
      <c r="AT156" s="8">
        <v>19</v>
      </c>
      <c r="AU156" s="8">
        <v>27</v>
      </c>
      <c r="AV156" s="8">
        <v>0</v>
      </c>
      <c r="AW156" s="8">
        <v>0</v>
      </c>
      <c r="AX156" s="8">
        <v>0</v>
      </c>
      <c r="AY156" s="8">
        <v>10</v>
      </c>
      <c r="AZ156" s="8">
        <v>46</v>
      </c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</row>
    <row r="157" spans="1:432" s="8" customFormat="1" x14ac:dyDescent="0.3">
      <c r="A157" s="8">
        <v>4461</v>
      </c>
      <c r="B157" s="8" t="s">
        <v>160</v>
      </c>
      <c r="C157" s="8">
        <v>1</v>
      </c>
      <c r="D157" s="8">
        <v>0</v>
      </c>
      <c r="E157" s="8">
        <v>0</v>
      </c>
      <c r="F157" s="8">
        <v>10</v>
      </c>
      <c r="G157" s="8">
        <v>8</v>
      </c>
      <c r="H157" s="8">
        <v>2</v>
      </c>
      <c r="I157" s="8">
        <v>4</v>
      </c>
      <c r="J157" s="8">
        <v>0</v>
      </c>
      <c r="K157" s="8">
        <v>2</v>
      </c>
      <c r="L157" s="8">
        <v>0</v>
      </c>
      <c r="M157" s="8">
        <v>8</v>
      </c>
      <c r="N157" s="8">
        <v>10</v>
      </c>
      <c r="O157" s="8">
        <v>6</v>
      </c>
      <c r="P157" s="8">
        <v>16</v>
      </c>
      <c r="Q157" s="8">
        <v>8</v>
      </c>
      <c r="R157" s="8">
        <v>19</v>
      </c>
      <c r="S157" s="8">
        <v>3</v>
      </c>
      <c r="T157" s="8">
        <v>14</v>
      </c>
      <c r="U157" s="8">
        <v>6</v>
      </c>
      <c r="V157" s="8">
        <v>14</v>
      </c>
      <c r="W157" s="8">
        <v>8</v>
      </c>
      <c r="X157" s="8">
        <v>0</v>
      </c>
      <c r="Y157" s="8">
        <v>4</v>
      </c>
      <c r="Z157" s="8">
        <v>0</v>
      </c>
      <c r="AA157" s="8">
        <v>24</v>
      </c>
      <c r="AB157" s="8">
        <v>1</v>
      </c>
      <c r="AC157" s="8">
        <v>5</v>
      </c>
      <c r="AD157" s="8">
        <v>3</v>
      </c>
      <c r="AE157" s="8">
        <v>0</v>
      </c>
      <c r="AF157" s="8">
        <v>5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5</v>
      </c>
      <c r="AP157" s="8">
        <v>1</v>
      </c>
      <c r="AQ157" s="8">
        <v>0</v>
      </c>
      <c r="AR157" s="8">
        <v>16</v>
      </c>
      <c r="AS157" s="8">
        <v>0</v>
      </c>
      <c r="AT157" s="8">
        <v>16</v>
      </c>
      <c r="AU157" s="8">
        <v>46</v>
      </c>
      <c r="AV157" s="8">
        <v>0</v>
      </c>
      <c r="AW157" s="8">
        <v>0</v>
      </c>
      <c r="AX157" s="8">
        <v>2</v>
      </c>
      <c r="AY157" s="8">
        <v>14</v>
      </c>
      <c r="AZ157" s="8">
        <v>62</v>
      </c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</row>
    <row r="158" spans="1:432" s="8" customFormat="1" x14ac:dyDescent="0.3">
      <c r="A158" s="8">
        <v>4462</v>
      </c>
      <c r="B158" s="8" t="s">
        <v>161</v>
      </c>
      <c r="C158" s="8">
        <v>5</v>
      </c>
      <c r="D158" s="8">
        <v>0</v>
      </c>
      <c r="E158" s="8">
        <v>0</v>
      </c>
      <c r="F158" s="8">
        <v>6</v>
      </c>
      <c r="G158" s="8">
        <v>2</v>
      </c>
      <c r="H158" s="8">
        <v>0</v>
      </c>
      <c r="I158" s="8">
        <v>2</v>
      </c>
      <c r="J158" s="8">
        <v>0</v>
      </c>
      <c r="K158" s="8">
        <v>3</v>
      </c>
      <c r="L158" s="8">
        <v>0</v>
      </c>
      <c r="M158" s="8">
        <v>0</v>
      </c>
      <c r="N158" s="8">
        <v>8</v>
      </c>
      <c r="O158" s="8">
        <v>4</v>
      </c>
      <c r="P158" s="8">
        <v>7</v>
      </c>
      <c r="Q158" s="8">
        <v>1</v>
      </c>
      <c r="R158" s="8">
        <v>10</v>
      </c>
      <c r="S158" s="8">
        <v>9</v>
      </c>
      <c r="T158" s="8">
        <v>9</v>
      </c>
      <c r="U158" s="8">
        <v>2</v>
      </c>
      <c r="V158" s="8">
        <v>5</v>
      </c>
      <c r="W158" s="8">
        <v>6</v>
      </c>
      <c r="X158" s="8">
        <v>0</v>
      </c>
      <c r="Y158" s="8">
        <v>0</v>
      </c>
      <c r="Z158" s="8">
        <v>0</v>
      </c>
      <c r="AA158" s="8">
        <v>3</v>
      </c>
      <c r="AB158" s="8">
        <v>0</v>
      </c>
      <c r="AC158" s="8">
        <v>0</v>
      </c>
      <c r="AD158" s="8">
        <v>7</v>
      </c>
      <c r="AE158" s="8">
        <v>0</v>
      </c>
      <c r="AF158" s="8">
        <v>2</v>
      </c>
      <c r="AG158" s="8">
        <v>0</v>
      </c>
      <c r="AH158" s="8">
        <v>0</v>
      </c>
      <c r="AI158" s="8">
        <v>2</v>
      </c>
      <c r="AJ158" s="8">
        <v>0</v>
      </c>
      <c r="AK158" s="8">
        <v>0</v>
      </c>
      <c r="AL158" s="8">
        <v>0</v>
      </c>
      <c r="AM158" s="8">
        <v>0</v>
      </c>
      <c r="AN158" s="8">
        <v>0</v>
      </c>
      <c r="AO158" s="8">
        <v>0</v>
      </c>
      <c r="AP158" s="8">
        <v>5</v>
      </c>
      <c r="AQ158" s="8">
        <v>0</v>
      </c>
      <c r="AR158" s="8">
        <v>20</v>
      </c>
      <c r="AS158" s="8">
        <v>1</v>
      </c>
      <c r="AT158" s="8">
        <v>7</v>
      </c>
      <c r="AU158" s="8">
        <v>13</v>
      </c>
      <c r="AV158" s="8">
        <v>0</v>
      </c>
      <c r="AW158" s="8">
        <v>0</v>
      </c>
      <c r="AX158" s="8">
        <v>0</v>
      </c>
      <c r="AY158" s="8">
        <v>6</v>
      </c>
      <c r="AZ158" s="8">
        <v>20</v>
      </c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</row>
    <row r="159" spans="1:432" s="8" customFormat="1" x14ac:dyDescent="0.3">
      <c r="A159" s="8">
        <v>4463</v>
      </c>
      <c r="B159" s="8" t="s">
        <v>162</v>
      </c>
      <c r="C159" s="8">
        <v>1</v>
      </c>
      <c r="D159" s="8">
        <v>0</v>
      </c>
      <c r="E159" s="8">
        <v>0</v>
      </c>
      <c r="F159" s="8">
        <v>5</v>
      </c>
      <c r="G159" s="8">
        <v>5</v>
      </c>
      <c r="H159" s="8">
        <v>0</v>
      </c>
      <c r="I159" s="8">
        <v>4</v>
      </c>
      <c r="J159" s="8">
        <v>0</v>
      </c>
      <c r="K159" s="8">
        <v>4</v>
      </c>
      <c r="L159" s="8">
        <v>0</v>
      </c>
      <c r="M159" s="8">
        <v>1</v>
      </c>
      <c r="N159" s="8">
        <v>8</v>
      </c>
      <c r="O159" s="8">
        <v>5</v>
      </c>
      <c r="P159" s="8">
        <v>9</v>
      </c>
      <c r="Q159" s="8">
        <v>4</v>
      </c>
      <c r="R159" s="8">
        <v>8</v>
      </c>
      <c r="S159" s="8">
        <v>9</v>
      </c>
      <c r="T159" s="8">
        <v>6</v>
      </c>
      <c r="U159" s="8">
        <v>12</v>
      </c>
      <c r="V159" s="8">
        <v>13</v>
      </c>
      <c r="W159" s="8">
        <v>4</v>
      </c>
      <c r="X159" s="8">
        <v>0</v>
      </c>
      <c r="Y159" s="8">
        <v>4</v>
      </c>
      <c r="Z159" s="8">
        <v>0</v>
      </c>
      <c r="AA159" s="8">
        <v>18</v>
      </c>
      <c r="AB159" s="8">
        <v>0</v>
      </c>
      <c r="AC159" s="8">
        <v>1</v>
      </c>
      <c r="AD159" s="8">
        <v>8</v>
      </c>
      <c r="AE159" s="8">
        <v>0</v>
      </c>
      <c r="AF159" s="8">
        <v>3</v>
      </c>
      <c r="AG159" s="8">
        <v>0</v>
      </c>
      <c r="AH159" s="8">
        <v>0</v>
      </c>
      <c r="AI159" s="8">
        <v>1</v>
      </c>
      <c r="AJ159" s="8">
        <v>0</v>
      </c>
      <c r="AK159" s="8">
        <v>0</v>
      </c>
      <c r="AL159" s="8">
        <v>0</v>
      </c>
      <c r="AM159" s="8">
        <v>0</v>
      </c>
      <c r="AN159" s="8">
        <v>3</v>
      </c>
      <c r="AO159" s="8">
        <v>11</v>
      </c>
      <c r="AP159" s="8">
        <v>4</v>
      </c>
      <c r="AQ159" s="8">
        <v>0</v>
      </c>
      <c r="AR159" s="8">
        <v>20</v>
      </c>
      <c r="AS159" s="8">
        <v>6</v>
      </c>
      <c r="AT159" s="8">
        <v>15</v>
      </c>
      <c r="AU159" s="8">
        <v>24</v>
      </c>
      <c r="AV159" s="8">
        <v>0</v>
      </c>
      <c r="AW159" s="8">
        <v>0</v>
      </c>
      <c r="AX159" s="8">
        <v>1</v>
      </c>
      <c r="AY159" s="8">
        <v>10</v>
      </c>
      <c r="AZ159" s="8">
        <v>39</v>
      </c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</row>
    <row r="160" spans="1:432" s="8" customFormat="1" x14ac:dyDescent="0.3">
      <c r="A160" s="8">
        <v>4464</v>
      </c>
      <c r="B160" s="8" t="s">
        <v>163</v>
      </c>
      <c r="C160" s="8">
        <v>1</v>
      </c>
      <c r="D160" s="8">
        <v>0</v>
      </c>
      <c r="E160" s="8">
        <v>0</v>
      </c>
      <c r="F160" s="8">
        <v>6</v>
      </c>
      <c r="G160" s="8">
        <v>5</v>
      </c>
      <c r="H160" s="8">
        <v>2</v>
      </c>
      <c r="I160" s="8">
        <v>4</v>
      </c>
      <c r="J160" s="8">
        <v>0</v>
      </c>
      <c r="K160" s="8">
        <v>3</v>
      </c>
      <c r="L160" s="8">
        <v>0</v>
      </c>
      <c r="M160" s="8">
        <v>2</v>
      </c>
      <c r="N160" s="8">
        <v>8</v>
      </c>
      <c r="O160" s="8">
        <v>8</v>
      </c>
      <c r="P160" s="8">
        <v>11</v>
      </c>
      <c r="Q160" s="8">
        <v>4</v>
      </c>
      <c r="R160" s="8">
        <v>9</v>
      </c>
      <c r="S160" s="8">
        <v>9</v>
      </c>
      <c r="T160" s="8">
        <v>12</v>
      </c>
      <c r="U160" s="8">
        <v>5</v>
      </c>
      <c r="V160" s="8">
        <v>10</v>
      </c>
      <c r="W160" s="8">
        <v>5</v>
      </c>
      <c r="X160" s="8">
        <v>0</v>
      </c>
      <c r="Y160" s="8">
        <v>6</v>
      </c>
      <c r="Z160" s="8">
        <v>0</v>
      </c>
      <c r="AA160" s="8">
        <v>17</v>
      </c>
      <c r="AB160" s="8">
        <v>0</v>
      </c>
      <c r="AC160" s="8">
        <v>1</v>
      </c>
      <c r="AD160" s="8">
        <v>6</v>
      </c>
      <c r="AE160" s="8">
        <v>0</v>
      </c>
      <c r="AF160" s="8">
        <v>7</v>
      </c>
      <c r="AG160" s="8">
        <v>0</v>
      </c>
      <c r="AH160" s="8">
        <v>0</v>
      </c>
      <c r="AI160" s="8">
        <v>0</v>
      </c>
      <c r="AJ160" s="8">
        <v>0</v>
      </c>
      <c r="AK160" s="8">
        <v>0</v>
      </c>
      <c r="AL160" s="8">
        <v>0</v>
      </c>
      <c r="AM160" s="8">
        <v>0</v>
      </c>
      <c r="AN160" s="8">
        <v>4</v>
      </c>
      <c r="AO160" s="8">
        <v>9</v>
      </c>
      <c r="AP160" s="8">
        <v>6</v>
      </c>
      <c r="AQ160" s="8">
        <v>0</v>
      </c>
      <c r="AR160" s="8">
        <v>15</v>
      </c>
      <c r="AS160" s="8">
        <v>2</v>
      </c>
      <c r="AT160" s="8">
        <v>24</v>
      </c>
      <c r="AU160" s="8">
        <v>20</v>
      </c>
      <c r="AV160" s="8">
        <v>1</v>
      </c>
      <c r="AW160" s="8">
        <v>0</v>
      </c>
      <c r="AX160" s="8">
        <v>0</v>
      </c>
      <c r="AY160" s="8">
        <v>5</v>
      </c>
      <c r="AZ160" s="8">
        <v>44</v>
      </c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</row>
    <row r="161" spans="1:432" s="8" customFormat="1" x14ac:dyDescent="0.3">
      <c r="A161" s="8">
        <v>4465</v>
      </c>
      <c r="B161" s="8" t="s">
        <v>164</v>
      </c>
      <c r="C161" s="8">
        <v>0</v>
      </c>
      <c r="D161" s="8">
        <v>0</v>
      </c>
      <c r="E161" s="8">
        <v>0</v>
      </c>
      <c r="F161" s="8">
        <v>6</v>
      </c>
      <c r="G161" s="8">
        <v>6</v>
      </c>
      <c r="H161" s="8">
        <v>0</v>
      </c>
      <c r="I161" s="8">
        <v>6</v>
      </c>
      <c r="J161" s="8">
        <v>0</v>
      </c>
      <c r="K161" s="8">
        <v>5</v>
      </c>
      <c r="L161" s="8">
        <v>0</v>
      </c>
      <c r="M161" s="8">
        <v>0</v>
      </c>
      <c r="N161" s="8">
        <v>8</v>
      </c>
      <c r="O161" s="8">
        <v>12</v>
      </c>
      <c r="P161" s="8">
        <v>12</v>
      </c>
      <c r="Q161" s="8">
        <v>8</v>
      </c>
      <c r="R161" s="8">
        <v>6</v>
      </c>
      <c r="S161" s="8">
        <v>10</v>
      </c>
      <c r="T161" s="8">
        <v>10</v>
      </c>
      <c r="U161" s="8">
        <v>2</v>
      </c>
      <c r="V161" s="8">
        <v>5</v>
      </c>
      <c r="W161" s="8">
        <v>2</v>
      </c>
      <c r="X161" s="8">
        <v>0</v>
      </c>
      <c r="Y161" s="8">
        <v>1</v>
      </c>
      <c r="Z161" s="8">
        <v>0</v>
      </c>
      <c r="AA161" s="8">
        <v>11</v>
      </c>
      <c r="AB161" s="8">
        <v>1</v>
      </c>
      <c r="AC161" s="8">
        <v>8</v>
      </c>
      <c r="AD161" s="8">
        <v>2</v>
      </c>
      <c r="AE161" s="8">
        <v>0</v>
      </c>
      <c r="AF161" s="8">
        <v>4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1</v>
      </c>
      <c r="AM161" s="8">
        <v>0</v>
      </c>
      <c r="AN161" s="8">
        <v>0</v>
      </c>
      <c r="AO161" s="8">
        <v>0</v>
      </c>
      <c r="AP161" s="8">
        <v>5</v>
      </c>
      <c r="AQ161" s="8">
        <v>0</v>
      </c>
      <c r="AR161" s="8">
        <v>17</v>
      </c>
      <c r="AS161" s="8">
        <v>0</v>
      </c>
      <c r="AT161" s="8">
        <v>11</v>
      </c>
      <c r="AU161" s="8">
        <v>25</v>
      </c>
      <c r="AV161" s="8">
        <v>0</v>
      </c>
      <c r="AW161" s="8">
        <v>0</v>
      </c>
      <c r="AX161" s="8">
        <v>0</v>
      </c>
      <c r="AY161" s="8">
        <v>3</v>
      </c>
      <c r="AZ161" s="8">
        <v>36</v>
      </c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</row>
    <row r="162" spans="1:432" s="8" customFormat="1" x14ac:dyDescent="0.3">
      <c r="A162" s="8">
        <v>6681</v>
      </c>
      <c r="B162" s="8" t="s">
        <v>165</v>
      </c>
      <c r="C162" s="8">
        <v>0</v>
      </c>
      <c r="D162" s="8">
        <v>0</v>
      </c>
      <c r="E162" s="8">
        <v>0</v>
      </c>
      <c r="F162" s="8">
        <v>14</v>
      </c>
      <c r="G162" s="8">
        <v>4</v>
      </c>
      <c r="H162" s="8">
        <v>0</v>
      </c>
      <c r="I162" s="8">
        <v>3</v>
      </c>
      <c r="J162" s="8">
        <v>0</v>
      </c>
      <c r="K162" s="8">
        <v>2</v>
      </c>
      <c r="L162" s="8">
        <v>0</v>
      </c>
      <c r="M162" s="8">
        <v>13</v>
      </c>
      <c r="N162" s="8">
        <v>14</v>
      </c>
      <c r="O162" s="8">
        <v>10</v>
      </c>
      <c r="P162" s="8">
        <v>11</v>
      </c>
      <c r="Q162" s="8">
        <v>5</v>
      </c>
      <c r="R162" s="8">
        <v>8</v>
      </c>
      <c r="S162" s="8">
        <v>10</v>
      </c>
      <c r="T162" s="8">
        <v>9</v>
      </c>
      <c r="U162" s="8">
        <v>8</v>
      </c>
      <c r="V162" s="8">
        <v>15</v>
      </c>
      <c r="W162" s="8">
        <v>5</v>
      </c>
      <c r="X162" s="8">
        <v>0</v>
      </c>
      <c r="Y162" s="8">
        <v>13</v>
      </c>
      <c r="Z162" s="8">
        <v>0</v>
      </c>
      <c r="AA162" s="8">
        <v>22</v>
      </c>
      <c r="AB162" s="8">
        <v>3</v>
      </c>
      <c r="AC162" s="8">
        <v>13</v>
      </c>
      <c r="AD162" s="8">
        <v>7</v>
      </c>
      <c r="AE162" s="8">
        <v>0</v>
      </c>
      <c r="AF162" s="8">
        <v>1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2</v>
      </c>
      <c r="AQ162" s="8">
        <v>0</v>
      </c>
      <c r="AR162" s="8">
        <v>7</v>
      </c>
      <c r="AS162" s="8">
        <v>6</v>
      </c>
      <c r="AT162" s="8">
        <v>4</v>
      </c>
      <c r="AU162" s="8">
        <v>4</v>
      </c>
      <c r="AV162" s="8">
        <v>0</v>
      </c>
      <c r="AW162" s="8">
        <v>0</v>
      </c>
      <c r="AX162" s="8">
        <v>4</v>
      </c>
      <c r="AY162" s="8">
        <v>4</v>
      </c>
      <c r="AZ162" s="8">
        <v>8</v>
      </c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</row>
    <row r="163" spans="1:432" s="8" customFormat="1" x14ac:dyDescent="0.3">
      <c r="A163" s="8">
        <v>6682</v>
      </c>
      <c r="B163" s="8" t="s">
        <v>166</v>
      </c>
      <c r="C163" s="8">
        <v>0</v>
      </c>
      <c r="D163" s="8">
        <v>0</v>
      </c>
      <c r="E163" s="8">
        <v>0</v>
      </c>
      <c r="F163" s="8">
        <v>6</v>
      </c>
      <c r="G163" s="8">
        <v>6</v>
      </c>
      <c r="H163" s="8">
        <v>0</v>
      </c>
      <c r="I163" s="8">
        <v>6</v>
      </c>
      <c r="J163" s="8">
        <v>0</v>
      </c>
      <c r="K163" s="8">
        <v>6</v>
      </c>
      <c r="L163" s="8">
        <v>0</v>
      </c>
      <c r="M163" s="8">
        <v>0</v>
      </c>
      <c r="N163" s="8">
        <v>6</v>
      </c>
      <c r="O163" s="8">
        <v>8</v>
      </c>
      <c r="P163" s="8">
        <v>6</v>
      </c>
      <c r="Q163" s="8">
        <v>9</v>
      </c>
      <c r="R163" s="8">
        <v>10</v>
      </c>
      <c r="S163" s="8">
        <v>9</v>
      </c>
      <c r="T163" s="8">
        <v>3</v>
      </c>
      <c r="U163" s="8">
        <v>4</v>
      </c>
      <c r="V163" s="8">
        <v>6</v>
      </c>
      <c r="W163" s="8">
        <v>5</v>
      </c>
      <c r="X163" s="8">
        <v>0</v>
      </c>
      <c r="Y163" s="8">
        <v>4</v>
      </c>
      <c r="Z163" s="8">
        <v>0</v>
      </c>
      <c r="AA163" s="8">
        <v>28</v>
      </c>
      <c r="AB163" s="8">
        <v>0</v>
      </c>
      <c r="AC163" s="8">
        <v>0</v>
      </c>
      <c r="AD163" s="8">
        <v>9</v>
      </c>
      <c r="AE163" s="8">
        <v>0</v>
      </c>
      <c r="AF163" s="8">
        <v>6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3</v>
      </c>
      <c r="AQ163" s="8">
        <v>1</v>
      </c>
      <c r="AR163" s="8">
        <v>17</v>
      </c>
      <c r="AS163" s="8">
        <v>6</v>
      </c>
      <c r="AT163" s="8">
        <v>13</v>
      </c>
      <c r="AU163" s="8">
        <v>51</v>
      </c>
      <c r="AV163" s="8">
        <v>0</v>
      </c>
      <c r="AW163" s="8">
        <v>0</v>
      </c>
      <c r="AX163" s="8">
        <v>2</v>
      </c>
      <c r="AY163" s="8">
        <v>13</v>
      </c>
      <c r="AZ163" s="8">
        <v>64</v>
      </c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</row>
    <row r="164" spans="1:432" s="8" customFormat="1" x14ac:dyDescent="0.3">
      <c r="A164" s="8">
        <v>6683</v>
      </c>
      <c r="B164" s="8" t="s">
        <v>167</v>
      </c>
      <c r="C164" s="8">
        <v>0</v>
      </c>
      <c r="D164" s="8">
        <v>0</v>
      </c>
      <c r="E164" s="8">
        <v>0</v>
      </c>
      <c r="F164" s="8">
        <v>37</v>
      </c>
      <c r="G164" s="8">
        <v>22</v>
      </c>
      <c r="H164" s="8">
        <v>2</v>
      </c>
      <c r="I164" s="8">
        <v>23</v>
      </c>
      <c r="J164" s="8">
        <v>0</v>
      </c>
      <c r="K164" s="8">
        <v>19</v>
      </c>
      <c r="L164" s="8">
        <v>0</v>
      </c>
      <c r="M164" s="8">
        <v>17</v>
      </c>
      <c r="N164" s="8">
        <v>46</v>
      </c>
      <c r="O164" s="8">
        <v>37</v>
      </c>
      <c r="P164" s="8">
        <v>46</v>
      </c>
      <c r="Q164" s="8">
        <v>30</v>
      </c>
      <c r="R164" s="8">
        <v>38</v>
      </c>
      <c r="S164" s="8">
        <v>28</v>
      </c>
      <c r="T164" s="8">
        <v>57</v>
      </c>
      <c r="U164" s="8">
        <v>12</v>
      </c>
      <c r="V164" s="8">
        <v>32</v>
      </c>
      <c r="W164" s="8">
        <v>7</v>
      </c>
      <c r="X164" s="8">
        <v>0</v>
      </c>
      <c r="Y164" s="8">
        <v>41</v>
      </c>
      <c r="Z164" s="8">
        <v>0</v>
      </c>
      <c r="AA164" s="8">
        <v>125</v>
      </c>
      <c r="AB164" s="8">
        <v>0</v>
      </c>
      <c r="AC164" s="8">
        <v>8</v>
      </c>
      <c r="AD164" s="8">
        <v>47</v>
      </c>
      <c r="AE164" s="8">
        <v>0</v>
      </c>
      <c r="AF164" s="8">
        <v>31</v>
      </c>
      <c r="AG164" s="8">
        <v>0</v>
      </c>
      <c r="AH164" s="8">
        <v>0</v>
      </c>
      <c r="AI164" s="8">
        <v>0</v>
      </c>
      <c r="AJ164" s="8">
        <v>0</v>
      </c>
      <c r="AK164" s="8">
        <v>0</v>
      </c>
      <c r="AL164" s="8">
        <v>0</v>
      </c>
      <c r="AM164" s="8">
        <v>0</v>
      </c>
      <c r="AN164" s="8">
        <v>0</v>
      </c>
      <c r="AO164" s="8">
        <v>0</v>
      </c>
      <c r="AP164" s="8">
        <v>18</v>
      </c>
      <c r="AQ164" s="8">
        <v>1</v>
      </c>
      <c r="AR164" s="8">
        <v>42</v>
      </c>
      <c r="AS164" s="8">
        <v>6</v>
      </c>
      <c r="AT164" s="8">
        <v>90</v>
      </c>
      <c r="AU164" s="8">
        <v>137</v>
      </c>
      <c r="AV164" s="8">
        <v>0</v>
      </c>
      <c r="AW164" s="8">
        <v>0</v>
      </c>
      <c r="AX164" s="8">
        <v>11</v>
      </c>
      <c r="AY164" s="8">
        <v>38</v>
      </c>
      <c r="AZ164" s="8">
        <v>227</v>
      </c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</row>
    <row r="165" spans="1:432" s="8" customFormat="1" x14ac:dyDescent="0.3">
      <c r="A165" s="8">
        <v>6722</v>
      </c>
      <c r="B165" s="8" t="s">
        <v>168</v>
      </c>
      <c r="C165" s="8">
        <v>10</v>
      </c>
      <c r="D165" s="8">
        <v>2</v>
      </c>
      <c r="E165" s="8">
        <v>55</v>
      </c>
      <c r="F165" s="8">
        <v>60</v>
      </c>
      <c r="G165" s="8">
        <v>39</v>
      </c>
      <c r="H165" s="8">
        <v>4</v>
      </c>
      <c r="I165" s="8">
        <v>30</v>
      </c>
      <c r="J165" s="8">
        <v>0</v>
      </c>
      <c r="K165" s="8">
        <v>24</v>
      </c>
      <c r="L165" s="8">
        <v>0</v>
      </c>
      <c r="M165" s="8">
        <v>34</v>
      </c>
      <c r="N165" s="8">
        <v>70</v>
      </c>
      <c r="O165" s="8">
        <v>72</v>
      </c>
      <c r="P165" s="8">
        <v>77</v>
      </c>
      <c r="Q165" s="8">
        <v>48</v>
      </c>
      <c r="R165" s="8">
        <v>80</v>
      </c>
      <c r="S165" s="8">
        <v>26</v>
      </c>
      <c r="T165" s="8">
        <v>32</v>
      </c>
      <c r="U165" s="8">
        <v>9</v>
      </c>
      <c r="V165" s="8">
        <v>21</v>
      </c>
      <c r="W165" s="8">
        <v>3</v>
      </c>
      <c r="X165" s="8">
        <v>0</v>
      </c>
      <c r="Y165" s="8">
        <v>59</v>
      </c>
      <c r="Z165" s="8">
        <v>3</v>
      </c>
      <c r="AA165" s="8">
        <v>175</v>
      </c>
      <c r="AB165" s="8">
        <v>0</v>
      </c>
      <c r="AC165" s="8">
        <v>29</v>
      </c>
      <c r="AD165" s="8">
        <v>48</v>
      </c>
      <c r="AE165" s="8">
        <v>0</v>
      </c>
      <c r="AF165" s="8">
        <v>19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2</v>
      </c>
      <c r="AQ165" s="8">
        <v>0</v>
      </c>
      <c r="AR165" s="8">
        <v>20</v>
      </c>
      <c r="AS165" s="8">
        <v>2</v>
      </c>
      <c r="AT165" s="8">
        <v>88</v>
      </c>
      <c r="AU165" s="8">
        <v>139</v>
      </c>
      <c r="AV165" s="8">
        <v>0</v>
      </c>
      <c r="AW165" s="8">
        <v>0</v>
      </c>
      <c r="AX165" s="8">
        <v>15</v>
      </c>
      <c r="AY165" s="8">
        <v>155</v>
      </c>
      <c r="AZ165" s="8">
        <v>227</v>
      </c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</row>
    <row r="166" spans="1:432" s="8" customFormat="1" x14ac:dyDescent="0.3">
      <c r="A166" s="8">
        <v>6723</v>
      </c>
      <c r="B166" s="8" t="s">
        <v>169</v>
      </c>
      <c r="C166" s="8">
        <v>0</v>
      </c>
      <c r="D166" s="8">
        <v>0</v>
      </c>
      <c r="E166" s="8">
        <v>0</v>
      </c>
      <c r="F166" s="8">
        <v>10</v>
      </c>
      <c r="G166" s="8">
        <v>7</v>
      </c>
      <c r="H166" s="8">
        <v>0</v>
      </c>
      <c r="I166" s="8">
        <v>3</v>
      </c>
      <c r="J166" s="8">
        <v>0</v>
      </c>
      <c r="K166" s="8">
        <v>4</v>
      </c>
      <c r="L166" s="8">
        <v>1</v>
      </c>
      <c r="M166" s="8">
        <v>5</v>
      </c>
      <c r="N166" s="8">
        <v>19</v>
      </c>
      <c r="O166" s="8">
        <v>9</v>
      </c>
      <c r="P166" s="8">
        <v>21</v>
      </c>
      <c r="Q166" s="8">
        <v>10</v>
      </c>
      <c r="R166" s="8">
        <v>9</v>
      </c>
      <c r="S166" s="8">
        <v>4</v>
      </c>
      <c r="T166" s="8">
        <v>5</v>
      </c>
      <c r="U166" s="8">
        <v>3</v>
      </c>
      <c r="V166" s="8">
        <v>4</v>
      </c>
      <c r="W166" s="8">
        <v>2</v>
      </c>
      <c r="X166" s="8">
        <v>11</v>
      </c>
      <c r="Y166" s="8">
        <v>0</v>
      </c>
      <c r="Z166" s="8">
        <v>30</v>
      </c>
      <c r="AA166" s="8">
        <v>0</v>
      </c>
      <c r="AB166" s="8">
        <v>0</v>
      </c>
      <c r="AC166" s="8">
        <v>10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</row>
    <row r="167" spans="1:432" s="8" customFormat="1" x14ac:dyDescent="0.3">
      <c r="A167" s="8">
        <v>6953</v>
      </c>
      <c r="B167" s="8" t="s">
        <v>170</v>
      </c>
      <c r="C167" s="8">
        <v>0</v>
      </c>
      <c r="D167" s="8">
        <v>0</v>
      </c>
      <c r="E167" s="8">
        <v>0</v>
      </c>
      <c r="F167" s="8">
        <v>4</v>
      </c>
      <c r="G167" s="8">
        <v>3</v>
      </c>
      <c r="H167" s="8">
        <v>0</v>
      </c>
      <c r="I167" s="8">
        <v>2</v>
      </c>
      <c r="J167" s="8">
        <v>0</v>
      </c>
      <c r="K167" s="8">
        <v>2</v>
      </c>
      <c r="L167" s="8">
        <v>0</v>
      </c>
      <c r="M167" s="8">
        <v>3</v>
      </c>
      <c r="N167" s="8">
        <v>7</v>
      </c>
      <c r="O167" s="8">
        <v>8</v>
      </c>
      <c r="P167" s="8">
        <v>6</v>
      </c>
      <c r="Q167" s="8">
        <v>15</v>
      </c>
      <c r="R167" s="8">
        <v>9</v>
      </c>
      <c r="S167" s="8">
        <v>12</v>
      </c>
      <c r="T167" s="8">
        <v>13</v>
      </c>
      <c r="U167" s="8">
        <v>10</v>
      </c>
      <c r="V167" s="8">
        <v>7</v>
      </c>
      <c r="W167" s="8">
        <v>8</v>
      </c>
      <c r="X167" s="8">
        <v>0</v>
      </c>
      <c r="Y167" s="8">
        <v>11</v>
      </c>
      <c r="Z167" s="8">
        <v>0</v>
      </c>
      <c r="AA167" s="8">
        <v>15</v>
      </c>
      <c r="AB167" s="8">
        <v>0</v>
      </c>
      <c r="AC167" s="8">
        <v>1</v>
      </c>
      <c r="AD167" s="8">
        <v>12</v>
      </c>
      <c r="AE167" s="8">
        <v>0</v>
      </c>
      <c r="AF167" s="8">
        <v>1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6</v>
      </c>
      <c r="AQ167" s="8">
        <v>0</v>
      </c>
      <c r="AR167" s="8">
        <v>6</v>
      </c>
      <c r="AS167" s="8">
        <v>3</v>
      </c>
      <c r="AT167" s="8">
        <v>1</v>
      </c>
      <c r="AU167" s="8">
        <v>22</v>
      </c>
      <c r="AV167" s="8">
        <v>0</v>
      </c>
      <c r="AW167" s="8">
        <v>0</v>
      </c>
      <c r="AX167" s="8">
        <v>5</v>
      </c>
      <c r="AY167" s="8">
        <v>21</v>
      </c>
      <c r="AZ167" s="8">
        <v>23</v>
      </c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</row>
    <row r="168" spans="1:432" s="8" customFormat="1" x14ac:dyDescent="0.3">
      <c r="A168" s="8">
        <v>6954</v>
      </c>
      <c r="B168" s="8" t="s">
        <v>171</v>
      </c>
      <c r="C168" s="8">
        <v>0</v>
      </c>
      <c r="D168" s="8">
        <v>0</v>
      </c>
      <c r="E168" s="8">
        <v>0</v>
      </c>
      <c r="F168" s="8">
        <v>15</v>
      </c>
      <c r="G168" s="8">
        <v>11</v>
      </c>
      <c r="H168" s="8">
        <v>1</v>
      </c>
      <c r="I168" s="8">
        <v>7</v>
      </c>
      <c r="J168" s="8">
        <v>1</v>
      </c>
      <c r="K168" s="8">
        <v>6</v>
      </c>
      <c r="L168" s="8">
        <v>0</v>
      </c>
      <c r="M168" s="8">
        <v>6</v>
      </c>
      <c r="N168" s="8">
        <v>12</v>
      </c>
      <c r="O168" s="8">
        <v>20</v>
      </c>
      <c r="P168" s="8">
        <v>27</v>
      </c>
      <c r="Q168" s="8">
        <v>11</v>
      </c>
      <c r="R168" s="8">
        <v>14</v>
      </c>
      <c r="S168" s="8">
        <v>15</v>
      </c>
      <c r="T168" s="8">
        <v>22</v>
      </c>
      <c r="U168" s="8">
        <v>8</v>
      </c>
      <c r="V168" s="8">
        <v>11</v>
      </c>
      <c r="W168" s="8">
        <v>3</v>
      </c>
      <c r="X168" s="8">
        <v>1</v>
      </c>
      <c r="Y168" s="8">
        <v>18</v>
      </c>
      <c r="Z168" s="8">
        <v>0</v>
      </c>
      <c r="AA168" s="8">
        <v>69</v>
      </c>
      <c r="AB168" s="8">
        <v>1</v>
      </c>
      <c r="AC168" s="8">
        <v>19</v>
      </c>
      <c r="AD168" s="8">
        <v>5</v>
      </c>
      <c r="AE168" s="8">
        <v>0</v>
      </c>
      <c r="AF168" s="8">
        <v>3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15</v>
      </c>
      <c r="AQ168" s="8">
        <v>0</v>
      </c>
      <c r="AR168" s="8">
        <v>31</v>
      </c>
      <c r="AS168" s="8">
        <v>6</v>
      </c>
      <c r="AT168" s="8">
        <v>45</v>
      </c>
      <c r="AU168" s="8">
        <v>64</v>
      </c>
      <c r="AV168" s="8">
        <v>0</v>
      </c>
      <c r="AW168" s="8">
        <v>0</v>
      </c>
      <c r="AX168" s="8">
        <v>8</v>
      </c>
      <c r="AY168" s="8">
        <v>20</v>
      </c>
      <c r="AZ168" s="8">
        <v>109</v>
      </c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</row>
    <row r="169" spans="1:432" s="8" customFormat="1" x14ac:dyDescent="0.3">
      <c r="A169" s="8">
        <v>6997</v>
      </c>
      <c r="B169" s="8" t="s">
        <v>172</v>
      </c>
      <c r="C169" s="8">
        <v>0</v>
      </c>
      <c r="D169" s="8">
        <v>7</v>
      </c>
      <c r="E169" s="8">
        <v>0</v>
      </c>
      <c r="F169" s="8">
        <v>29</v>
      </c>
      <c r="G169" s="8">
        <v>19</v>
      </c>
      <c r="H169" s="8">
        <v>2</v>
      </c>
      <c r="I169" s="8">
        <v>19</v>
      </c>
      <c r="J169" s="8">
        <v>1</v>
      </c>
      <c r="K169" s="8">
        <v>17</v>
      </c>
      <c r="L169" s="8">
        <v>0</v>
      </c>
      <c r="M169" s="8">
        <v>13</v>
      </c>
      <c r="N169" s="8">
        <v>39</v>
      </c>
      <c r="O169" s="8">
        <v>37</v>
      </c>
      <c r="P169" s="8">
        <v>32</v>
      </c>
      <c r="Q169" s="8">
        <v>15</v>
      </c>
      <c r="R169" s="8">
        <v>24</v>
      </c>
      <c r="S169" s="8">
        <v>19</v>
      </c>
      <c r="T169" s="8">
        <v>33</v>
      </c>
      <c r="U169" s="8">
        <v>15</v>
      </c>
      <c r="V169" s="8">
        <v>21</v>
      </c>
      <c r="W169" s="8">
        <v>1</v>
      </c>
      <c r="X169" s="8">
        <v>0</v>
      </c>
      <c r="Y169" s="8">
        <v>41</v>
      </c>
      <c r="Z169" s="8">
        <v>1</v>
      </c>
      <c r="AA169" s="8">
        <v>64</v>
      </c>
      <c r="AB169" s="8">
        <v>5</v>
      </c>
      <c r="AC169" s="8">
        <v>19</v>
      </c>
      <c r="AD169" s="8">
        <v>30</v>
      </c>
      <c r="AE169" s="8">
        <v>0</v>
      </c>
      <c r="AF169" s="8">
        <v>3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7</v>
      </c>
      <c r="AQ169" s="8">
        <v>0</v>
      </c>
      <c r="AR169" s="8">
        <v>12</v>
      </c>
      <c r="AS169" s="8">
        <v>2</v>
      </c>
      <c r="AT169" s="8">
        <v>96</v>
      </c>
      <c r="AU169" s="8">
        <v>147</v>
      </c>
      <c r="AV169" s="8">
        <v>0</v>
      </c>
      <c r="AW169" s="8">
        <v>0</v>
      </c>
      <c r="AX169" s="8">
        <v>13</v>
      </c>
      <c r="AY169" s="8">
        <v>60</v>
      </c>
      <c r="AZ169" s="8">
        <v>243</v>
      </c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</row>
    <row r="170" spans="1:432" s="8" customFormat="1" x14ac:dyDescent="0.3">
      <c r="A170" s="8">
        <v>7020</v>
      </c>
      <c r="B170" s="8" t="s">
        <v>173</v>
      </c>
      <c r="C170" s="8">
        <v>0</v>
      </c>
      <c r="D170" s="8">
        <v>0</v>
      </c>
      <c r="E170" s="8">
        <v>0</v>
      </c>
      <c r="F170" s="8">
        <v>5</v>
      </c>
      <c r="G170" s="8">
        <v>4</v>
      </c>
      <c r="H170" s="8">
        <v>0</v>
      </c>
      <c r="I170" s="8">
        <v>4</v>
      </c>
      <c r="J170" s="8">
        <v>0</v>
      </c>
      <c r="K170" s="8">
        <v>5</v>
      </c>
      <c r="L170" s="8">
        <v>0</v>
      </c>
      <c r="M170" s="8">
        <v>0</v>
      </c>
      <c r="N170" s="8">
        <v>4</v>
      </c>
      <c r="O170" s="8">
        <v>8</v>
      </c>
      <c r="P170" s="8">
        <v>9</v>
      </c>
      <c r="Q170" s="8">
        <v>10</v>
      </c>
      <c r="R170" s="8">
        <v>11</v>
      </c>
      <c r="S170" s="8">
        <v>11</v>
      </c>
      <c r="T170" s="8">
        <v>13</v>
      </c>
      <c r="U170" s="8">
        <v>8</v>
      </c>
      <c r="V170" s="8">
        <v>12</v>
      </c>
      <c r="W170" s="8">
        <v>4</v>
      </c>
      <c r="X170" s="8">
        <v>0</v>
      </c>
      <c r="Y170" s="8">
        <v>4</v>
      </c>
      <c r="Z170" s="8">
        <v>0</v>
      </c>
      <c r="AA170" s="8">
        <v>31</v>
      </c>
      <c r="AB170" s="8">
        <v>0</v>
      </c>
      <c r="AC170" s="8">
        <v>3</v>
      </c>
      <c r="AD170" s="8">
        <v>4</v>
      </c>
      <c r="AE170" s="8">
        <v>0</v>
      </c>
      <c r="AF170" s="8">
        <v>1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1</v>
      </c>
      <c r="AO170" s="8">
        <v>5</v>
      </c>
      <c r="AP170" s="8">
        <v>3</v>
      </c>
      <c r="AQ170" s="8">
        <v>0</v>
      </c>
      <c r="AR170" s="8">
        <v>36</v>
      </c>
      <c r="AS170" s="8">
        <v>7</v>
      </c>
      <c r="AT170" s="8">
        <v>20</v>
      </c>
      <c r="AU170" s="8">
        <v>35</v>
      </c>
      <c r="AV170" s="8">
        <v>0</v>
      </c>
      <c r="AW170" s="8">
        <v>1</v>
      </c>
      <c r="AX170" s="8">
        <v>5</v>
      </c>
      <c r="AY170" s="8">
        <v>6</v>
      </c>
      <c r="AZ170" s="8">
        <v>55</v>
      </c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</row>
    <row r="171" spans="1:432" s="8" customFormat="1" x14ac:dyDescent="0.3">
      <c r="A171" s="8">
        <v>7021</v>
      </c>
      <c r="B171" s="8" t="s">
        <v>174</v>
      </c>
      <c r="C171" s="8">
        <v>5</v>
      </c>
      <c r="D171" s="8">
        <v>1</v>
      </c>
      <c r="E171" s="8">
        <v>0</v>
      </c>
      <c r="F171" s="8">
        <v>6</v>
      </c>
      <c r="G171" s="8">
        <v>6</v>
      </c>
      <c r="H171" s="8">
        <v>0</v>
      </c>
      <c r="I171" s="8">
        <v>5</v>
      </c>
      <c r="J171" s="8">
        <v>0</v>
      </c>
      <c r="K171" s="8">
        <v>3</v>
      </c>
      <c r="L171" s="8">
        <v>0</v>
      </c>
      <c r="M171" s="8">
        <v>5</v>
      </c>
      <c r="N171" s="8">
        <v>6</v>
      </c>
      <c r="O171" s="8">
        <v>11</v>
      </c>
      <c r="P171" s="8">
        <v>12</v>
      </c>
      <c r="Q171" s="8">
        <v>13</v>
      </c>
      <c r="R171" s="8">
        <v>9</v>
      </c>
      <c r="S171" s="8">
        <v>2</v>
      </c>
      <c r="T171" s="8">
        <v>6</v>
      </c>
      <c r="U171" s="8">
        <v>2</v>
      </c>
      <c r="V171" s="8">
        <v>6</v>
      </c>
      <c r="W171" s="8">
        <v>0</v>
      </c>
      <c r="X171" s="8">
        <v>0</v>
      </c>
      <c r="Y171" s="8">
        <v>2</v>
      </c>
      <c r="Z171" s="8">
        <v>0</v>
      </c>
      <c r="AA171" s="8">
        <v>44</v>
      </c>
      <c r="AB171" s="8">
        <v>0</v>
      </c>
      <c r="AC171" s="8">
        <v>0</v>
      </c>
      <c r="AD171" s="8">
        <v>2</v>
      </c>
      <c r="AE171" s="8">
        <v>0</v>
      </c>
      <c r="AF171" s="8">
        <v>8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1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34</v>
      </c>
      <c r="AS171" s="8">
        <v>8</v>
      </c>
      <c r="AT171" s="8">
        <v>11</v>
      </c>
      <c r="AU171" s="8">
        <v>56</v>
      </c>
      <c r="AV171" s="8">
        <v>0</v>
      </c>
      <c r="AW171" s="8">
        <v>0</v>
      </c>
      <c r="AX171" s="8">
        <v>1</v>
      </c>
      <c r="AY171" s="8">
        <v>11</v>
      </c>
      <c r="AZ171" s="8">
        <v>67</v>
      </c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</row>
    <row r="172" spans="1:432" s="8" customFormat="1" x14ac:dyDescent="0.3">
      <c r="A172" s="8">
        <v>7022</v>
      </c>
      <c r="B172" s="8" t="s">
        <v>175</v>
      </c>
      <c r="C172" s="8">
        <v>0</v>
      </c>
      <c r="D172" s="8">
        <v>0</v>
      </c>
      <c r="E172" s="8">
        <v>0</v>
      </c>
      <c r="F172" s="8">
        <v>10</v>
      </c>
      <c r="G172" s="8">
        <v>10</v>
      </c>
      <c r="H172" s="8">
        <v>2</v>
      </c>
      <c r="I172" s="8">
        <v>11</v>
      </c>
      <c r="J172" s="8">
        <v>0</v>
      </c>
      <c r="K172" s="8">
        <v>9</v>
      </c>
      <c r="L172" s="8">
        <v>2</v>
      </c>
      <c r="M172" s="8">
        <v>1</v>
      </c>
      <c r="N172" s="8">
        <v>19</v>
      </c>
      <c r="O172" s="8">
        <v>22</v>
      </c>
      <c r="P172" s="8">
        <v>25</v>
      </c>
      <c r="Q172" s="8">
        <v>12</v>
      </c>
      <c r="R172" s="8">
        <v>21</v>
      </c>
      <c r="S172" s="8">
        <v>17</v>
      </c>
      <c r="T172" s="8">
        <v>38</v>
      </c>
      <c r="U172" s="8">
        <v>10</v>
      </c>
      <c r="V172" s="8">
        <v>24</v>
      </c>
      <c r="W172" s="8">
        <v>3</v>
      </c>
      <c r="X172" s="8">
        <v>0</v>
      </c>
      <c r="Y172" s="8">
        <v>12</v>
      </c>
      <c r="Z172" s="8">
        <v>0</v>
      </c>
      <c r="AA172" s="8">
        <v>30</v>
      </c>
      <c r="AB172" s="8">
        <v>0</v>
      </c>
      <c r="AC172" s="8">
        <v>4</v>
      </c>
      <c r="AD172" s="8">
        <v>9</v>
      </c>
      <c r="AE172" s="8">
        <v>0</v>
      </c>
      <c r="AF172" s="8">
        <v>11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3</v>
      </c>
      <c r="AS172" s="8">
        <v>1</v>
      </c>
      <c r="AT172" s="8">
        <v>29</v>
      </c>
      <c r="AU172" s="8">
        <v>90</v>
      </c>
      <c r="AV172" s="8">
        <v>0</v>
      </c>
      <c r="AW172" s="8">
        <v>0</v>
      </c>
      <c r="AX172" s="8">
        <v>2</v>
      </c>
      <c r="AY172" s="8">
        <v>21</v>
      </c>
      <c r="AZ172" s="8">
        <v>119</v>
      </c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</row>
    <row r="173" spans="1:432" s="8" customFormat="1" x14ac:dyDescent="0.3">
      <c r="A173" s="8">
        <v>7023</v>
      </c>
      <c r="B173" s="8" t="s">
        <v>176</v>
      </c>
      <c r="C173" s="8">
        <v>0</v>
      </c>
      <c r="D173" s="8">
        <v>0</v>
      </c>
      <c r="E173" s="8">
        <v>0</v>
      </c>
      <c r="F173" s="8">
        <v>4</v>
      </c>
      <c r="G173" s="8">
        <v>1</v>
      </c>
      <c r="H173" s="8">
        <v>3</v>
      </c>
      <c r="I173" s="8">
        <v>0</v>
      </c>
      <c r="J173" s="8">
        <v>2</v>
      </c>
      <c r="K173" s="8">
        <v>0</v>
      </c>
      <c r="L173" s="8">
        <v>0</v>
      </c>
      <c r="M173" s="8">
        <v>5</v>
      </c>
      <c r="N173" s="8">
        <v>13</v>
      </c>
      <c r="O173" s="8">
        <v>1</v>
      </c>
      <c r="P173" s="8">
        <v>3</v>
      </c>
      <c r="Q173" s="8">
        <v>6</v>
      </c>
      <c r="R173" s="8">
        <v>7</v>
      </c>
      <c r="S173" s="8">
        <v>8</v>
      </c>
      <c r="T173" s="8">
        <v>9</v>
      </c>
      <c r="U173" s="8">
        <v>5</v>
      </c>
      <c r="V173" s="8">
        <v>14</v>
      </c>
      <c r="W173" s="8">
        <v>1</v>
      </c>
      <c r="X173" s="8">
        <v>0</v>
      </c>
      <c r="Y173" s="8">
        <v>5</v>
      </c>
      <c r="Z173" s="8">
        <v>0</v>
      </c>
      <c r="AA173" s="8">
        <v>9</v>
      </c>
      <c r="AB173" s="8">
        <v>0</v>
      </c>
      <c r="AC173" s="8">
        <v>0</v>
      </c>
      <c r="AD173" s="8">
        <v>6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17</v>
      </c>
      <c r="AS173" s="8">
        <v>0</v>
      </c>
      <c r="AT173" s="8">
        <v>2</v>
      </c>
      <c r="AU173" s="8">
        <v>14</v>
      </c>
      <c r="AV173" s="8">
        <v>0</v>
      </c>
      <c r="AW173" s="8">
        <v>0</v>
      </c>
      <c r="AX173" s="8">
        <v>0</v>
      </c>
      <c r="AY173" s="8">
        <v>6</v>
      </c>
      <c r="AZ173" s="8">
        <v>16</v>
      </c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</row>
    <row r="174" spans="1:432" s="8" customFormat="1" x14ac:dyDescent="0.3">
      <c r="A174" s="8">
        <v>7107</v>
      </c>
      <c r="B174" s="8" t="s">
        <v>34</v>
      </c>
      <c r="C174" s="8">
        <v>0</v>
      </c>
      <c r="D174" s="8">
        <v>0</v>
      </c>
      <c r="E174" s="8">
        <v>0</v>
      </c>
      <c r="F174" s="8">
        <v>135</v>
      </c>
      <c r="G174" s="8">
        <v>98</v>
      </c>
      <c r="H174" s="8">
        <v>0</v>
      </c>
      <c r="I174" s="8">
        <v>87</v>
      </c>
      <c r="J174" s="8">
        <v>1</v>
      </c>
      <c r="K174" s="8">
        <v>80</v>
      </c>
      <c r="L174" s="8">
        <v>0</v>
      </c>
      <c r="M174" s="8">
        <v>55</v>
      </c>
      <c r="N174" s="8">
        <v>143</v>
      </c>
      <c r="O174" s="8">
        <v>104</v>
      </c>
      <c r="P174" s="8">
        <v>136</v>
      </c>
      <c r="Q174" s="8">
        <v>65</v>
      </c>
      <c r="R174" s="8">
        <v>89</v>
      </c>
      <c r="S174" s="8">
        <v>65</v>
      </c>
      <c r="T174" s="8">
        <v>85</v>
      </c>
      <c r="U174" s="8">
        <v>24</v>
      </c>
      <c r="V174" s="8">
        <v>86</v>
      </c>
      <c r="W174" s="8">
        <v>9</v>
      </c>
      <c r="X174" s="8">
        <v>0</v>
      </c>
      <c r="Y174" s="8">
        <v>141</v>
      </c>
      <c r="Z174" s="8">
        <v>0</v>
      </c>
      <c r="AA174" s="8">
        <v>276</v>
      </c>
      <c r="AB174" s="8">
        <v>3</v>
      </c>
      <c r="AC174" s="8">
        <v>84</v>
      </c>
      <c r="AD174" s="8">
        <v>109</v>
      </c>
      <c r="AE174" s="8">
        <v>0</v>
      </c>
      <c r="AF174" s="8">
        <v>33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24</v>
      </c>
      <c r="AQ174" s="8">
        <v>0</v>
      </c>
      <c r="AR174" s="8">
        <v>33</v>
      </c>
      <c r="AS174" s="8">
        <v>0</v>
      </c>
      <c r="AT174" s="8">
        <v>127</v>
      </c>
      <c r="AU174" s="8">
        <v>90</v>
      </c>
      <c r="AV174" s="8">
        <v>0</v>
      </c>
      <c r="AW174" s="8">
        <v>3</v>
      </c>
      <c r="AX174" s="8">
        <v>23</v>
      </c>
      <c r="AY174" s="8">
        <v>128</v>
      </c>
      <c r="AZ174" s="8">
        <v>217</v>
      </c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</row>
    <row r="175" spans="1:432" s="8" customFormat="1" x14ac:dyDescent="0.3">
      <c r="A175" s="8">
        <v>7183</v>
      </c>
      <c r="B175" s="8" t="s">
        <v>177</v>
      </c>
      <c r="C175" s="8">
        <v>0</v>
      </c>
      <c r="D175" s="8">
        <v>7</v>
      </c>
      <c r="E175" s="8">
        <v>2</v>
      </c>
      <c r="F175" s="8">
        <v>95</v>
      </c>
      <c r="G175" s="8">
        <v>14</v>
      </c>
      <c r="H175" s="8">
        <v>46</v>
      </c>
      <c r="I175" s="8">
        <v>15</v>
      </c>
      <c r="J175" s="8">
        <v>22</v>
      </c>
      <c r="K175" s="8">
        <v>12</v>
      </c>
      <c r="L175" s="8">
        <v>1</v>
      </c>
      <c r="M175" s="8">
        <v>54</v>
      </c>
      <c r="N175" s="8">
        <v>202</v>
      </c>
      <c r="O175" s="8">
        <v>139</v>
      </c>
      <c r="P175" s="8">
        <v>196</v>
      </c>
      <c r="Q175" s="8">
        <v>72</v>
      </c>
      <c r="R175" s="8">
        <v>155</v>
      </c>
      <c r="S175" s="8">
        <v>70</v>
      </c>
      <c r="T175" s="8">
        <v>98</v>
      </c>
      <c r="U175" s="8">
        <v>48</v>
      </c>
      <c r="V175" s="8">
        <v>101</v>
      </c>
      <c r="W175" s="8">
        <v>32</v>
      </c>
      <c r="X175" s="8">
        <v>0</v>
      </c>
      <c r="Y175" s="8">
        <v>198</v>
      </c>
      <c r="Z175" s="8">
        <v>0</v>
      </c>
      <c r="AA175" s="8">
        <v>511</v>
      </c>
      <c r="AB175" s="8">
        <v>1</v>
      </c>
      <c r="AC175" s="8">
        <v>104</v>
      </c>
      <c r="AD175" s="8">
        <v>153</v>
      </c>
      <c r="AE175" s="8">
        <v>0</v>
      </c>
      <c r="AF175" s="8">
        <v>29</v>
      </c>
      <c r="AG175" s="8">
        <v>0</v>
      </c>
      <c r="AH175" s="8">
        <v>2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37</v>
      </c>
      <c r="AQ175" s="8">
        <v>0</v>
      </c>
      <c r="AR175" s="8">
        <v>129</v>
      </c>
      <c r="AS175" s="8">
        <v>10</v>
      </c>
      <c r="AT175" s="8">
        <v>107</v>
      </c>
      <c r="AU175" s="8">
        <v>159</v>
      </c>
      <c r="AV175" s="8">
        <v>2</v>
      </c>
      <c r="AW175" s="8">
        <v>0</v>
      </c>
      <c r="AX175" s="8">
        <v>44</v>
      </c>
      <c r="AY175" s="8">
        <v>74</v>
      </c>
      <c r="AZ175" s="8">
        <v>266</v>
      </c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</row>
    <row r="176" spans="1:432" s="8" customFormat="1" x14ac:dyDescent="0.3">
      <c r="A176" s="8">
        <v>7222</v>
      </c>
      <c r="B176" s="8" t="s">
        <v>178</v>
      </c>
      <c r="C176" s="8">
        <v>0</v>
      </c>
      <c r="D176" s="8">
        <v>0</v>
      </c>
      <c r="E176" s="8">
        <v>0</v>
      </c>
      <c r="F176" s="8">
        <v>7</v>
      </c>
      <c r="G176" s="8">
        <v>7</v>
      </c>
      <c r="H176" s="8">
        <v>1</v>
      </c>
      <c r="I176" s="8">
        <v>7</v>
      </c>
      <c r="J176" s="8">
        <v>0</v>
      </c>
      <c r="K176" s="8">
        <v>6</v>
      </c>
      <c r="L176" s="8">
        <v>0</v>
      </c>
      <c r="M176" s="8">
        <v>0</v>
      </c>
      <c r="N176" s="8">
        <v>8</v>
      </c>
      <c r="O176" s="8">
        <v>11</v>
      </c>
      <c r="P176" s="8">
        <v>12</v>
      </c>
      <c r="Q176" s="8">
        <v>14</v>
      </c>
      <c r="R176" s="8">
        <v>17</v>
      </c>
      <c r="S176" s="8">
        <v>23</v>
      </c>
      <c r="T176" s="8">
        <v>26</v>
      </c>
      <c r="U176" s="8">
        <v>15</v>
      </c>
      <c r="V176" s="8">
        <v>17</v>
      </c>
      <c r="W176" s="8">
        <v>17</v>
      </c>
      <c r="X176" s="8">
        <v>0</v>
      </c>
      <c r="Y176" s="8">
        <v>8</v>
      </c>
      <c r="Z176" s="8">
        <v>0</v>
      </c>
      <c r="AA176" s="8">
        <v>54</v>
      </c>
      <c r="AB176" s="8">
        <v>0</v>
      </c>
      <c r="AC176" s="8">
        <v>1</v>
      </c>
      <c r="AD176" s="8">
        <v>7</v>
      </c>
      <c r="AE176" s="8">
        <v>0</v>
      </c>
      <c r="AF176" s="8">
        <v>12</v>
      </c>
      <c r="AG176" s="8">
        <v>0</v>
      </c>
      <c r="AH176" s="8">
        <v>2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2</v>
      </c>
      <c r="AQ176" s="8">
        <v>0</v>
      </c>
      <c r="AR176" s="8">
        <v>5</v>
      </c>
      <c r="AS176" s="8">
        <v>4</v>
      </c>
      <c r="AT176" s="8">
        <v>12</v>
      </c>
      <c r="AU176" s="8">
        <v>172</v>
      </c>
      <c r="AV176" s="8">
        <v>0</v>
      </c>
      <c r="AW176" s="8">
        <v>0</v>
      </c>
      <c r="AX176" s="8">
        <v>3</v>
      </c>
      <c r="AY176" s="8">
        <v>25</v>
      </c>
      <c r="AZ176" s="8">
        <v>184</v>
      </c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</row>
    <row r="177" spans="1:432" s="8" customFormat="1" x14ac:dyDescent="0.3">
      <c r="A177" s="8">
        <v>7223</v>
      </c>
      <c r="B177" s="8" t="s">
        <v>179</v>
      </c>
      <c r="C177" s="8">
        <v>0</v>
      </c>
      <c r="D177" s="8">
        <v>0</v>
      </c>
      <c r="E177" s="8">
        <v>0</v>
      </c>
      <c r="F177" s="8">
        <v>11</v>
      </c>
      <c r="G177" s="8">
        <v>6</v>
      </c>
      <c r="H177" s="8">
        <v>0</v>
      </c>
      <c r="I177" s="8">
        <v>6</v>
      </c>
      <c r="J177" s="8">
        <v>0</v>
      </c>
      <c r="K177" s="8">
        <v>4</v>
      </c>
      <c r="L177" s="8">
        <v>0</v>
      </c>
      <c r="M177" s="8">
        <v>6</v>
      </c>
      <c r="N177" s="8">
        <v>11</v>
      </c>
      <c r="O177" s="8">
        <v>10</v>
      </c>
      <c r="P177" s="8">
        <v>12</v>
      </c>
      <c r="Q177" s="8">
        <v>11</v>
      </c>
      <c r="R177" s="8">
        <v>16</v>
      </c>
      <c r="S177" s="8">
        <v>8</v>
      </c>
      <c r="T177" s="8">
        <v>14</v>
      </c>
      <c r="U177" s="8">
        <v>11</v>
      </c>
      <c r="V177" s="8">
        <v>20</v>
      </c>
      <c r="W177" s="8">
        <v>6</v>
      </c>
      <c r="X177" s="8">
        <v>0</v>
      </c>
      <c r="Y177" s="8">
        <v>0</v>
      </c>
      <c r="Z177" s="8">
        <v>0</v>
      </c>
      <c r="AA177" s="8">
        <v>9</v>
      </c>
      <c r="AB177" s="8">
        <v>0</v>
      </c>
      <c r="AC177" s="8">
        <v>0</v>
      </c>
      <c r="AD177" s="8">
        <v>10</v>
      </c>
      <c r="AE177" s="8">
        <v>0</v>
      </c>
      <c r="AF177" s="8">
        <v>13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4</v>
      </c>
      <c r="AQ177" s="8">
        <v>0</v>
      </c>
      <c r="AR177" s="8">
        <v>13</v>
      </c>
      <c r="AS177" s="8">
        <v>21</v>
      </c>
      <c r="AT177" s="8">
        <v>3</v>
      </c>
      <c r="AU177" s="8">
        <v>38</v>
      </c>
      <c r="AV177" s="8">
        <v>0</v>
      </c>
      <c r="AW177" s="8">
        <v>0</v>
      </c>
      <c r="AX177" s="8">
        <v>1</v>
      </c>
      <c r="AY177" s="8">
        <v>12</v>
      </c>
      <c r="AZ177" s="8">
        <v>41</v>
      </c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</row>
    <row r="178" spans="1:432" s="8" customFormat="1" x14ac:dyDescent="0.3">
      <c r="A178" s="8">
        <v>7306</v>
      </c>
      <c r="B178" s="8" t="s">
        <v>180</v>
      </c>
      <c r="C178" s="8">
        <v>0</v>
      </c>
      <c r="D178" s="8">
        <v>1</v>
      </c>
      <c r="E178" s="8">
        <v>0</v>
      </c>
      <c r="F178" s="8">
        <v>59</v>
      </c>
      <c r="G178" s="8">
        <v>51</v>
      </c>
      <c r="H178" s="8">
        <v>0</v>
      </c>
      <c r="I178" s="8">
        <v>49</v>
      </c>
      <c r="J178" s="8">
        <v>1</v>
      </c>
      <c r="K178" s="8">
        <v>47</v>
      </c>
      <c r="L178" s="8">
        <v>1</v>
      </c>
      <c r="M178" s="8">
        <v>11</v>
      </c>
      <c r="N178" s="8">
        <v>63</v>
      </c>
      <c r="O178" s="8">
        <v>57</v>
      </c>
      <c r="P178" s="8">
        <v>66</v>
      </c>
      <c r="Q178" s="8">
        <v>43</v>
      </c>
      <c r="R178" s="8">
        <v>47</v>
      </c>
      <c r="S178" s="8">
        <v>19</v>
      </c>
      <c r="T178" s="8">
        <v>39</v>
      </c>
      <c r="U178" s="8">
        <v>11</v>
      </c>
      <c r="V178" s="8">
        <v>24</v>
      </c>
      <c r="W178" s="8">
        <v>5</v>
      </c>
      <c r="X178" s="8">
        <v>0</v>
      </c>
      <c r="Y178" s="8">
        <v>63</v>
      </c>
      <c r="Z178" s="8">
        <v>0</v>
      </c>
      <c r="AA178" s="8">
        <v>188</v>
      </c>
      <c r="AB178" s="8">
        <v>0</v>
      </c>
      <c r="AC178" s="8">
        <v>19</v>
      </c>
      <c r="AD178" s="8">
        <v>53</v>
      </c>
      <c r="AE178" s="8">
        <v>0</v>
      </c>
      <c r="AF178" s="8">
        <v>30</v>
      </c>
      <c r="AG178" s="8">
        <v>0</v>
      </c>
      <c r="AH178" s="8">
        <v>2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3</v>
      </c>
      <c r="AS178" s="8">
        <v>0</v>
      </c>
      <c r="AT178" s="8">
        <v>22</v>
      </c>
      <c r="AU178" s="8">
        <v>53</v>
      </c>
      <c r="AV178" s="8">
        <v>0</v>
      </c>
      <c r="AW178" s="8">
        <v>0</v>
      </c>
      <c r="AX178" s="8">
        <v>0</v>
      </c>
      <c r="AY178" s="8">
        <v>40</v>
      </c>
      <c r="AZ178" s="8">
        <v>75</v>
      </c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</row>
    <row r="179" spans="1:432" s="8" customFormat="1" x14ac:dyDescent="0.3">
      <c r="A179" s="8">
        <v>7315</v>
      </c>
      <c r="B179" s="8" t="s">
        <v>181</v>
      </c>
      <c r="C179" s="8">
        <v>0</v>
      </c>
      <c r="D179" s="8">
        <v>0</v>
      </c>
      <c r="E179" s="8">
        <v>0</v>
      </c>
      <c r="F179" s="8">
        <v>5</v>
      </c>
      <c r="G179" s="8">
        <v>3</v>
      </c>
      <c r="H179" s="8">
        <v>0</v>
      </c>
      <c r="I179" s="8">
        <v>3</v>
      </c>
      <c r="J179" s="8">
        <v>0</v>
      </c>
      <c r="K179" s="8">
        <v>1</v>
      </c>
      <c r="L179" s="8">
        <v>0</v>
      </c>
      <c r="M179" s="8">
        <v>3</v>
      </c>
      <c r="N179" s="8">
        <v>6</v>
      </c>
      <c r="O179" s="8">
        <v>9</v>
      </c>
      <c r="P179" s="8">
        <v>12</v>
      </c>
      <c r="Q179" s="8">
        <v>8</v>
      </c>
      <c r="R179" s="8">
        <v>7</v>
      </c>
      <c r="S179" s="8">
        <v>9</v>
      </c>
      <c r="T179" s="8">
        <v>12</v>
      </c>
      <c r="U179" s="8">
        <v>6</v>
      </c>
      <c r="V179" s="8">
        <v>9</v>
      </c>
      <c r="W179" s="8">
        <v>4</v>
      </c>
      <c r="X179" s="8">
        <v>0</v>
      </c>
      <c r="Y179" s="8">
        <v>3</v>
      </c>
      <c r="Z179" s="8">
        <v>0</v>
      </c>
      <c r="AA179" s="8">
        <v>16</v>
      </c>
      <c r="AB179" s="8">
        <v>0</v>
      </c>
      <c r="AC179" s="8">
        <v>4</v>
      </c>
      <c r="AD179" s="8">
        <v>7</v>
      </c>
      <c r="AE179" s="8">
        <v>0</v>
      </c>
      <c r="AF179" s="8">
        <v>3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2</v>
      </c>
      <c r="AO179" s="8">
        <v>4</v>
      </c>
      <c r="AP179" s="8">
        <v>3</v>
      </c>
      <c r="AQ179" s="8">
        <v>1</v>
      </c>
      <c r="AR179" s="8">
        <v>10</v>
      </c>
      <c r="AS179" s="8">
        <v>13</v>
      </c>
      <c r="AT179" s="8">
        <v>17</v>
      </c>
      <c r="AU179" s="8">
        <v>31</v>
      </c>
      <c r="AV179" s="8">
        <v>0</v>
      </c>
      <c r="AW179" s="8">
        <v>0</v>
      </c>
      <c r="AX179" s="8">
        <v>3</v>
      </c>
      <c r="AY179" s="8">
        <v>18</v>
      </c>
      <c r="AZ179" s="8">
        <v>48</v>
      </c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</row>
    <row r="180" spans="1:432" s="8" customFormat="1" x14ac:dyDescent="0.3">
      <c r="A180" s="8">
        <v>7316</v>
      </c>
      <c r="B180" s="8" t="s">
        <v>182</v>
      </c>
      <c r="C180" s="8">
        <v>0</v>
      </c>
      <c r="D180" s="8">
        <v>0</v>
      </c>
      <c r="E180" s="8">
        <v>0</v>
      </c>
      <c r="F180" s="8">
        <v>18</v>
      </c>
      <c r="G180" s="8">
        <v>10</v>
      </c>
      <c r="H180" s="8">
        <v>0</v>
      </c>
      <c r="I180" s="8">
        <v>10</v>
      </c>
      <c r="J180" s="8">
        <v>0</v>
      </c>
      <c r="K180" s="8">
        <v>9</v>
      </c>
      <c r="L180" s="8">
        <v>0</v>
      </c>
      <c r="M180" s="8">
        <v>8</v>
      </c>
      <c r="N180" s="8">
        <v>17</v>
      </c>
      <c r="O180" s="8">
        <v>22</v>
      </c>
      <c r="P180" s="8">
        <v>21</v>
      </c>
      <c r="Q180" s="8">
        <v>21</v>
      </c>
      <c r="R180" s="8">
        <v>16</v>
      </c>
      <c r="S180" s="8">
        <v>12</v>
      </c>
      <c r="T180" s="8">
        <v>10</v>
      </c>
      <c r="U180" s="8">
        <v>4</v>
      </c>
      <c r="V180" s="8">
        <v>9</v>
      </c>
      <c r="W180" s="8">
        <v>3</v>
      </c>
      <c r="X180" s="8">
        <v>0</v>
      </c>
      <c r="Y180" s="8">
        <v>14</v>
      </c>
      <c r="Z180" s="8">
        <v>0</v>
      </c>
      <c r="AA180" s="8">
        <v>55</v>
      </c>
      <c r="AB180" s="8">
        <v>4</v>
      </c>
      <c r="AC180" s="8">
        <v>35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0</v>
      </c>
      <c r="AR180" s="8">
        <v>7</v>
      </c>
      <c r="AS180" s="8">
        <v>0</v>
      </c>
      <c r="AT180" s="8">
        <v>32</v>
      </c>
      <c r="AU180" s="8">
        <v>49</v>
      </c>
      <c r="AV180" s="8">
        <v>0</v>
      </c>
      <c r="AW180" s="8">
        <v>0</v>
      </c>
      <c r="AX180" s="8">
        <v>2</v>
      </c>
      <c r="AY180" s="8">
        <v>12</v>
      </c>
      <c r="AZ180" s="8">
        <v>81</v>
      </c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</row>
    <row r="181" spans="1:432" s="8" customFormat="1" x14ac:dyDescent="0.3">
      <c r="A181" s="8">
        <v>7317</v>
      </c>
      <c r="B181" s="8" t="s">
        <v>183</v>
      </c>
      <c r="C181" s="8">
        <v>0</v>
      </c>
      <c r="D181" s="8">
        <v>0</v>
      </c>
      <c r="E181" s="8">
        <v>0</v>
      </c>
      <c r="F181" s="8">
        <v>9</v>
      </c>
      <c r="G181" s="8">
        <v>6</v>
      </c>
      <c r="H181" s="8">
        <v>0</v>
      </c>
      <c r="I181" s="8">
        <v>5</v>
      </c>
      <c r="J181" s="8">
        <v>0</v>
      </c>
      <c r="K181" s="8">
        <v>6</v>
      </c>
      <c r="L181" s="8">
        <v>0</v>
      </c>
      <c r="M181" s="8">
        <v>1</v>
      </c>
      <c r="N181" s="8">
        <v>7</v>
      </c>
      <c r="O181" s="8">
        <v>13</v>
      </c>
      <c r="P181" s="8">
        <v>18</v>
      </c>
      <c r="Q181" s="8">
        <v>15</v>
      </c>
      <c r="R181" s="8">
        <v>17</v>
      </c>
      <c r="S181" s="8">
        <v>7</v>
      </c>
      <c r="T181" s="8">
        <v>14</v>
      </c>
      <c r="U181" s="8">
        <v>4</v>
      </c>
      <c r="V181" s="8">
        <v>10</v>
      </c>
      <c r="W181" s="8">
        <v>1</v>
      </c>
      <c r="X181" s="8">
        <v>0</v>
      </c>
      <c r="Y181" s="8">
        <v>8</v>
      </c>
      <c r="Z181" s="8">
        <v>0</v>
      </c>
      <c r="AA181" s="8">
        <v>17</v>
      </c>
      <c r="AB181" s="8">
        <v>0</v>
      </c>
      <c r="AC181" s="8">
        <v>8</v>
      </c>
      <c r="AD181" s="8">
        <v>5</v>
      </c>
      <c r="AE181" s="8">
        <v>0</v>
      </c>
      <c r="AF181" s="8">
        <v>5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2</v>
      </c>
      <c r="AO181" s="8">
        <v>17</v>
      </c>
      <c r="AP181" s="8">
        <v>1</v>
      </c>
      <c r="AQ181" s="8">
        <v>0</v>
      </c>
      <c r="AR181" s="8">
        <v>3</v>
      </c>
      <c r="AS181" s="8">
        <v>0</v>
      </c>
      <c r="AT181" s="8">
        <v>6</v>
      </c>
      <c r="AU181" s="8">
        <v>13</v>
      </c>
      <c r="AV181" s="8">
        <v>0</v>
      </c>
      <c r="AW181" s="8">
        <v>0</v>
      </c>
      <c r="AX181" s="8">
        <v>3</v>
      </c>
      <c r="AY181" s="8">
        <v>14</v>
      </c>
      <c r="AZ181" s="8">
        <v>19</v>
      </c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</row>
    <row r="182" spans="1:432" s="8" customFormat="1" x14ac:dyDescent="0.3">
      <c r="A182" s="8">
        <v>7318</v>
      </c>
      <c r="B182" s="8" t="s">
        <v>184</v>
      </c>
      <c r="C182" s="8">
        <v>0</v>
      </c>
      <c r="D182" s="8">
        <v>0</v>
      </c>
      <c r="E182" s="8">
        <v>0</v>
      </c>
      <c r="F182" s="8">
        <v>9</v>
      </c>
      <c r="G182" s="8">
        <v>9</v>
      </c>
      <c r="H182" s="8">
        <v>0</v>
      </c>
      <c r="I182" s="8">
        <v>10</v>
      </c>
      <c r="J182" s="8">
        <v>0</v>
      </c>
      <c r="K182" s="8">
        <v>8</v>
      </c>
      <c r="L182" s="8">
        <v>0</v>
      </c>
      <c r="M182" s="8">
        <v>2</v>
      </c>
      <c r="N182" s="8">
        <v>12</v>
      </c>
      <c r="O182" s="8">
        <v>15</v>
      </c>
      <c r="P182" s="8">
        <v>15</v>
      </c>
      <c r="Q182" s="8">
        <v>14</v>
      </c>
      <c r="R182" s="8">
        <v>18</v>
      </c>
      <c r="S182" s="8">
        <v>16</v>
      </c>
      <c r="T182" s="8">
        <v>17</v>
      </c>
      <c r="U182" s="8">
        <v>17</v>
      </c>
      <c r="V182" s="8">
        <v>17</v>
      </c>
      <c r="W182" s="8">
        <v>9</v>
      </c>
      <c r="X182" s="8">
        <v>0</v>
      </c>
      <c r="Y182" s="8">
        <v>5</v>
      </c>
      <c r="Z182" s="8">
        <v>0</v>
      </c>
      <c r="AA182" s="8">
        <v>27</v>
      </c>
      <c r="AB182" s="8">
        <v>1</v>
      </c>
      <c r="AC182" s="8">
        <v>9</v>
      </c>
      <c r="AD182" s="8">
        <v>13</v>
      </c>
      <c r="AE182" s="8">
        <v>0</v>
      </c>
      <c r="AF182" s="8">
        <v>2</v>
      </c>
      <c r="AG182" s="8">
        <v>0</v>
      </c>
      <c r="AH182" s="8">
        <v>0</v>
      </c>
      <c r="AI182" s="8">
        <v>0</v>
      </c>
      <c r="AJ182" s="8">
        <v>0</v>
      </c>
      <c r="AK182" s="8">
        <v>0</v>
      </c>
      <c r="AL182" s="8">
        <v>0</v>
      </c>
      <c r="AM182" s="8">
        <v>0</v>
      </c>
      <c r="AN182" s="8">
        <v>0</v>
      </c>
      <c r="AO182" s="8">
        <v>0</v>
      </c>
      <c r="AP182" s="8">
        <v>2</v>
      </c>
      <c r="AQ182" s="8">
        <v>0</v>
      </c>
      <c r="AR182" s="8">
        <v>10</v>
      </c>
      <c r="AS182" s="8">
        <v>3</v>
      </c>
      <c r="AT182" s="8">
        <v>28</v>
      </c>
      <c r="AU182" s="8">
        <v>33</v>
      </c>
      <c r="AV182" s="8">
        <v>1</v>
      </c>
      <c r="AW182" s="8">
        <v>0</v>
      </c>
      <c r="AX182" s="8">
        <v>10</v>
      </c>
      <c r="AY182" s="8">
        <v>17</v>
      </c>
      <c r="AZ182" s="8">
        <v>61</v>
      </c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</row>
    <row r="183" spans="1:432" s="8" customFormat="1" x14ac:dyDescent="0.3">
      <c r="A183" s="8">
        <v>7410</v>
      </c>
      <c r="B183" s="8" t="s">
        <v>185</v>
      </c>
      <c r="C183" s="8">
        <v>0</v>
      </c>
      <c r="D183" s="8">
        <v>2</v>
      </c>
      <c r="E183" s="8">
        <v>1</v>
      </c>
      <c r="F183" s="8">
        <v>80</v>
      </c>
      <c r="G183" s="8">
        <v>62</v>
      </c>
      <c r="H183" s="8">
        <v>1</v>
      </c>
      <c r="I183" s="8">
        <v>61</v>
      </c>
      <c r="J183" s="8">
        <v>1</v>
      </c>
      <c r="K183" s="8">
        <v>59</v>
      </c>
      <c r="L183" s="8">
        <v>0</v>
      </c>
      <c r="M183" s="8">
        <v>30</v>
      </c>
      <c r="N183" s="8">
        <v>101</v>
      </c>
      <c r="O183" s="8">
        <v>113</v>
      </c>
      <c r="P183" s="8">
        <v>116</v>
      </c>
      <c r="Q183" s="8">
        <v>44</v>
      </c>
      <c r="R183" s="8">
        <v>67</v>
      </c>
      <c r="S183" s="8">
        <v>37</v>
      </c>
      <c r="T183" s="8">
        <v>62</v>
      </c>
      <c r="U183" s="8">
        <v>21</v>
      </c>
      <c r="V183" s="8">
        <v>34</v>
      </c>
      <c r="W183" s="8">
        <v>16</v>
      </c>
      <c r="X183" s="8">
        <v>0</v>
      </c>
      <c r="Y183" s="8">
        <v>82</v>
      </c>
      <c r="Z183" s="8">
        <v>0</v>
      </c>
      <c r="AA183" s="8">
        <v>216</v>
      </c>
      <c r="AB183" s="8">
        <v>0</v>
      </c>
      <c r="AC183" s="8">
        <v>36</v>
      </c>
      <c r="AD183" s="8">
        <v>83</v>
      </c>
      <c r="AE183" s="8">
        <v>0</v>
      </c>
      <c r="AF183" s="8">
        <v>48</v>
      </c>
      <c r="AG183" s="8">
        <v>0</v>
      </c>
      <c r="AH183" s="8">
        <v>2</v>
      </c>
      <c r="AI183" s="8">
        <v>3</v>
      </c>
      <c r="AJ183" s="8">
        <v>0</v>
      </c>
      <c r="AK183" s="8">
        <v>0</v>
      </c>
      <c r="AL183" s="8">
        <v>0</v>
      </c>
      <c r="AM183" s="8">
        <v>0</v>
      </c>
      <c r="AN183" s="8">
        <v>11</v>
      </c>
      <c r="AO183" s="8">
        <v>14</v>
      </c>
      <c r="AP183" s="8">
        <v>0</v>
      </c>
      <c r="AQ183" s="8">
        <v>0</v>
      </c>
      <c r="AR183" s="8">
        <v>8</v>
      </c>
      <c r="AS183" s="8">
        <v>5</v>
      </c>
      <c r="AT183" s="8">
        <v>41</v>
      </c>
      <c r="AU183" s="8">
        <v>64</v>
      </c>
      <c r="AV183" s="8">
        <v>0</v>
      </c>
      <c r="AW183" s="8">
        <v>0</v>
      </c>
      <c r="AX183" s="8">
        <v>4</v>
      </c>
      <c r="AY183" s="8">
        <v>30</v>
      </c>
      <c r="AZ183" s="8">
        <v>105</v>
      </c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</row>
    <row r="184" spans="1:432" s="8" customFormat="1" x14ac:dyDescent="0.3">
      <c r="A184" s="8">
        <v>9468</v>
      </c>
      <c r="B184" s="8" t="s">
        <v>186</v>
      </c>
      <c r="C184" s="8">
        <v>6</v>
      </c>
      <c r="D184" s="8">
        <v>0</v>
      </c>
      <c r="E184" s="8">
        <v>0</v>
      </c>
      <c r="F184" s="8">
        <v>6</v>
      </c>
      <c r="G184" s="8">
        <v>4</v>
      </c>
      <c r="H184" s="8">
        <v>0</v>
      </c>
      <c r="I184" s="8">
        <v>3</v>
      </c>
      <c r="J184" s="8">
        <v>0</v>
      </c>
      <c r="K184" s="8">
        <v>3</v>
      </c>
      <c r="L184" s="8">
        <v>0</v>
      </c>
      <c r="M184" s="8">
        <v>4</v>
      </c>
      <c r="N184" s="8">
        <v>5</v>
      </c>
      <c r="O184" s="8">
        <v>7</v>
      </c>
      <c r="P184" s="8">
        <v>9</v>
      </c>
      <c r="Q184" s="8">
        <v>10</v>
      </c>
      <c r="R184" s="8">
        <v>9</v>
      </c>
      <c r="S184" s="8">
        <v>7</v>
      </c>
      <c r="T184" s="8">
        <v>6</v>
      </c>
      <c r="U184" s="8">
        <v>7</v>
      </c>
      <c r="V184" s="8">
        <v>9</v>
      </c>
      <c r="W184" s="8">
        <v>4</v>
      </c>
      <c r="X184" s="8">
        <v>0</v>
      </c>
      <c r="Y184" s="8">
        <v>4</v>
      </c>
      <c r="Z184" s="8">
        <v>0</v>
      </c>
      <c r="AA184" s="8">
        <v>19</v>
      </c>
      <c r="AB184" s="8">
        <v>0</v>
      </c>
      <c r="AC184" s="8">
        <v>3</v>
      </c>
      <c r="AD184" s="8">
        <v>2</v>
      </c>
      <c r="AE184" s="8">
        <v>0</v>
      </c>
      <c r="AF184" s="8">
        <v>5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v>5</v>
      </c>
      <c r="AS184" s="8">
        <v>1</v>
      </c>
      <c r="AT184" s="8">
        <v>10</v>
      </c>
      <c r="AU184" s="8">
        <v>40</v>
      </c>
      <c r="AV184" s="8">
        <v>0</v>
      </c>
      <c r="AW184" s="8">
        <v>0</v>
      </c>
      <c r="AX184" s="8">
        <v>2</v>
      </c>
      <c r="AY184" s="8">
        <v>1</v>
      </c>
      <c r="AZ184" s="8">
        <v>50</v>
      </c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</row>
    <row r="185" spans="1:432" s="8" customFormat="1" x14ac:dyDescent="0.3">
      <c r="A185" s="8">
        <v>10095</v>
      </c>
      <c r="B185" s="8" t="s">
        <v>188</v>
      </c>
      <c r="C185" s="8">
        <v>0</v>
      </c>
      <c r="D185" s="8">
        <v>0</v>
      </c>
      <c r="E185" s="8">
        <v>0</v>
      </c>
      <c r="F185" s="8">
        <v>18</v>
      </c>
      <c r="G185" s="8">
        <v>13</v>
      </c>
      <c r="H185" s="8">
        <v>0</v>
      </c>
      <c r="I185" s="8">
        <v>13</v>
      </c>
      <c r="J185" s="8">
        <v>0</v>
      </c>
      <c r="K185" s="8">
        <v>11</v>
      </c>
      <c r="L185" s="8">
        <v>0</v>
      </c>
      <c r="M185" s="8">
        <v>6</v>
      </c>
      <c r="N185" s="8">
        <v>20</v>
      </c>
      <c r="O185" s="8">
        <v>17</v>
      </c>
      <c r="P185" s="8">
        <v>16</v>
      </c>
      <c r="Q185" s="8">
        <v>12</v>
      </c>
      <c r="R185" s="8">
        <v>10</v>
      </c>
      <c r="S185" s="8">
        <v>10</v>
      </c>
      <c r="T185" s="8">
        <v>5</v>
      </c>
      <c r="U185" s="8">
        <v>5</v>
      </c>
      <c r="V185" s="8">
        <v>9</v>
      </c>
      <c r="W185" s="8">
        <v>2</v>
      </c>
      <c r="X185" s="8">
        <v>0</v>
      </c>
      <c r="Y185" s="8">
        <v>15</v>
      </c>
      <c r="Z185" s="8">
        <v>0</v>
      </c>
      <c r="AA185" s="8">
        <v>58</v>
      </c>
      <c r="AB185" s="8">
        <v>0</v>
      </c>
      <c r="AC185" s="8">
        <v>3</v>
      </c>
      <c r="AD185" s="8">
        <v>14</v>
      </c>
      <c r="AE185" s="8">
        <v>0</v>
      </c>
      <c r="AF185" s="8">
        <v>10</v>
      </c>
      <c r="AG185" s="8">
        <v>0</v>
      </c>
      <c r="AH185" s="8">
        <v>0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3</v>
      </c>
      <c r="AQ185" s="8">
        <v>0</v>
      </c>
      <c r="AR185" s="8">
        <v>9</v>
      </c>
      <c r="AS185" s="8">
        <v>8</v>
      </c>
      <c r="AT185" s="8">
        <v>12</v>
      </c>
      <c r="AU185" s="8">
        <v>40</v>
      </c>
      <c r="AV185" s="8">
        <v>0</v>
      </c>
      <c r="AW185" s="8">
        <v>0</v>
      </c>
      <c r="AX185" s="8">
        <v>3</v>
      </c>
      <c r="AY185" s="8">
        <v>11</v>
      </c>
      <c r="AZ185" s="8">
        <v>52</v>
      </c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</row>
    <row r="186" spans="1:432" s="8" customFormat="1" x14ac:dyDescent="0.3">
      <c r="A186" s="8">
        <v>10096</v>
      </c>
      <c r="B186" s="8" t="s">
        <v>187</v>
      </c>
      <c r="C186" s="8">
        <v>0</v>
      </c>
      <c r="D186" s="8">
        <v>0</v>
      </c>
      <c r="E186" s="8">
        <v>0</v>
      </c>
      <c r="F186" s="8">
        <v>9</v>
      </c>
      <c r="G186" s="8">
        <v>6</v>
      </c>
      <c r="H186" s="8">
        <v>0</v>
      </c>
      <c r="I186" s="8">
        <v>7</v>
      </c>
      <c r="J186" s="8">
        <v>0</v>
      </c>
      <c r="K186" s="8">
        <v>7</v>
      </c>
      <c r="L186" s="8">
        <v>0</v>
      </c>
      <c r="M186" s="8">
        <v>5</v>
      </c>
      <c r="N186" s="8">
        <v>15</v>
      </c>
      <c r="O186" s="8">
        <v>14</v>
      </c>
      <c r="P186" s="8">
        <v>12</v>
      </c>
      <c r="Q186" s="8">
        <v>12</v>
      </c>
      <c r="R186" s="8">
        <v>9</v>
      </c>
      <c r="S186" s="8">
        <v>8</v>
      </c>
      <c r="T186" s="8">
        <v>6</v>
      </c>
      <c r="U186" s="8">
        <v>5</v>
      </c>
      <c r="V186" s="8">
        <v>11</v>
      </c>
      <c r="W186" s="8">
        <v>3</v>
      </c>
      <c r="X186" s="8">
        <v>0</v>
      </c>
      <c r="Y186" s="8">
        <v>1</v>
      </c>
      <c r="Z186" s="8">
        <v>0</v>
      </c>
      <c r="AA186" s="8">
        <v>16</v>
      </c>
      <c r="AB186" s="8">
        <v>0</v>
      </c>
      <c r="AC186" s="8">
        <v>1</v>
      </c>
      <c r="AD186" s="8">
        <v>13</v>
      </c>
      <c r="AE186" s="8">
        <v>0</v>
      </c>
      <c r="AF186" s="8">
        <v>5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3</v>
      </c>
      <c r="AQ186" s="8">
        <v>0</v>
      </c>
      <c r="AR186" s="8">
        <v>14</v>
      </c>
      <c r="AS186" s="8">
        <v>4</v>
      </c>
      <c r="AT186" s="8">
        <v>13</v>
      </c>
      <c r="AU186" s="8">
        <v>21</v>
      </c>
      <c r="AV186" s="8">
        <v>0</v>
      </c>
      <c r="AW186" s="8">
        <v>0</v>
      </c>
      <c r="AX186" s="8">
        <v>0</v>
      </c>
      <c r="AY186" s="8">
        <v>16</v>
      </c>
      <c r="AZ186" s="8">
        <v>34</v>
      </c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</row>
    <row r="187" spans="1:432" s="8" customFormat="1" x14ac:dyDescent="0.3">
      <c r="A187" s="8">
        <v>11452</v>
      </c>
      <c r="B187" s="8" t="s">
        <v>190</v>
      </c>
      <c r="C187" s="8">
        <v>1</v>
      </c>
      <c r="D187" s="8">
        <v>0</v>
      </c>
      <c r="E187" s="8">
        <v>0</v>
      </c>
      <c r="F187" s="8">
        <v>7</v>
      </c>
      <c r="G187" s="8">
        <v>6</v>
      </c>
      <c r="H187" s="8">
        <v>0</v>
      </c>
      <c r="I187" s="8">
        <v>7</v>
      </c>
      <c r="J187" s="8">
        <v>0</v>
      </c>
      <c r="K187" s="8">
        <v>6</v>
      </c>
      <c r="L187" s="8">
        <v>0</v>
      </c>
      <c r="M187" s="8">
        <v>3</v>
      </c>
      <c r="N187" s="8">
        <v>9</v>
      </c>
      <c r="O187" s="8">
        <v>8</v>
      </c>
      <c r="P187" s="8">
        <v>6</v>
      </c>
      <c r="Q187" s="8">
        <v>5</v>
      </c>
      <c r="R187" s="8">
        <v>7</v>
      </c>
      <c r="S187" s="8">
        <v>8</v>
      </c>
      <c r="T187" s="8">
        <v>7</v>
      </c>
      <c r="U187" s="8">
        <v>8</v>
      </c>
      <c r="V187" s="8">
        <v>8</v>
      </c>
      <c r="W187" s="8">
        <v>6</v>
      </c>
      <c r="X187" s="8">
        <v>0</v>
      </c>
      <c r="Y187" s="8">
        <v>9</v>
      </c>
      <c r="Z187" s="8">
        <v>0</v>
      </c>
      <c r="AA187" s="8">
        <v>28</v>
      </c>
      <c r="AB187" s="8">
        <v>1</v>
      </c>
      <c r="AC187" s="8">
        <v>9</v>
      </c>
      <c r="AD187" s="8">
        <v>4</v>
      </c>
      <c r="AE187" s="8">
        <v>0</v>
      </c>
      <c r="AF187" s="8">
        <v>1</v>
      </c>
      <c r="AG187" s="8">
        <v>0</v>
      </c>
      <c r="AH187" s="8">
        <v>1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4</v>
      </c>
      <c r="AQ187" s="8">
        <v>0</v>
      </c>
      <c r="AR187" s="8">
        <v>7</v>
      </c>
      <c r="AS187" s="8">
        <v>10</v>
      </c>
      <c r="AT187" s="8">
        <v>8</v>
      </c>
      <c r="AU187" s="8">
        <v>19</v>
      </c>
      <c r="AV187" s="8">
        <v>0</v>
      </c>
      <c r="AW187" s="8">
        <v>0</v>
      </c>
      <c r="AX187" s="8">
        <v>5</v>
      </c>
      <c r="AY187" s="8">
        <v>11</v>
      </c>
      <c r="AZ187" s="8">
        <v>27</v>
      </c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</row>
    <row r="188" spans="1:432" s="8" customFormat="1" x14ac:dyDescent="0.3">
      <c r="A188" s="8">
        <v>11470</v>
      </c>
      <c r="B188" s="8" t="s">
        <v>191</v>
      </c>
      <c r="C188" s="8">
        <v>0</v>
      </c>
      <c r="D188" s="8">
        <v>442</v>
      </c>
      <c r="E188" s="8">
        <v>1086</v>
      </c>
      <c r="F188" s="8">
        <v>1</v>
      </c>
      <c r="G188" s="8">
        <v>0</v>
      </c>
      <c r="H188" s="8">
        <v>9</v>
      </c>
      <c r="I188" s="8">
        <v>0</v>
      </c>
      <c r="J188" s="8">
        <v>13</v>
      </c>
      <c r="K188" s="8">
        <v>0</v>
      </c>
      <c r="L188" s="8">
        <v>6</v>
      </c>
      <c r="M188" s="8">
        <v>0</v>
      </c>
      <c r="N188" s="8">
        <v>104</v>
      </c>
      <c r="O188" s="8">
        <v>20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2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45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0</v>
      </c>
      <c r="AP188" s="8">
        <v>78</v>
      </c>
      <c r="AQ188" s="8">
        <v>0</v>
      </c>
      <c r="AR188" s="8">
        <v>118</v>
      </c>
      <c r="AS188" s="8">
        <v>0</v>
      </c>
      <c r="AT188" s="8">
        <v>73</v>
      </c>
      <c r="AU188" s="8">
        <v>111</v>
      </c>
      <c r="AV188" s="8">
        <v>0</v>
      </c>
      <c r="AW188" s="8">
        <v>1</v>
      </c>
      <c r="AX188" s="8">
        <v>49</v>
      </c>
      <c r="AY188" s="8">
        <v>74</v>
      </c>
      <c r="AZ188" s="8">
        <v>184</v>
      </c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</row>
    <row r="189" spans="1:432" s="8" customFormat="1" x14ac:dyDescent="0.3">
      <c r="A189" s="8">
        <v>11688</v>
      </c>
      <c r="B189" s="8" t="s">
        <v>189</v>
      </c>
      <c r="C189" s="8">
        <v>0</v>
      </c>
      <c r="D189" s="8">
        <v>0</v>
      </c>
      <c r="E189" s="8">
        <v>0</v>
      </c>
      <c r="F189" s="8">
        <v>7</v>
      </c>
      <c r="G189" s="8">
        <v>3</v>
      </c>
      <c r="H189" s="8">
        <v>0</v>
      </c>
      <c r="I189" s="8">
        <v>3</v>
      </c>
      <c r="J189" s="8">
        <v>0</v>
      </c>
      <c r="K189" s="8">
        <v>3</v>
      </c>
      <c r="L189" s="8">
        <v>0</v>
      </c>
      <c r="M189" s="8">
        <v>4</v>
      </c>
      <c r="N189" s="8">
        <v>6</v>
      </c>
      <c r="O189" s="8">
        <v>16</v>
      </c>
      <c r="P189" s="8">
        <v>21</v>
      </c>
      <c r="Q189" s="8">
        <v>17</v>
      </c>
      <c r="R189" s="8">
        <v>13</v>
      </c>
      <c r="S189" s="8">
        <v>15</v>
      </c>
      <c r="T189" s="8">
        <v>17</v>
      </c>
      <c r="U189" s="8">
        <v>8</v>
      </c>
      <c r="V189" s="8">
        <v>7</v>
      </c>
      <c r="W189" s="8">
        <v>1</v>
      </c>
      <c r="X189" s="8">
        <v>0</v>
      </c>
      <c r="Y189" s="8">
        <v>16</v>
      </c>
      <c r="Z189" s="8">
        <v>0</v>
      </c>
      <c r="AA189" s="8">
        <v>52</v>
      </c>
      <c r="AB189" s="8">
        <v>0</v>
      </c>
      <c r="AC189" s="8">
        <v>3</v>
      </c>
      <c r="AD189" s="8">
        <v>17</v>
      </c>
      <c r="AE189" s="8">
        <v>0</v>
      </c>
      <c r="AF189" s="8">
        <v>7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7</v>
      </c>
      <c r="AQ189" s="8">
        <v>0</v>
      </c>
      <c r="AR189" s="8">
        <v>7</v>
      </c>
      <c r="AS189" s="8">
        <v>0</v>
      </c>
      <c r="AT189" s="8">
        <v>11</v>
      </c>
      <c r="AU189" s="8">
        <v>40</v>
      </c>
      <c r="AV189" s="8">
        <v>0</v>
      </c>
      <c r="AW189" s="8">
        <v>0</v>
      </c>
      <c r="AX189" s="8">
        <v>2</v>
      </c>
      <c r="AY189" s="8">
        <v>25</v>
      </c>
      <c r="AZ189" s="8">
        <v>51</v>
      </c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</row>
    <row r="190" spans="1:432" s="8" customFormat="1" x14ac:dyDescent="0.3">
      <c r="A190" s="8">
        <v>17605</v>
      </c>
      <c r="B190" s="8" t="s">
        <v>192</v>
      </c>
      <c r="C190" s="8">
        <v>0</v>
      </c>
      <c r="D190" s="8">
        <v>0</v>
      </c>
      <c r="E190" s="8">
        <v>0</v>
      </c>
      <c r="F190" s="8">
        <v>24</v>
      </c>
      <c r="G190" s="8">
        <v>12</v>
      </c>
      <c r="H190" s="8">
        <v>2</v>
      </c>
      <c r="I190" s="8">
        <v>12</v>
      </c>
      <c r="J190" s="8">
        <v>0</v>
      </c>
      <c r="K190" s="8">
        <v>11</v>
      </c>
      <c r="L190" s="8">
        <v>0</v>
      </c>
      <c r="M190" s="8">
        <v>15</v>
      </c>
      <c r="N190" s="8">
        <v>31</v>
      </c>
      <c r="O190" s="8">
        <v>25</v>
      </c>
      <c r="P190" s="8">
        <v>23</v>
      </c>
      <c r="Q190" s="8">
        <v>14</v>
      </c>
      <c r="R190" s="8">
        <v>28</v>
      </c>
      <c r="S190" s="8">
        <v>9</v>
      </c>
      <c r="T190" s="8">
        <v>21</v>
      </c>
      <c r="U190" s="8">
        <v>8</v>
      </c>
      <c r="V190" s="8">
        <v>15</v>
      </c>
      <c r="W190" s="8">
        <v>3</v>
      </c>
      <c r="X190" s="8">
        <v>0</v>
      </c>
      <c r="Y190" s="8">
        <v>12</v>
      </c>
      <c r="Z190" s="8">
        <v>0</v>
      </c>
      <c r="AA190" s="8">
        <v>30</v>
      </c>
      <c r="AB190" s="8">
        <v>0</v>
      </c>
      <c r="AC190" s="8">
        <v>5</v>
      </c>
      <c r="AD190" s="8">
        <v>21</v>
      </c>
      <c r="AE190" s="8">
        <v>0</v>
      </c>
      <c r="AF190" s="8">
        <v>4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2</v>
      </c>
      <c r="AQ190" s="8">
        <v>0</v>
      </c>
      <c r="AR190" s="8">
        <v>6</v>
      </c>
      <c r="AS190" s="8">
        <v>0</v>
      </c>
      <c r="AT190" s="8">
        <v>55</v>
      </c>
      <c r="AU190" s="8">
        <v>104</v>
      </c>
      <c r="AV190" s="8">
        <v>0</v>
      </c>
      <c r="AW190" s="8">
        <v>0</v>
      </c>
      <c r="AX190" s="8">
        <v>2</v>
      </c>
      <c r="AY190" s="8">
        <v>13</v>
      </c>
      <c r="AZ190" s="8">
        <v>159</v>
      </c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</row>
    <row r="191" spans="1:432" s="8" customFormat="1" x14ac:dyDescent="0.3">
      <c r="A191" s="8">
        <v>17874</v>
      </c>
      <c r="B191" s="8" t="s">
        <v>193</v>
      </c>
      <c r="C191" s="8">
        <v>0</v>
      </c>
      <c r="D191" s="8">
        <v>0</v>
      </c>
      <c r="E191" s="8">
        <v>0</v>
      </c>
      <c r="F191" s="8">
        <v>25</v>
      </c>
      <c r="G191" s="8">
        <v>15</v>
      </c>
      <c r="H191" s="8">
        <v>0</v>
      </c>
      <c r="I191" s="8">
        <v>14</v>
      </c>
      <c r="J191" s="8">
        <v>0</v>
      </c>
      <c r="K191" s="8">
        <v>11</v>
      </c>
      <c r="L191" s="8">
        <v>0</v>
      </c>
      <c r="M191" s="8">
        <v>15</v>
      </c>
      <c r="N191" s="8">
        <v>26</v>
      </c>
      <c r="O191" s="8">
        <v>29</v>
      </c>
      <c r="P191" s="8">
        <v>35</v>
      </c>
      <c r="Q191" s="8">
        <v>12</v>
      </c>
      <c r="R191" s="8">
        <v>21</v>
      </c>
      <c r="S191" s="8">
        <v>7</v>
      </c>
      <c r="T191" s="8">
        <v>17</v>
      </c>
      <c r="U191" s="8">
        <v>6</v>
      </c>
      <c r="V191" s="8">
        <v>19</v>
      </c>
      <c r="W191" s="8">
        <v>1</v>
      </c>
      <c r="X191" s="8">
        <v>0</v>
      </c>
      <c r="Y191" s="8">
        <v>25</v>
      </c>
      <c r="Z191" s="8">
        <v>0</v>
      </c>
      <c r="AA191" s="8">
        <v>69</v>
      </c>
      <c r="AB191" s="8">
        <v>0</v>
      </c>
      <c r="AC191" s="8">
        <v>20</v>
      </c>
      <c r="AD191" s="8">
        <v>15</v>
      </c>
      <c r="AE191" s="8">
        <v>0</v>
      </c>
      <c r="AF191" s="8">
        <v>1</v>
      </c>
      <c r="AG191" s="8">
        <v>0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5</v>
      </c>
      <c r="AQ191" s="8">
        <v>0</v>
      </c>
      <c r="AR191" s="8">
        <v>10</v>
      </c>
      <c r="AS191" s="8">
        <v>0</v>
      </c>
      <c r="AT191" s="8">
        <v>40</v>
      </c>
      <c r="AU191" s="8">
        <v>106</v>
      </c>
      <c r="AV191" s="8">
        <v>0</v>
      </c>
      <c r="AW191" s="8">
        <v>0</v>
      </c>
      <c r="AX191" s="8">
        <v>19</v>
      </c>
      <c r="AY191" s="8">
        <v>31</v>
      </c>
      <c r="AZ191" s="8">
        <v>146</v>
      </c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</row>
    <row r="192" spans="1:432" s="8" customFormat="1" x14ac:dyDescent="0.3">
      <c r="A192" s="8">
        <v>17875</v>
      </c>
      <c r="B192" s="8" t="s">
        <v>194</v>
      </c>
      <c r="C192" s="8">
        <v>0</v>
      </c>
      <c r="D192" s="8">
        <v>0</v>
      </c>
      <c r="E192" s="8">
        <v>0</v>
      </c>
      <c r="F192" s="8">
        <v>2</v>
      </c>
      <c r="G192" s="8">
        <v>1</v>
      </c>
      <c r="H192" s="8">
        <v>0</v>
      </c>
      <c r="I192" s="8">
        <v>1</v>
      </c>
      <c r="J192" s="8">
        <v>0</v>
      </c>
      <c r="K192" s="8">
        <v>1</v>
      </c>
      <c r="L192" s="8">
        <v>0</v>
      </c>
      <c r="M192" s="8">
        <v>1</v>
      </c>
      <c r="N192" s="8">
        <v>2</v>
      </c>
      <c r="O192" s="8">
        <v>4</v>
      </c>
      <c r="P192" s="8">
        <v>5</v>
      </c>
      <c r="Q192" s="8">
        <v>2</v>
      </c>
      <c r="R192" s="8">
        <v>2</v>
      </c>
      <c r="S192" s="8">
        <v>4</v>
      </c>
      <c r="T192" s="8">
        <v>5</v>
      </c>
      <c r="U192" s="8">
        <v>0</v>
      </c>
      <c r="V192" s="8">
        <v>2</v>
      </c>
      <c r="W192" s="8">
        <v>0</v>
      </c>
      <c r="X192" s="8">
        <v>0</v>
      </c>
      <c r="Y192" s="8">
        <v>5</v>
      </c>
      <c r="Z192" s="8">
        <v>0</v>
      </c>
      <c r="AA192" s="8">
        <v>14</v>
      </c>
      <c r="AB192" s="8">
        <v>0</v>
      </c>
      <c r="AC192" s="8">
        <v>3</v>
      </c>
      <c r="AD192" s="8">
        <v>2</v>
      </c>
      <c r="AE192" s="8">
        <v>0</v>
      </c>
      <c r="AF192" s="8">
        <v>6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1</v>
      </c>
      <c r="AQ192" s="8">
        <v>0</v>
      </c>
      <c r="AR192" s="8">
        <v>2</v>
      </c>
      <c r="AS192" s="8">
        <v>2</v>
      </c>
      <c r="AT192" s="8">
        <v>7</v>
      </c>
      <c r="AU192" s="8">
        <v>34</v>
      </c>
      <c r="AV192" s="8">
        <v>0</v>
      </c>
      <c r="AW192" s="8">
        <v>0</v>
      </c>
      <c r="AX192" s="8">
        <v>0</v>
      </c>
      <c r="AY192" s="8">
        <v>5</v>
      </c>
      <c r="AZ192" s="8">
        <v>41</v>
      </c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</row>
    <row r="193" spans="1:432" s="8" customFormat="1" x14ac:dyDescent="0.3">
      <c r="A193" s="8">
        <v>18872</v>
      </c>
      <c r="B193" s="8" t="s">
        <v>196</v>
      </c>
      <c r="C193" s="8">
        <v>0</v>
      </c>
      <c r="D193" s="8">
        <v>0</v>
      </c>
      <c r="E193" s="8">
        <v>0</v>
      </c>
      <c r="F193" s="8">
        <v>7</v>
      </c>
      <c r="G193" s="8">
        <v>5</v>
      </c>
      <c r="H193" s="8">
        <v>0</v>
      </c>
      <c r="I193" s="8">
        <v>3</v>
      </c>
      <c r="J193" s="8">
        <v>0</v>
      </c>
      <c r="K193" s="8">
        <v>4</v>
      </c>
      <c r="L193" s="8">
        <v>0</v>
      </c>
      <c r="M193" s="8">
        <v>3</v>
      </c>
      <c r="N193" s="8">
        <v>6</v>
      </c>
      <c r="O193" s="8">
        <v>15</v>
      </c>
      <c r="P193" s="8">
        <v>10</v>
      </c>
      <c r="Q193" s="8">
        <v>5</v>
      </c>
      <c r="R193" s="8">
        <v>4</v>
      </c>
      <c r="S193" s="8">
        <v>1</v>
      </c>
      <c r="T193" s="8">
        <v>3</v>
      </c>
      <c r="U193" s="8">
        <v>2</v>
      </c>
      <c r="V193" s="8">
        <v>4</v>
      </c>
      <c r="W193" s="8">
        <v>2</v>
      </c>
      <c r="X193" s="8">
        <v>0</v>
      </c>
      <c r="Y193" s="8">
        <v>7</v>
      </c>
      <c r="Z193" s="8">
        <v>0</v>
      </c>
      <c r="AA193" s="8">
        <v>6</v>
      </c>
      <c r="AB193" s="8">
        <v>0</v>
      </c>
      <c r="AC193" s="8">
        <v>9</v>
      </c>
      <c r="AD193" s="8">
        <v>7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v>11</v>
      </c>
      <c r="AU193" s="8">
        <v>14</v>
      </c>
      <c r="AV193" s="8">
        <v>0</v>
      </c>
      <c r="AW193" s="8">
        <v>0</v>
      </c>
      <c r="AX193" s="8">
        <v>0</v>
      </c>
      <c r="AY193" s="8">
        <v>9</v>
      </c>
      <c r="AZ193" s="8">
        <v>25</v>
      </c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</row>
    <row r="194" spans="1:432" s="8" customFormat="1" x14ac:dyDescent="0.3">
      <c r="A194" s="8">
        <v>18916</v>
      </c>
      <c r="B194" s="8" t="s">
        <v>195</v>
      </c>
      <c r="C194" s="8">
        <v>0</v>
      </c>
      <c r="D194" s="8">
        <v>0</v>
      </c>
      <c r="E194" s="8">
        <v>0</v>
      </c>
      <c r="F194" s="8">
        <v>19</v>
      </c>
      <c r="G194" s="8">
        <v>16</v>
      </c>
      <c r="H194" s="8">
        <v>0</v>
      </c>
      <c r="I194" s="8">
        <v>13</v>
      </c>
      <c r="J194" s="8">
        <v>0</v>
      </c>
      <c r="K194" s="8">
        <v>13</v>
      </c>
      <c r="L194" s="8">
        <v>0</v>
      </c>
      <c r="M194" s="8">
        <v>6</v>
      </c>
      <c r="N194" s="8">
        <v>26</v>
      </c>
      <c r="O194" s="8">
        <v>11</v>
      </c>
      <c r="P194" s="8">
        <v>13</v>
      </c>
      <c r="Q194" s="8">
        <v>15</v>
      </c>
      <c r="R194" s="8">
        <v>18</v>
      </c>
      <c r="S194" s="8">
        <v>17</v>
      </c>
      <c r="T194" s="8">
        <v>20</v>
      </c>
      <c r="U194" s="8">
        <v>19</v>
      </c>
      <c r="V194" s="8">
        <v>11</v>
      </c>
      <c r="W194" s="8">
        <v>10</v>
      </c>
      <c r="X194" s="8">
        <v>0</v>
      </c>
      <c r="Y194" s="8">
        <v>18</v>
      </c>
      <c r="Z194" s="8">
        <v>0</v>
      </c>
      <c r="AA194" s="8">
        <v>41</v>
      </c>
      <c r="AB194" s="8">
        <v>1</v>
      </c>
      <c r="AC194" s="8">
        <v>44</v>
      </c>
      <c r="AD194" s="8">
        <v>0</v>
      </c>
      <c r="AE194" s="8">
        <v>0</v>
      </c>
      <c r="AF194" s="8">
        <v>2</v>
      </c>
      <c r="AG194" s="8">
        <v>0</v>
      </c>
      <c r="AH194" s="8">
        <v>0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0</v>
      </c>
      <c r="AR194" s="8">
        <v>5</v>
      </c>
      <c r="AS194" s="8">
        <v>5</v>
      </c>
      <c r="AT194" s="8">
        <v>70</v>
      </c>
      <c r="AU194" s="8">
        <v>77</v>
      </c>
      <c r="AV194" s="8">
        <v>0</v>
      </c>
      <c r="AW194" s="8">
        <v>0</v>
      </c>
      <c r="AX194" s="8">
        <v>9</v>
      </c>
      <c r="AY194" s="8">
        <v>18</v>
      </c>
      <c r="AZ194" s="8">
        <v>147</v>
      </c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</row>
    <row r="195" spans="1:432" s="8" customFormat="1" x14ac:dyDescent="0.3">
      <c r="A195" s="8">
        <v>26094</v>
      </c>
      <c r="B195" s="8" t="s">
        <v>197</v>
      </c>
      <c r="C195" s="8">
        <v>0</v>
      </c>
      <c r="D195" s="8">
        <v>0</v>
      </c>
      <c r="E195" s="8">
        <v>0</v>
      </c>
      <c r="F195" s="8">
        <v>60</v>
      </c>
      <c r="G195" s="8">
        <v>42</v>
      </c>
      <c r="H195" s="8">
        <v>0</v>
      </c>
      <c r="I195" s="8">
        <v>39</v>
      </c>
      <c r="J195" s="8">
        <v>0</v>
      </c>
      <c r="K195" s="8">
        <v>39</v>
      </c>
      <c r="L195" s="8">
        <v>0</v>
      </c>
      <c r="M195" s="8">
        <v>22</v>
      </c>
      <c r="N195" s="8">
        <v>61</v>
      </c>
      <c r="O195" s="8">
        <v>72</v>
      </c>
      <c r="P195" s="8">
        <v>70</v>
      </c>
      <c r="Q195" s="8">
        <v>49</v>
      </c>
      <c r="R195" s="8">
        <v>68</v>
      </c>
      <c r="S195" s="8">
        <v>49</v>
      </c>
      <c r="T195" s="8">
        <v>58</v>
      </c>
      <c r="U195" s="8">
        <v>28</v>
      </c>
      <c r="V195" s="8">
        <v>51</v>
      </c>
      <c r="W195" s="8">
        <v>40</v>
      </c>
      <c r="X195" s="8">
        <v>0</v>
      </c>
      <c r="Y195" s="8">
        <v>64</v>
      </c>
      <c r="Z195" s="8">
        <v>0</v>
      </c>
      <c r="AA195" s="8">
        <v>289</v>
      </c>
      <c r="AB195" s="8">
        <v>0</v>
      </c>
      <c r="AC195" s="8">
        <v>10</v>
      </c>
      <c r="AD195" s="8">
        <v>43</v>
      </c>
      <c r="AE195" s="8">
        <v>0</v>
      </c>
      <c r="AF195" s="8">
        <v>31</v>
      </c>
      <c r="AG195" s="8">
        <v>0</v>
      </c>
      <c r="AH195" s="8">
        <v>1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14</v>
      </c>
      <c r="AQ195" s="8">
        <v>1</v>
      </c>
      <c r="AR195" s="8">
        <v>22</v>
      </c>
      <c r="AS195" s="8">
        <v>60</v>
      </c>
      <c r="AT195" s="8">
        <v>45</v>
      </c>
      <c r="AU195" s="8">
        <v>58</v>
      </c>
      <c r="AV195" s="8">
        <v>1</v>
      </c>
      <c r="AW195" s="8">
        <v>0</v>
      </c>
      <c r="AX195" s="8">
        <v>14</v>
      </c>
      <c r="AY195" s="8">
        <v>34</v>
      </c>
      <c r="AZ195" s="8">
        <v>103</v>
      </c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</row>
    <row r="196" spans="1:432" s="8" customFormat="1" x14ac:dyDescent="0.3">
      <c r="A196" s="8">
        <v>26269</v>
      </c>
      <c r="B196" s="8" t="s">
        <v>198</v>
      </c>
      <c r="C196" s="8">
        <v>0</v>
      </c>
      <c r="D196" s="8">
        <v>0</v>
      </c>
      <c r="E196" s="8">
        <v>0</v>
      </c>
      <c r="F196" s="8">
        <v>0</v>
      </c>
      <c r="G196" s="8">
        <v>0</v>
      </c>
      <c r="H196" s="8">
        <v>2</v>
      </c>
      <c r="I196" s="8">
        <v>1</v>
      </c>
      <c r="J196" s="8">
        <v>0</v>
      </c>
      <c r="K196" s="8">
        <v>1</v>
      </c>
      <c r="L196" s="8">
        <v>0</v>
      </c>
      <c r="M196" s="8">
        <v>1</v>
      </c>
      <c r="N196" s="8">
        <v>5</v>
      </c>
      <c r="O196" s="8">
        <v>7</v>
      </c>
      <c r="P196" s="8">
        <v>11</v>
      </c>
      <c r="Q196" s="8">
        <v>3</v>
      </c>
      <c r="R196" s="8">
        <v>3</v>
      </c>
      <c r="S196" s="8">
        <v>7</v>
      </c>
      <c r="T196" s="8">
        <v>6</v>
      </c>
      <c r="U196" s="8">
        <v>2</v>
      </c>
      <c r="V196" s="8">
        <v>4</v>
      </c>
      <c r="W196" s="8">
        <v>0</v>
      </c>
      <c r="X196" s="8">
        <v>0</v>
      </c>
      <c r="Y196" s="8">
        <v>7</v>
      </c>
      <c r="Z196" s="8">
        <v>2</v>
      </c>
      <c r="AA196" s="8">
        <v>17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4</v>
      </c>
      <c r="AJ196" s="8">
        <v>0</v>
      </c>
      <c r="AK196" s="8">
        <v>0</v>
      </c>
      <c r="AL196" s="8">
        <v>0</v>
      </c>
      <c r="AM196" s="8">
        <v>0</v>
      </c>
      <c r="AN196" s="8">
        <v>1</v>
      </c>
      <c r="AO196" s="8">
        <v>4</v>
      </c>
      <c r="AP196" s="8">
        <v>1</v>
      </c>
      <c r="AQ196" s="8">
        <v>0</v>
      </c>
      <c r="AR196" s="8">
        <v>8</v>
      </c>
      <c r="AS196" s="8">
        <v>0</v>
      </c>
      <c r="AT196" s="8">
        <v>31</v>
      </c>
      <c r="AU196" s="8">
        <v>71</v>
      </c>
      <c r="AV196" s="8">
        <v>0</v>
      </c>
      <c r="AW196" s="8">
        <v>0</v>
      </c>
      <c r="AX196" s="8">
        <v>2</v>
      </c>
      <c r="AY196" s="8">
        <v>19</v>
      </c>
      <c r="AZ196" s="8">
        <v>102</v>
      </c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</row>
    <row r="197" spans="1:432" s="8" customFormat="1" x14ac:dyDescent="0.3">
      <c r="A197" t="s">
        <v>328</v>
      </c>
      <c r="B197" s="8" t="s">
        <v>328</v>
      </c>
      <c r="AZ197" s="8">
        <v>0</v>
      </c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</row>
    <row r="198" spans="1:432" s="8" customFormat="1" x14ac:dyDescent="0.3">
      <c r="A198">
        <v>31139</v>
      </c>
      <c r="B198" t="s">
        <v>363</v>
      </c>
      <c r="C198" s="8">
        <v>0</v>
      </c>
      <c r="D198" s="8">
        <v>0</v>
      </c>
      <c r="E198" s="8">
        <v>0</v>
      </c>
      <c r="F198" s="8">
        <v>11</v>
      </c>
      <c r="G198" s="8">
        <v>11</v>
      </c>
      <c r="H198" s="8">
        <v>1</v>
      </c>
      <c r="I198" s="8">
        <v>9</v>
      </c>
      <c r="J198" s="8">
        <v>1</v>
      </c>
      <c r="K198" s="8">
        <v>7</v>
      </c>
      <c r="L198" s="8">
        <v>0</v>
      </c>
      <c r="M198" s="8">
        <v>2</v>
      </c>
      <c r="N198" s="8">
        <v>12</v>
      </c>
      <c r="O198" s="8">
        <v>8</v>
      </c>
      <c r="P198" s="8">
        <v>11</v>
      </c>
      <c r="Q198" s="8">
        <v>11</v>
      </c>
      <c r="R198" s="8">
        <v>11</v>
      </c>
      <c r="S198" s="8">
        <v>5</v>
      </c>
      <c r="T198" s="8">
        <v>9</v>
      </c>
      <c r="U198" s="8">
        <v>8</v>
      </c>
      <c r="V198" s="8">
        <v>15</v>
      </c>
      <c r="W198" s="8">
        <v>0</v>
      </c>
      <c r="X198" s="8">
        <v>0</v>
      </c>
      <c r="Y198" s="8">
        <v>1</v>
      </c>
      <c r="Z198" s="8">
        <v>0</v>
      </c>
      <c r="AA198" s="8">
        <v>10</v>
      </c>
      <c r="AB198" s="8">
        <v>0</v>
      </c>
      <c r="AC198" s="8">
        <v>1</v>
      </c>
      <c r="AD198" s="8">
        <v>6</v>
      </c>
      <c r="AE198" s="8">
        <v>0</v>
      </c>
      <c r="AF198" s="8">
        <v>7</v>
      </c>
      <c r="AG198" s="8">
        <v>0</v>
      </c>
      <c r="AH198" s="8">
        <v>0</v>
      </c>
      <c r="AI198" s="8">
        <v>0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1</v>
      </c>
      <c r="AP198" s="8">
        <v>1</v>
      </c>
      <c r="AQ198" s="8">
        <v>0</v>
      </c>
      <c r="AR198" s="8">
        <v>17</v>
      </c>
      <c r="AS198" s="8">
        <v>22</v>
      </c>
      <c r="AT198" s="8">
        <v>23</v>
      </c>
      <c r="AU198" s="8">
        <v>65</v>
      </c>
      <c r="AV198" s="8">
        <v>0</v>
      </c>
      <c r="AW198" s="8">
        <v>0</v>
      </c>
      <c r="AX198" s="8">
        <v>5</v>
      </c>
      <c r="AY198" s="8">
        <v>25</v>
      </c>
      <c r="AZ198" s="8">
        <v>88</v>
      </c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</row>
    <row r="199" spans="1:432" s="8" customFormat="1" x14ac:dyDescent="0.3">
      <c r="A199">
        <v>27737</v>
      </c>
      <c r="B199" t="s">
        <v>523</v>
      </c>
      <c r="C199" s="8">
        <v>0</v>
      </c>
      <c r="D199" s="8">
        <v>0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2</v>
      </c>
      <c r="AY199" s="8">
        <v>0</v>
      </c>
      <c r="AZ199" s="8">
        <v>0</v>
      </c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</row>
    <row r="200" spans="1:432" s="8" customFormat="1" x14ac:dyDescent="0.3">
      <c r="A200">
        <v>32743</v>
      </c>
      <c r="B200" s="8" t="s">
        <v>30</v>
      </c>
      <c r="C200" s="8">
        <v>114</v>
      </c>
      <c r="D200" s="8">
        <v>14</v>
      </c>
      <c r="E200" s="8">
        <v>172</v>
      </c>
      <c r="F200" s="8">
        <v>91</v>
      </c>
      <c r="G200" s="8">
        <v>41</v>
      </c>
      <c r="H200" s="8">
        <v>9</v>
      </c>
      <c r="I200" s="8">
        <v>40</v>
      </c>
      <c r="J200" s="8">
        <v>2</v>
      </c>
      <c r="K200" s="8">
        <v>38</v>
      </c>
      <c r="L200" s="8">
        <v>0</v>
      </c>
      <c r="M200" s="8">
        <v>49</v>
      </c>
      <c r="N200" s="8">
        <v>101</v>
      </c>
      <c r="O200" s="8">
        <v>111</v>
      </c>
      <c r="P200" s="8">
        <v>122</v>
      </c>
      <c r="Q200" s="8">
        <v>57</v>
      </c>
      <c r="R200" s="8">
        <v>100</v>
      </c>
      <c r="S200" s="8">
        <v>79</v>
      </c>
      <c r="T200" s="8">
        <v>78</v>
      </c>
      <c r="U200" s="8">
        <v>35</v>
      </c>
      <c r="V200" s="8">
        <v>58</v>
      </c>
      <c r="W200" s="8">
        <v>15</v>
      </c>
      <c r="X200" s="8">
        <v>5</v>
      </c>
      <c r="Y200" s="8">
        <v>95</v>
      </c>
      <c r="Z200" s="8">
        <v>12</v>
      </c>
      <c r="AA200" s="8">
        <v>357</v>
      </c>
      <c r="AB200" s="8">
        <v>0</v>
      </c>
      <c r="AC200" s="8">
        <v>46</v>
      </c>
      <c r="AD200" s="8">
        <v>57</v>
      </c>
      <c r="AE200" s="8">
        <v>0</v>
      </c>
      <c r="AF200" s="8">
        <v>77</v>
      </c>
      <c r="AG200" s="8">
        <v>0</v>
      </c>
      <c r="AH200" s="8">
        <v>1</v>
      </c>
      <c r="AI200" s="8">
        <v>22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21</v>
      </c>
      <c r="AQ200" s="8">
        <v>0</v>
      </c>
      <c r="AR200" s="8">
        <v>30</v>
      </c>
      <c r="AS200" s="8">
        <v>25</v>
      </c>
      <c r="AT200" s="8">
        <v>61</v>
      </c>
      <c r="AU200" s="8">
        <v>175</v>
      </c>
      <c r="AV200" s="8">
        <v>3</v>
      </c>
      <c r="AW200" s="8">
        <v>1</v>
      </c>
      <c r="AX200" s="8">
        <v>29</v>
      </c>
      <c r="AY200" s="8">
        <v>204</v>
      </c>
      <c r="AZ200" s="8">
        <v>236</v>
      </c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</row>
    <row r="201" spans="1:432" s="8" customFormat="1" x14ac:dyDescent="0.3">
      <c r="A201">
        <v>31449</v>
      </c>
      <c r="B201" s="8" t="s">
        <v>169</v>
      </c>
      <c r="C201" s="8">
        <v>0</v>
      </c>
      <c r="D201" s="8">
        <v>1</v>
      </c>
      <c r="E201" s="8">
        <v>0</v>
      </c>
      <c r="F201" s="8">
        <v>133</v>
      </c>
      <c r="G201" s="8">
        <v>66</v>
      </c>
      <c r="H201" s="8">
        <v>8</v>
      </c>
      <c r="I201" s="8">
        <v>61</v>
      </c>
      <c r="J201" s="8">
        <v>3</v>
      </c>
      <c r="K201" s="8">
        <v>41</v>
      </c>
      <c r="L201" s="8">
        <v>0</v>
      </c>
      <c r="M201" s="8">
        <v>82</v>
      </c>
      <c r="N201" s="8">
        <v>133</v>
      </c>
      <c r="O201" s="8">
        <v>110</v>
      </c>
      <c r="P201" s="8">
        <v>142</v>
      </c>
      <c r="Q201" s="8">
        <v>64</v>
      </c>
      <c r="R201" s="8">
        <v>104</v>
      </c>
      <c r="S201" s="8">
        <v>40</v>
      </c>
      <c r="T201" s="8">
        <v>76</v>
      </c>
      <c r="U201" s="8">
        <v>34</v>
      </c>
      <c r="V201" s="8">
        <v>67</v>
      </c>
      <c r="W201" s="8">
        <v>12</v>
      </c>
      <c r="X201" s="8">
        <v>82</v>
      </c>
      <c r="Y201" s="8">
        <v>111</v>
      </c>
      <c r="Z201" s="8">
        <v>186</v>
      </c>
      <c r="AA201" s="8">
        <v>264</v>
      </c>
      <c r="AB201" s="8">
        <v>3</v>
      </c>
      <c r="AC201" s="8">
        <v>113</v>
      </c>
      <c r="AD201" s="8">
        <v>52</v>
      </c>
      <c r="AE201" s="8">
        <v>0</v>
      </c>
      <c r="AF201" s="8">
        <v>27</v>
      </c>
      <c r="AG201" s="8">
        <v>0</v>
      </c>
      <c r="AH201" s="8">
        <v>5</v>
      </c>
      <c r="AI201" s="8">
        <v>4</v>
      </c>
      <c r="AJ201" s="8">
        <v>3</v>
      </c>
      <c r="AK201" s="8">
        <v>0</v>
      </c>
      <c r="AL201" s="8">
        <v>2</v>
      </c>
      <c r="AM201" s="8">
        <v>0</v>
      </c>
      <c r="AN201" s="8">
        <v>0</v>
      </c>
      <c r="AO201" s="8">
        <v>0</v>
      </c>
      <c r="AP201" s="8">
        <v>48</v>
      </c>
      <c r="AQ201" s="8">
        <v>0</v>
      </c>
      <c r="AR201" s="8">
        <v>126</v>
      </c>
      <c r="AS201" s="8">
        <v>24</v>
      </c>
      <c r="AT201" s="8">
        <v>93</v>
      </c>
      <c r="AU201" s="8">
        <v>282</v>
      </c>
      <c r="AV201" s="8">
        <v>0</v>
      </c>
      <c r="AW201" s="8">
        <v>0</v>
      </c>
      <c r="AX201" s="8">
        <v>10</v>
      </c>
      <c r="AY201" s="8">
        <v>34</v>
      </c>
      <c r="AZ201" s="8">
        <v>375</v>
      </c>
    </row>
    <row r="202" spans="1:432" s="8" customFormat="1" x14ac:dyDescent="0.3">
      <c r="A202">
        <v>34132</v>
      </c>
      <c r="B202" t="s">
        <v>524</v>
      </c>
      <c r="C202" s="8">
        <v>0</v>
      </c>
      <c r="D202" s="8">
        <v>0</v>
      </c>
      <c r="E202" s="8">
        <v>0</v>
      </c>
      <c r="F202" s="8">
        <v>3</v>
      </c>
      <c r="G202" s="8">
        <v>2</v>
      </c>
      <c r="H202" s="8">
        <v>0</v>
      </c>
      <c r="I202" s="8">
        <v>2</v>
      </c>
      <c r="J202" s="8">
        <v>0</v>
      </c>
      <c r="K202" s="8">
        <v>1</v>
      </c>
      <c r="L202" s="8">
        <v>0</v>
      </c>
      <c r="M202" s="8">
        <v>2</v>
      </c>
      <c r="N202" s="8">
        <v>5</v>
      </c>
      <c r="O202" s="8">
        <v>4</v>
      </c>
      <c r="P202" s="8">
        <v>6</v>
      </c>
      <c r="Q202" s="8">
        <v>7</v>
      </c>
      <c r="R202" s="8">
        <v>9</v>
      </c>
      <c r="S202" s="8">
        <v>3</v>
      </c>
      <c r="T202" s="8">
        <v>4</v>
      </c>
      <c r="U202" s="8">
        <v>4</v>
      </c>
      <c r="V202" s="8">
        <v>7</v>
      </c>
      <c r="W202" s="8">
        <v>3</v>
      </c>
      <c r="X202" s="8">
        <v>0</v>
      </c>
      <c r="Y202" s="8">
        <v>3</v>
      </c>
      <c r="Z202" s="8">
        <v>0</v>
      </c>
      <c r="AA202" s="8">
        <v>15</v>
      </c>
      <c r="AB202" s="8">
        <v>0</v>
      </c>
      <c r="AC202" s="8">
        <v>0</v>
      </c>
      <c r="AD202" s="8">
        <v>4</v>
      </c>
      <c r="AE202" s="8">
        <v>0</v>
      </c>
      <c r="AF202" s="8">
        <v>3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v>4</v>
      </c>
      <c r="AS202" s="8">
        <v>0</v>
      </c>
      <c r="AT202" s="8">
        <v>3</v>
      </c>
      <c r="AU202" s="8">
        <v>36</v>
      </c>
      <c r="AV202" s="8">
        <v>0</v>
      </c>
      <c r="AW202" s="8">
        <v>0</v>
      </c>
      <c r="AX202" s="8">
        <v>1</v>
      </c>
      <c r="AY202" s="8">
        <v>13</v>
      </c>
      <c r="AZ202" s="8">
        <v>39</v>
      </c>
    </row>
    <row r="203" spans="1:432" s="8" customFormat="1" ht="12" x14ac:dyDescent="0.25">
      <c r="A203" s="8" t="s">
        <v>209</v>
      </c>
      <c r="C203" s="8">
        <v>3390</v>
      </c>
      <c r="D203" s="8">
        <v>928</v>
      </c>
      <c r="E203" s="8">
        <v>7528</v>
      </c>
      <c r="F203" s="8">
        <v>7808</v>
      </c>
      <c r="G203" s="8">
        <v>5575</v>
      </c>
      <c r="H203" s="8">
        <v>466</v>
      </c>
      <c r="I203" s="8">
        <v>5257</v>
      </c>
      <c r="J203" s="8">
        <v>186</v>
      </c>
      <c r="K203" s="8">
        <v>4854</v>
      </c>
      <c r="L203" s="8">
        <v>57</v>
      </c>
      <c r="M203" s="8">
        <v>2652</v>
      </c>
      <c r="N203" s="8">
        <v>9107</v>
      </c>
      <c r="O203" s="8">
        <v>8207</v>
      </c>
      <c r="P203" s="8">
        <v>9118</v>
      </c>
      <c r="Q203" s="8">
        <v>5980</v>
      </c>
      <c r="R203" s="8">
        <v>8019</v>
      </c>
      <c r="S203" s="8">
        <v>5307</v>
      </c>
      <c r="T203" s="8">
        <v>7221</v>
      </c>
      <c r="U203" s="8">
        <v>3796</v>
      </c>
      <c r="V203" s="8">
        <v>6103</v>
      </c>
      <c r="W203" s="8">
        <v>2107</v>
      </c>
      <c r="X203" s="8">
        <v>189</v>
      </c>
      <c r="Y203" s="8">
        <v>7803</v>
      </c>
      <c r="Z203" s="8">
        <v>566</v>
      </c>
      <c r="AA203" s="8">
        <v>24588</v>
      </c>
      <c r="AB203" s="8">
        <v>113</v>
      </c>
      <c r="AC203" s="8">
        <v>4943</v>
      </c>
      <c r="AD203" s="8">
        <v>5943</v>
      </c>
      <c r="AE203" s="8">
        <v>0</v>
      </c>
      <c r="AF203" s="8">
        <v>3457</v>
      </c>
      <c r="AG203" s="8">
        <v>0</v>
      </c>
      <c r="AH203" s="8">
        <v>200</v>
      </c>
      <c r="AI203" s="8">
        <v>220</v>
      </c>
      <c r="AJ203" s="8">
        <v>40</v>
      </c>
      <c r="AK203" s="8">
        <v>0</v>
      </c>
      <c r="AL203" s="8">
        <v>25</v>
      </c>
      <c r="AM203" s="8">
        <v>0</v>
      </c>
      <c r="AN203" s="8">
        <v>91</v>
      </c>
      <c r="AO203" s="8">
        <v>214</v>
      </c>
      <c r="AP203" s="8">
        <v>2365</v>
      </c>
      <c r="AQ203" s="8">
        <v>28</v>
      </c>
      <c r="AR203" s="8">
        <v>6823</v>
      </c>
      <c r="AS203" s="8">
        <v>2188</v>
      </c>
      <c r="AT203" s="8">
        <v>9600</v>
      </c>
      <c r="AU203" s="8">
        <v>20187</v>
      </c>
      <c r="AV203" s="8">
        <v>38</v>
      </c>
      <c r="AW203" s="8">
        <v>82</v>
      </c>
      <c r="AX203" s="8">
        <v>2545</v>
      </c>
      <c r="AY203" s="8">
        <v>6281</v>
      </c>
      <c r="AZ203" s="8">
        <v>29787</v>
      </c>
    </row>
    <row r="204" spans="1:432" s="8" customFormat="1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432" s="8" customFormat="1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432" s="8" customFormat="1" ht="15" customHeight="1" x14ac:dyDescent="0.3">
      <c r="A206"/>
      <c r="B206"/>
      <c r="C206" s="10"/>
      <c r="D206" s="10"/>
      <c r="E206" s="10"/>
      <c r="F206" s="10"/>
      <c r="G206" s="10"/>
      <c r="H206" s="10"/>
      <c r="I206" s="10"/>
      <c r="J206"/>
      <c r="K206"/>
      <c r="L206"/>
      <c r="M206"/>
    </row>
    <row r="207" spans="1:432" s="8" customFormat="1" ht="15" customHeight="1" x14ac:dyDescent="0.3">
      <c r="A207"/>
      <c r="B207"/>
      <c r="C207" s="10"/>
      <c r="D207" s="10"/>
      <c r="E207" s="10"/>
      <c r="F207" s="10"/>
      <c r="G207" s="10"/>
      <c r="H207" s="10"/>
      <c r="I207" s="10"/>
      <c r="J207"/>
      <c r="K207"/>
      <c r="L207"/>
      <c r="M207"/>
    </row>
    <row r="208" spans="1:432" s="8" customFormat="1" ht="15" customHeight="1" x14ac:dyDescent="0.3">
      <c r="A208"/>
      <c r="B208"/>
      <c r="C208" s="10"/>
      <c r="D208" s="10"/>
      <c r="E208" s="10"/>
      <c r="F208" s="10"/>
      <c r="G208" s="10"/>
      <c r="H208" s="10"/>
      <c r="I208" s="10"/>
      <c r="J208"/>
      <c r="K208"/>
      <c r="L208"/>
      <c r="M208"/>
    </row>
    <row r="209" spans="1:13" s="8" customFormat="1" ht="15" customHeight="1" x14ac:dyDescent="0.3">
      <c r="A209"/>
      <c r="B209"/>
      <c r="C209" s="10"/>
      <c r="D209" s="10"/>
      <c r="E209" s="10"/>
      <c r="F209" s="10"/>
      <c r="G209" s="10"/>
      <c r="H209" s="10"/>
      <c r="I209" s="10"/>
      <c r="J209"/>
      <c r="K209"/>
      <c r="L209"/>
      <c r="M209"/>
    </row>
    <row r="210" spans="1:13" s="8" customFormat="1" ht="15" customHeight="1" x14ac:dyDescent="0.3">
      <c r="A210"/>
      <c r="B210"/>
      <c r="C210" s="10"/>
      <c r="D210" s="10"/>
      <c r="E210" s="10"/>
      <c r="F210" s="10"/>
      <c r="G210" s="10"/>
      <c r="H210" s="10"/>
      <c r="I210" s="10"/>
      <c r="J210"/>
      <c r="K210"/>
      <c r="L210"/>
      <c r="M210"/>
    </row>
    <row r="211" spans="1:13" s="8" customFormat="1" ht="15" customHeight="1" x14ac:dyDescent="0.3">
      <c r="A211"/>
      <c r="B211"/>
      <c r="C211" s="10"/>
      <c r="D211" s="10"/>
      <c r="E211" s="10"/>
      <c r="F211" s="10"/>
      <c r="G211" s="10"/>
      <c r="H211" s="10"/>
      <c r="I211" s="10"/>
      <c r="J211"/>
      <c r="K211"/>
      <c r="L211"/>
      <c r="M211"/>
    </row>
    <row r="212" spans="1:13" s="8" customFormat="1" ht="15" customHeight="1" x14ac:dyDescent="0.3">
      <c r="A212"/>
      <c r="B212"/>
      <c r="C212" s="10"/>
      <c r="D212" s="10"/>
      <c r="E212" s="10"/>
      <c r="F212" s="10"/>
      <c r="G212" s="10"/>
      <c r="H212" s="10"/>
      <c r="I212" s="10"/>
      <c r="J212"/>
      <c r="K212"/>
      <c r="L212"/>
      <c r="M212"/>
    </row>
    <row r="213" spans="1:13" s="8" customFormat="1" ht="15" customHeight="1" x14ac:dyDescent="0.3">
      <c r="A213"/>
      <c r="B213"/>
      <c r="C213" s="10"/>
      <c r="D213" s="10"/>
      <c r="E213" s="10"/>
      <c r="F213" s="10"/>
      <c r="G213" s="10"/>
      <c r="H213" s="10"/>
      <c r="I213" s="10"/>
      <c r="J213"/>
      <c r="K213"/>
      <c r="L213"/>
      <c r="M213"/>
    </row>
    <row r="214" spans="1:13" s="8" customFormat="1" ht="15" customHeight="1" x14ac:dyDescent="0.3">
      <c r="A214"/>
      <c r="B214"/>
      <c r="C214" s="10"/>
      <c r="D214" s="10"/>
      <c r="E214" s="10"/>
      <c r="F214" s="10"/>
      <c r="G214" s="10"/>
      <c r="H214" s="10"/>
      <c r="I214" s="10"/>
      <c r="J214"/>
      <c r="K214"/>
      <c r="L214"/>
      <c r="M214"/>
    </row>
    <row r="215" spans="1:13" s="8" customFormat="1" ht="15" customHeight="1" x14ac:dyDescent="0.3">
      <c r="A215"/>
      <c r="B215"/>
      <c r="C215" s="10"/>
      <c r="D215" s="10"/>
      <c r="E215" s="10"/>
      <c r="F215" s="10"/>
      <c r="G215" s="10"/>
      <c r="H215" s="10"/>
      <c r="I215" s="10"/>
      <c r="J215"/>
      <c r="K215"/>
      <c r="L215"/>
      <c r="M215"/>
    </row>
    <row r="216" spans="1:13" s="8" customFormat="1" ht="15" customHeight="1" x14ac:dyDescent="0.3">
      <c r="A216"/>
      <c r="B216"/>
      <c r="C216" s="10"/>
      <c r="D216" s="10"/>
      <c r="E216" s="10"/>
      <c r="F216" s="10"/>
      <c r="G216" s="10"/>
      <c r="H216" s="10"/>
      <c r="I216" s="10"/>
      <c r="J216"/>
      <c r="K216"/>
      <c r="L216"/>
      <c r="M216"/>
    </row>
    <row r="217" spans="1:13" s="8" customFormat="1" ht="15" customHeight="1" x14ac:dyDescent="0.3">
      <c r="A217"/>
      <c r="B217"/>
      <c r="C217" s="10"/>
      <c r="D217" s="10"/>
      <c r="E217" s="10"/>
      <c r="F217" s="10"/>
      <c r="G217" s="10"/>
      <c r="H217" s="10"/>
      <c r="I217" s="10"/>
      <c r="J217"/>
      <c r="K217"/>
      <c r="L217"/>
      <c r="M217"/>
    </row>
    <row r="218" spans="1:13" s="8" customFormat="1" ht="15" customHeight="1" x14ac:dyDescent="0.3">
      <c r="A218"/>
      <c r="B218"/>
      <c r="C218" s="10"/>
      <c r="D218" s="10"/>
      <c r="E218" s="10"/>
      <c r="F218" s="10"/>
      <c r="G218" s="10"/>
      <c r="H218" s="10"/>
      <c r="I218" s="10"/>
      <c r="J218"/>
      <c r="K218"/>
      <c r="L218"/>
      <c r="M218"/>
    </row>
    <row r="219" spans="1:13" s="8" customFormat="1" ht="15" customHeight="1" x14ac:dyDescent="0.3">
      <c r="A219"/>
      <c r="B219"/>
      <c r="C219" s="10"/>
      <c r="D219" s="10"/>
      <c r="E219" s="10"/>
      <c r="F219" s="10"/>
      <c r="G219" s="10"/>
      <c r="H219" s="10"/>
      <c r="I219" s="10"/>
      <c r="J219"/>
      <c r="K219"/>
      <c r="L219"/>
      <c r="M219"/>
    </row>
    <row r="220" spans="1:13" s="8" customFormat="1" ht="15" customHeight="1" x14ac:dyDescent="0.3">
      <c r="A220"/>
      <c r="B220"/>
      <c r="C220" s="10"/>
      <c r="D220" s="10"/>
      <c r="E220" s="10"/>
      <c r="F220" s="10"/>
      <c r="G220" s="10"/>
      <c r="H220" s="10"/>
      <c r="I220" s="10"/>
      <c r="J220"/>
      <c r="K220"/>
      <c r="L220"/>
      <c r="M220"/>
    </row>
    <row r="221" spans="1:13" s="8" customFormat="1" ht="15" customHeight="1" x14ac:dyDescent="0.3">
      <c r="A221"/>
      <c r="B221"/>
      <c r="C221" s="10"/>
      <c r="D221" s="10"/>
      <c r="E221" s="10"/>
      <c r="F221" s="10"/>
      <c r="G221" s="10"/>
      <c r="H221" s="10"/>
      <c r="I221" s="10"/>
      <c r="J221"/>
      <c r="K221"/>
      <c r="L221"/>
      <c r="M221"/>
    </row>
    <row r="222" spans="1:13" s="8" customFormat="1" ht="15" customHeight="1" x14ac:dyDescent="0.3">
      <c r="A222"/>
      <c r="B222"/>
      <c r="C222" s="10"/>
      <c r="D222" s="10"/>
      <c r="E222" s="10"/>
      <c r="F222" s="10"/>
      <c r="G222" s="10"/>
      <c r="H222" s="10"/>
      <c r="I222" s="10"/>
      <c r="J222"/>
      <c r="K222"/>
      <c r="L222"/>
      <c r="M222"/>
    </row>
    <row r="223" spans="1:13" s="8" customFormat="1" ht="15" customHeight="1" x14ac:dyDescent="0.3">
      <c r="A223"/>
      <c r="B223"/>
      <c r="C223" s="10"/>
      <c r="D223" s="10"/>
      <c r="E223" s="10"/>
      <c r="F223" s="10"/>
      <c r="G223" s="10"/>
      <c r="H223" s="10"/>
      <c r="I223" s="10"/>
      <c r="J223"/>
      <c r="K223"/>
      <c r="L223"/>
      <c r="M223"/>
    </row>
    <row r="224" spans="1:13" s="8" customFormat="1" ht="15" customHeight="1" x14ac:dyDescent="0.3">
      <c r="A224"/>
      <c r="B224"/>
      <c r="C224" s="10"/>
      <c r="D224" s="10"/>
      <c r="E224" s="10"/>
      <c r="F224" s="10"/>
      <c r="G224" s="10"/>
      <c r="H224" s="10"/>
      <c r="I224" s="10"/>
      <c r="J224"/>
      <c r="K224"/>
      <c r="L224"/>
      <c r="M224"/>
    </row>
    <row r="225" spans="1:13" s="8" customFormat="1" ht="15" customHeight="1" x14ac:dyDescent="0.3">
      <c r="A225"/>
      <c r="B225"/>
      <c r="C225" s="10"/>
      <c r="D225" s="10"/>
      <c r="E225" s="10"/>
      <c r="F225" s="10"/>
      <c r="G225" s="10"/>
      <c r="H225" s="10"/>
      <c r="I225" s="10"/>
      <c r="J225"/>
      <c r="K225"/>
      <c r="L225"/>
      <c r="M225"/>
    </row>
    <row r="226" spans="1:13" s="8" customFormat="1" ht="15" customHeight="1" x14ac:dyDescent="0.3">
      <c r="A226"/>
      <c r="B226"/>
      <c r="C226" s="10"/>
      <c r="D226" s="10"/>
      <c r="E226" s="10"/>
      <c r="F226" s="10"/>
      <c r="G226" s="10"/>
      <c r="H226" s="10"/>
      <c r="I226" s="10"/>
      <c r="J226"/>
      <c r="K226"/>
      <c r="L226"/>
      <c r="M226"/>
    </row>
    <row r="227" spans="1:13" s="8" customFormat="1" ht="15" customHeight="1" x14ac:dyDescent="0.3">
      <c r="A227"/>
      <c r="B227"/>
      <c r="C227" s="10"/>
      <c r="D227" s="10"/>
      <c r="E227" s="10"/>
      <c r="F227" s="10"/>
      <c r="G227" s="10"/>
      <c r="H227" s="10"/>
      <c r="I227" s="10"/>
      <c r="J227"/>
      <c r="K227"/>
      <c r="L227"/>
      <c r="M227"/>
    </row>
    <row r="228" spans="1:13" s="8" customFormat="1" ht="15" customHeight="1" x14ac:dyDescent="0.3">
      <c r="A228"/>
      <c r="B228"/>
      <c r="C228" s="10"/>
      <c r="D228" s="10"/>
      <c r="E228" s="10"/>
      <c r="F228" s="10"/>
      <c r="G228" s="10"/>
      <c r="H228" s="10"/>
      <c r="I228" s="10"/>
      <c r="J228"/>
      <c r="K228"/>
      <c r="L228"/>
      <c r="M228"/>
    </row>
    <row r="229" spans="1:13" s="8" customFormat="1" ht="15" customHeight="1" x14ac:dyDescent="0.3">
      <c r="A229"/>
      <c r="B229"/>
      <c r="C229" s="10"/>
      <c r="D229" s="10"/>
      <c r="E229" s="10"/>
      <c r="F229" s="10"/>
      <c r="G229" s="10"/>
      <c r="H229" s="10"/>
      <c r="I229" s="10"/>
      <c r="J229"/>
      <c r="K229"/>
      <c r="L229"/>
      <c r="M229"/>
    </row>
    <row r="230" spans="1:13" s="8" customFormat="1" ht="15" customHeight="1" x14ac:dyDescent="0.3">
      <c r="A230"/>
      <c r="B230"/>
      <c r="C230" s="10"/>
      <c r="D230" s="10"/>
      <c r="E230" s="10"/>
      <c r="F230" s="10"/>
      <c r="G230" s="10"/>
      <c r="H230" s="10"/>
      <c r="I230" s="10"/>
      <c r="J230"/>
      <c r="K230"/>
      <c r="L230"/>
      <c r="M230"/>
    </row>
    <row r="231" spans="1:13" s="8" customFormat="1" ht="15" customHeight="1" x14ac:dyDescent="0.3">
      <c r="A231"/>
      <c r="B231"/>
      <c r="C231" s="10"/>
      <c r="D231" s="10"/>
      <c r="E231" s="10"/>
      <c r="F231" s="10"/>
      <c r="G231" s="10"/>
      <c r="H231" s="10"/>
      <c r="I231" s="10"/>
      <c r="J231"/>
      <c r="K231"/>
      <c r="L231"/>
      <c r="M231"/>
    </row>
    <row r="232" spans="1:13" s="8" customFormat="1" ht="15" customHeight="1" x14ac:dyDescent="0.3">
      <c r="A232"/>
      <c r="B232"/>
      <c r="C232" s="10"/>
      <c r="D232" s="10"/>
      <c r="E232" s="10"/>
      <c r="F232" s="10"/>
      <c r="G232" s="10"/>
      <c r="H232" s="10"/>
      <c r="I232" s="10"/>
      <c r="J232"/>
      <c r="K232"/>
      <c r="L232"/>
      <c r="M232"/>
    </row>
    <row r="233" spans="1:13" s="8" customFormat="1" ht="15" customHeight="1" x14ac:dyDescent="0.3">
      <c r="A233"/>
      <c r="B233"/>
      <c r="C233" s="10"/>
      <c r="D233" s="10"/>
      <c r="E233" s="10"/>
      <c r="F233" s="10"/>
      <c r="G233" s="10"/>
      <c r="H233" s="10"/>
      <c r="I233" s="10"/>
      <c r="J233"/>
      <c r="K233"/>
      <c r="L233"/>
      <c r="M233"/>
    </row>
    <row r="234" spans="1:13" s="8" customFormat="1" ht="15" customHeight="1" x14ac:dyDescent="0.3">
      <c r="A234"/>
      <c r="B234"/>
      <c r="C234" s="10"/>
      <c r="D234" s="10"/>
      <c r="E234" s="10"/>
      <c r="F234" s="10"/>
      <c r="G234" s="10"/>
      <c r="H234" s="10"/>
      <c r="I234" s="10"/>
      <c r="J234"/>
      <c r="K234"/>
      <c r="L234"/>
      <c r="M234"/>
    </row>
    <row r="235" spans="1:13" s="8" customFormat="1" ht="15" customHeight="1" x14ac:dyDescent="0.3">
      <c r="A235"/>
      <c r="B235"/>
      <c r="C235" s="10"/>
      <c r="D235" s="10"/>
      <c r="E235" s="10"/>
      <c r="F235" s="10"/>
      <c r="G235" s="10"/>
      <c r="H235" s="10"/>
      <c r="I235" s="10"/>
      <c r="J235"/>
      <c r="K235"/>
      <c r="L235"/>
      <c r="M235"/>
    </row>
    <row r="236" spans="1:13" s="8" customFormat="1" ht="15" customHeight="1" x14ac:dyDescent="0.3">
      <c r="A236"/>
      <c r="B236"/>
      <c r="C236" s="10"/>
      <c r="D236" s="10"/>
      <c r="E236" s="10"/>
      <c r="F236" s="10"/>
      <c r="G236" s="10"/>
      <c r="H236" s="10"/>
      <c r="I236" s="10"/>
      <c r="J236"/>
      <c r="K236"/>
      <c r="L236"/>
      <c r="M236"/>
    </row>
    <row r="237" spans="1:13" s="8" customFormat="1" ht="15" customHeight="1" x14ac:dyDescent="0.3">
      <c r="A237"/>
      <c r="B237"/>
      <c r="C237" s="10"/>
      <c r="D237" s="10"/>
      <c r="E237" s="10"/>
      <c r="F237" s="10"/>
      <c r="G237" s="10"/>
      <c r="H237" s="10"/>
      <c r="I237" s="10"/>
      <c r="J237"/>
      <c r="K237"/>
      <c r="L237"/>
      <c r="M237"/>
    </row>
    <row r="238" spans="1:13" s="8" customFormat="1" ht="15" customHeight="1" x14ac:dyDescent="0.3">
      <c r="A238"/>
      <c r="B238"/>
      <c r="C238" s="10"/>
      <c r="D238" s="10"/>
      <c r="E238" s="10"/>
      <c r="F238" s="10"/>
      <c r="G238" s="10"/>
      <c r="H238" s="10"/>
      <c r="I238" s="10"/>
      <c r="J238"/>
      <c r="K238"/>
      <c r="L238"/>
      <c r="M238"/>
    </row>
    <row r="239" spans="1:13" s="8" customFormat="1" ht="15" customHeight="1" x14ac:dyDescent="0.3">
      <c r="A239"/>
      <c r="B239"/>
      <c r="C239" s="10"/>
      <c r="D239" s="10"/>
      <c r="E239" s="10"/>
      <c r="F239" s="10"/>
      <c r="G239" s="10"/>
      <c r="H239" s="10"/>
      <c r="I239" s="10"/>
      <c r="J239"/>
      <c r="K239"/>
      <c r="L239"/>
      <c r="M239"/>
    </row>
    <row r="240" spans="1:13" s="8" customFormat="1" ht="15" customHeight="1" x14ac:dyDescent="0.3">
      <c r="A240"/>
      <c r="B240"/>
      <c r="C240" s="10"/>
      <c r="D240" s="10"/>
      <c r="E240" s="10"/>
      <c r="F240" s="10"/>
      <c r="G240" s="10"/>
      <c r="H240" s="10"/>
      <c r="I240" s="10"/>
      <c r="J240"/>
      <c r="K240"/>
      <c r="L240"/>
      <c r="M240"/>
    </row>
    <row r="241" spans="1:13" s="8" customFormat="1" ht="15" customHeight="1" x14ac:dyDescent="0.3">
      <c r="A241"/>
      <c r="B241"/>
      <c r="C241" s="10"/>
      <c r="D241" s="10"/>
      <c r="E241" s="10"/>
      <c r="F241" s="10"/>
      <c r="G241" s="10"/>
      <c r="H241" s="10"/>
      <c r="I241" s="10"/>
      <c r="J241"/>
      <c r="K241"/>
      <c r="L241"/>
      <c r="M241"/>
    </row>
    <row r="242" spans="1:13" s="8" customFormat="1" ht="15" customHeight="1" x14ac:dyDescent="0.3">
      <c r="A242"/>
      <c r="B242"/>
      <c r="C242" s="10"/>
      <c r="D242" s="10"/>
      <c r="E242" s="10"/>
      <c r="F242" s="10"/>
      <c r="G242" s="10"/>
      <c r="H242" s="10"/>
      <c r="I242" s="10"/>
      <c r="J242"/>
      <c r="K242"/>
      <c r="L242"/>
      <c r="M242"/>
    </row>
    <row r="243" spans="1:13" s="8" customFormat="1" ht="15" customHeight="1" x14ac:dyDescent="0.3">
      <c r="A243"/>
      <c r="B243"/>
      <c r="C243" s="10"/>
      <c r="D243" s="10"/>
      <c r="E243" s="10"/>
      <c r="F243" s="10"/>
      <c r="G243" s="10"/>
      <c r="H243" s="10"/>
      <c r="I243" s="10"/>
      <c r="J243"/>
      <c r="K243"/>
      <c r="L243"/>
      <c r="M243"/>
    </row>
    <row r="244" spans="1:13" s="8" customFormat="1" ht="15" customHeight="1" x14ac:dyDescent="0.3">
      <c r="A244"/>
      <c r="B244"/>
      <c r="C244" s="10"/>
      <c r="D244" s="10"/>
      <c r="E244" s="10"/>
      <c r="F244" s="10"/>
      <c r="G244" s="10"/>
      <c r="H244" s="10"/>
      <c r="I244" s="10"/>
      <c r="J244"/>
      <c r="K244"/>
      <c r="L244"/>
      <c r="M244"/>
    </row>
    <row r="245" spans="1:13" s="8" customFormat="1" ht="15" customHeight="1" x14ac:dyDescent="0.3">
      <c r="A245"/>
      <c r="B245"/>
      <c r="C245" s="10"/>
      <c r="D245" s="10"/>
      <c r="E245" s="10"/>
      <c r="F245" s="10"/>
      <c r="G245" s="10"/>
      <c r="H245" s="10"/>
      <c r="I245" s="10"/>
      <c r="J245"/>
      <c r="K245"/>
      <c r="L245"/>
      <c r="M245"/>
    </row>
    <row r="246" spans="1:13" s="8" customFormat="1" ht="15" customHeight="1" x14ac:dyDescent="0.3">
      <c r="A246"/>
      <c r="B246"/>
      <c r="C246" s="10"/>
      <c r="D246" s="10"/>
      <c r="E246" s="10"/>
      <c r="F246" s="10"/>
      <c r="G246" s="10"/>
      <c r="H246" s="10"/>
      <c r="I246" s="10"/>
      <c r="J246"/>
      <c r="K246"/>
      <c r="L246"/>
      <c r="M246"/>
    </row>
    <row r="247" spans="1:13" s="8" customFormat="1" ht="15" customHeight="1" x14ac:dyDescent="0.3">
      <c r="A247"/>
      <c r="B247"/>
      <c r="C247" s="10"/>
      <c r="D247" s="10"/>
      <c r="E247" s="10"/>
      <c r="F247" s="10"/>
      <c r="G247" s="10"/>
      <c r="H247" s="10"/>
      <c r="I247" s="10"/>
      <c r="J247"/>
      <c r="K247"/>
      <c r="L247"/>
      <c r="M247"/>
    </row>
    <row r="248" spans="1:13" s="8" customFormat="1" ht="15" customHeight="1" x14ac:dyDescent="0.3">
      <c r="A248"/>
      <c r="B248"/>
      <c r="C248" s="10"/>
      <c r="D248" s="10"/>
      <c r="E248" s="10"/>
      <c r="F248" s="10"/>
      <c r="G248" s="10"/>
      <c r="H248" s="10"/>
      <c r="I248" s="10"/>
      <c r="J248"/>
      <c r="K248"/>
      <c r="L248"/>
      <c r="M248"/>
    </row>
    <row r="249" spans="1:13" s="8" customFormat="1" ht="15" customHeight="1" x14ac:dyDescent="0.3">
      <c r="A249"/>
      <c r="B249"/>
      <c r="C249" s="10"/>
      <c r="D249" s="10"/>
      <c r="E249" s="10"/>
      <c r="F249" s="10"/>
      <c r="G249" s="10"/>
      <c r="H249" s="10"/>
      <c r="I249" s="10"/>
      <c r="J249"/>
      <c r="K249"/>
      <c r="L249"/>
      <c r="M249"/>
    </row>
    <row r="250" spans="1:13" s="8" customFormat="1" ht="15" customHeight="1" x14ac:dyDescent="0.3">
      <c r="A250"/>
      <c r="B250"/>
      <c r="C250" s="10"/>
      <c r="D250" s="10"/>
      <c r="E250" s="10"/>
      <c r="F250" s="10"/>
      <c r="G250" s="10"/>
      <c r="H250" s="10"/>
      <c r="I250" s="10"/>
      <c r="J250"/>
      <c r="K250"/>
      <c r="L250"/>
      <c r="M250"/>
    </row>
    <row r="251" spans="1:13" s="8" customFormat="1" ht="15" customHeight="1" x14ac:dyDescent="0.3">
      <c r="A251"/>
      <c r="B251"/>
      <c r="C251" s="10"/>
      <c r="D251" s="10"/>
      <c r="E251" s="10"/>
      <c r="F251" s="10"/>
      <c r="G251" s="10"/>
      <c r="H251" s="10"/>
      <c r="I251" s="10"/>
      <c r="J251"/>
      <c r="K251"/>
      <c r="L251"/>
      <c r="M251"/>
    </row>
    <row r="252" spans="1:13" s="8" customFormat="1" ht="15" customHeight="1" x14ac:dyDescent="0.3">
      <c r="A252"/>
      <c r="B252"/>
      <c r="C252" s="10"/>
      <c r="D252" s="10"/>
      <c r="E252" s="10"/>
      <c r="F252" s="10"/>
      <c r="G252" s="10"/>
      <c r="H252" s="10"/>
      <c r="I252" s="10"/>
      <c r="J252"/>
      <c r="K252"/>
      <c r="L252"/>
      <c r="M252"/>
    </row>
    <row r="253" spans="1:13" s="8" customFormat="1" ht="15" customHeight="1" x14ac:dyDescent="0.3">
      <c r="A253"/>
      <c r="B253"/>
      <c r="C253" s="10"/>
      <c r="D253" s="10"/>
      <c r="E253" s="10"/>
      <c r="F253" s="10"/>
      <c r="G253" s="10"/>
      <c r="H253" s="10"/>
      <c r="I253" s="10"/>
      <c r="J253"/>
      <c r="K253"/>
      <c r="L253"/>
      <c r="M253"/>
    </row>
    <row r="254" spans="1:13" s="8" customFormat="1" ht="15" customHeight="1" x14ac:dyDescent="0.3">
      <c r="A254"/>
      <c r="B254"/>
      <c r="C254" s="10"/>
      <c r="D254" s="10"/>
      <c r="E254" s="10"/>
      <c r="F254" s="10"/>
      <c r="G254" s="10"/>
      <c r="H254" s="10"/>
      <c r="I254" s="10"/>
      <c r="J254"/>
      <c r="K254"/>
      <c r="L254"/>
      <c r="M254"/>
    </row>
    <row r="255" spans="1:13" s="8" customFormat="1" ht="15" customHeight="1" x14ac:dyDescent="0.3">
      <c r="A255"/>
      <c r="B255"/>
      <c r="C255" s="10"/>
      <c r="D255" s="10"/>
      <c r="E255" s="10"/>
      <c r="F255" s="10"/>
      <c r="G255" s="10"/>
      <c r="H255" s="10"/>
      <c r="I255" s="10"/>
      <c r="J255"/>
      <c r="K255"/>
      <c r="L255"/>
      <c r="M255"/>
    </row>
    <row r="256" spans="1:13" s="8" customFormat="1" ht="15" customHeight="1" x14ac:dyDescent="0.3">
      <c r="A256"/>
      <c r="B256"/>
      <c r="C256" s="10"/>
      <c r="D256" s="10"/>
      <c r="E256" s="10"/>
      <c r="F256" s="10"/>
      <c r="G256" s="10"/>
      <c r="H256" s="10"/>
      <c r="I256" s="10"/>
      <c r="J256"/>
      <c r="K256"/>
      <c r="L256"/>
      <c r="M256"/>
    </row>
    <row r="257" spans="1:13" s="8" customFormat="1" ht="15" customHeight="1" x14ac:dyDescent="0.3">
      <c r="A257"/>
      <c r="B257"/>
      <c r="C257" s="10"/>
      <c r="D257" s="10"/>
      <c r="E257" s="10"/>
      <c r="F257" s="10"/>
      <c r="G257" s="10"/>
      <c r="H257" s="10"/>
      <c r="I257" s="10"/>
      <c r="J257"/>
      <c r="K257"/>
      <c r="L257"/>
      <c r="M257"/>
    </row>
    <row r="258" spans="1:13" s="8" customFormat="1" ht="15" customHeight="1" x14ac:dyDescent="0.3">
      <c r="A258"/>
      <c r="B258"/>
      <c r="C258" s="10"/>
      <c r="D258" s="10"/>
      <c r="E258" s="10"/>
      <c r="F258" s="10"/>
      <c r="G258" s="10"/>
      <c r="H258" s="10"/>
      <c r="I258" s="10"/>
      <c r="J258"/>
      <c r="K258"/>
      <c r="L258"/>
      <c r="M258"/>
    </row>
    <row r="259" spans="1:13" s="8" customFormat="1" ht="15" customHeight="1" x14ac:dyDescent="0.3">
      <c r="A259"/>
      <c r="B259"/>
      <c r="C259" s="10"/>
      <c r="D259" s="10"/>
      <c r="E259" s="10"/>
      <c r="F259" s="10"/>
      <c r="G259" s="10"/>
      <c r="H259" s="10"/>
      <c r="I259" s="10"/>
      <c r="J259"/>
      <c r="K259"/>
      <c r="L259"/>
      <c r="M259"/>
    </row>
    <row r="260" spans="1:13" s="8" customFormat="1" ht="15" customHeight="1" x14ac:dyDescent="0.3">
      <c r="A260"/>
      <c r="B260"/>
      <c r="C260" s="10"/>
      <c r="D260" s="10"/>
      <c r="E260" s="10"/>
      <c r="F260" s="10"/>
      <c r="G260" s="10"/>
      <c r="H260" s="10"/>
      <c r="I260" s="10"/>
      <c r="J260"/>
      <c r="K260"/>
      <c r="L260"/>
      <c r="M260"/>
    </row>
    <row r="261" spans="1:13" s="8" customFormat="1" ht="15" customHeight="1" x14ac:dyDescent="0.3">
      <c r="A261"/>
      <c r="B261"/>
      <c r="C261" s="10"/>
      <c r="D261" s="10"/>
      <c r="E261" s="10"/>
      <c r="F261" s="10"/>
      <c r="G261" s="10"/>
      <c r="H261" s="10"/>
      <c r="I261" s="10"/>
      <c r="J261"/>
      <c r="K261"/>
      <c r="L261"/>
      <c r="M261"/>
    </row>
    <row r="262" spans="1:13" s="8" customFormat="1" ht="15" customHeight="1" x14ac:dyDescent="0.3">
      <c r="A262"/>
      <c r="B262"/>
      <c r="C262" s="10"/>
      <c r="D262" s="10"/>
      <c r="E262" s="10"/>
      <c r="F262" s="10"/>
      <c r="G262" s="10"/>
      <c r="H262" s="10"/>
      <c r="I262" s="10"/>
      <c r="J262"/>
      <c r="K262"/>
      <c r="L262"/>
      <c r="M262"/>
    </row>
    <row r="263" spans="1:13" s="8" customFormat="1" ht="15" customHeight="1" x14ac:dyDescent="0.3">
      <c r="A263"/>
      <c r="B263"/>
      <c r="C263" s="10"/>
      <c r="D263" s="10"/>
      <c r="E263" s="10"/>
      <c r="F263" s="10"/>
      <c r="G263" s="10"/>
      <c r="H263" s="10"/>
      <c r="I263" s="10"/>
      <c r="J263"/>
      <c r="K263"/>
      <c r="L263"/>
      <c r="M263"/>
    </row>
    <row r="264" spans="1:13" s="8" customFormat="1" ht="15" customHeight="1" x14ac:dyDescent="0.3">
      <c r="A264"/>
      <c r="B264"/>
      <c r="C264" s="10"/>
      <c r="D264" s="10"/>
      <c r="E264" s="10"/>
      <c r="F264" s="10"/>
      <c r="G264" s="10"/>
      <c r="H264" s="10"/>
      <c r="I264" s="10"/>
      <c r="J264"/>
      <c r="K264"/>
      <c r="L264"/>
      <c r="M264"/>
    </row>
    <row r="265" spans="1:13" s="8" customFormat="1" ht="15" customHeight="1" x14ac:dyDescent="0.3">
      <c r="A265"/>
      <c r="B265"/>
      <c r="C265" s="10"/>
      <c r="D265" s="10"/>
      <c r="E265" s="10"/>
      <c r="F265" s="10"/>
      <c r="G265" s="10"/>
      <c r="H265" s="10"/>
      <c r="I265" s="10"/>
      <c r="J265"/>
      <c r="K265"/>
      <c r="L265"/>
      <c r="M265"/>
    </row>
    <row r="266" spans="1:13" s="8" customFormat="1" ht="15" customHeight="1" x14ac:dyDescent="0.3">
      <c r="A266"/>
      <c r="B266"/>
      <c r="C266" s="10"/>
      <c r="D266" s="10"/>
      <c r="E266" s="10"/>
      <c r="F266" s="10"/>
      <c r="G266" s="10"/>
      <c r="H266" s="10"/>
      <c r="I266" s="10"/>
      <c r="J266"/>
      <c r="K266"/>
      <c r="L266"/>
      <c r="M266"/>
    </row>
    <row r="267" spans="1:13" s="8" customFormat="1" ht="15" customHeight="1" x14ac:dyDescent="0.3">
      <c r="A267"/>
      <c r="B267"/>
      <c r="C267" s="10"/>
      <c r="D267" s="10"/>
      <c r="E267" s="10"/>
      <c r="F267" s="10"/>
      <c r="G267" s="10"/>
      <c r="H267" s="10"/>
      <c r="I267" s="10"/>
      <c r="J267"/>
      <c r="K267"/>
      <c r="L267"/>
      <c r="M267"/>
    </row>
    <row r="268" spans="1:13" s="8" customFormat="1" ht="15" customHeight="1" x14ac:dyDescent="0.3">
      <c r="A268"/>
      <c r="B268"/>
      <c r="C268" s="10"/>
      <c r="D268" s="10"/>
      <c r="E268" s="10"/>
      <c r="F268" s="10"/>
      <c r="G268" s="10"/>
      <c r="H268" s="10"/>
      <c r="I268" s="10"/>
      <c r="J268"/>
      <c r="K268"/>
      <c r="L268"/>
      <c r="M268"/>
    </row>
    <row r="269" spans="1:13" s="8" customFormat="1" ht="15" customHeight="1" x14ac:dyDescent="0.3">
      <c r="A269"/>
      <c r="B269"/>
      <c r="C269" s="10"/>
      <c r="D269" s="10"/>
      <c r="E269" s="10"/>
      <c r="F269" s="10"/>
      <c r="G269" s="10"/>
      <c r="H269" s="10"/>
      <c r="I269" s="10"/>
      <c r="J269"/>
      <c r="K269"/>
      <c r="L269"/>
      <c r="M269"/>
    </row>
    <row r="270" spans="1:13" s="8" customFormat="1" ht="15" customHeight="1" x14ac:dyDescent="0.3">
      <c r="A270"/>
      <c r="B270"/>
      <c r="C270" s="10"/>
      <c r="D270" s="10"/>
      <c r="E270" s="10"/>
      <c r="F270" s="10"/>
      <c r="G270" s="10"/>
      <c r="H270" s="10"/>
      <c r="I270" s="10"/>
      <c r="J270"/>
      <c r="K270"/>
      <c r="L270"/>
      <c r="M270"/>
    </row>
    <row r="271" spans="1:13" s="8" customFormat="1" ht="15" customHeight="1" x14ac:dyDescent="0.3">
      <c r="A271"/>
      <c r="B271"/>
      <c r="C271" s="10"/>
      <c r="D271" s="10"/>
      <c r="E271" s="10"/>
      <c r="F271" s="10"/>
      <c r="G271" s="10"/>
      <c r="H271" s="10"/>
      <c r="I271" s="10"/>
      <c r="J271"/>
      <c r="K271"/>
      <c r="L271"/>
      <c r="M271"/>
    </row>
    <row r="272" spans="1:13" s="8" customFormat="1" ht="15" customHeight="1" x14ac:dyDescent="0.3">
      <c r="A272"/>
      <c r="B272"/>
      <c r="C272" s="10"/>
      <c r="D272" s="10"/>
      <c r="E272" s="10"/>
      <c r="F272" s="10"/>
      <c r="G272" s="10"/>
      <c r="H272" s="10"/>
      <c r="I272" s="10"/>
      <c r="J272"/>
      <c r="K272"/>
      <c r="L272"/>
      <c r="M272"/>
    </row>
    <row r="273" spans="1:13" s="8" customFormat="1" ht="15" customHeight="1" x14ac:dyDescent="0.3">
      <c r="A273"/>
      <c r="B273"/>
      <c r="C273" s="10"/>
      <c r="D273" s="10"/>
      <c r="E273" s="10"/>
      <c r="F273" s="10"/>
      <c r="G273" s="10"/>
      <c r="H273" s="10"/>
      <c r="I273" s="10"/>
      <c r="J273"/>
      <c r="K273"/>
      <c r="L273"/>
      <c r="M273"/>
    </row>
    <row r="274" spans="1:13" s="8" customFormat="1" ht="15" customHeight="1" x14ac:dyDescent="0.3">
      <c r="A274"/>
      <c r="B274"/>
      <c r="C274" s="10"/>
      <c r="D274" s="10"/>
      <c r="E274" s="10"/>
      <c r="F274" s="10"/>
      <c r="G274" s="10"/>
      <c r="H274" s="10"/>
      <c r="I274" s="10"/>
      <c r="J274"/>
      <c r="K274"/>
      <c r="L274"/>
      <c r="M274"/>
    </row>
    <row r="275" spans="1:13" s="8" customFormat="1" ht="15" customHeight="1" x14ac:dyDescent="0.3">
      <c r="A275"/>
      <c r="B275"/>
      <c r="C275" s="10"/>
      <c r="D275" s="10"/>
      <c r="E275" s="10"/>
      <c r="F275" s="10"/>
      <c r="G275" s="10"/>
      <c r="H275" s="10"/>
      <c r="I275" s="10"/>
      <c r="J275"/>
      <c r="K275"/>
      <c r="L275"/>
      <c r="M275"/>
    </row>
    <row r="276" spans="1:13" s="8" customFormat="1" ht="15" customHeight="1" x14ac:dyDescent="0.3">
      <c r="A276"/>
      <c r="B276"/>
      <c r="C276" s="10"/>
      <c r="D276" s="10"/>
      <c r="E276" s="10"/>
      <c r="F276" s="10"/>
      <c r="G276" s="10"/>
      <c r="H276" s="10"/>
      <c r="I276" s="10"/>
      <c r="J276"/>
      <c r="K276"/>
      <c r="L276"/>
      <c r="M276"/>
    </row>
    <row r="277" spans="1:13" s="8" customFormat="1" ht="15" customHeight="1" x14ac:dyDescent="0.3">
      <c r="A277"/>
      <c r="B277"/>
      <c r="C277" s="10"/>
      <c r="D277" s="10"/>
      <c r="E277" s="10"/>
      <c r="F277" s="10"/>
      <c r="G277" s="10"/>
      <c r="H277" s="10"/>
      <c r="I277" s="10"/>
      <c r="J277"/>
      <c r="K277"/>
      <c r="L277"/>
      <c r="M277"/>
    </row>
    <row r="278" spans="1:13" s="8" customFormat="1" ht="15" customHeight="1" x14ac:dyDescent="0.3">
      <c r="A278"/>
      <c r="B278"/>
      <c r="C278" s="10"/>
      <c r="D278" s="10"/>
      <c r="E278" s="10"/>
      <c r="F278" s="10"/>
      <c r="G278" s="10"/>
      <c r="H278" s="10"/>
      <c r="I278" s="10"/>
      <c r="J278"/>
      <c r="K278"/>
      <c r="L278"/>
      <c r="M278"/>
    </row>
    <row r="279" spans="1:13" s="8" customFormat="1" ht="15" customHeight="1" x14ac:dyDescent="0.3">
      <c r="A279"/>
      <c r="B279"/>
      <c r="C279" s="10"/>
      <c r="D279" s="10"/>
      <c r="E279" s="10"/>
      <c r="F279" s="10"/>
      <c r="G279" s="10"/>
      <c r="H279" s="10"/>
      <c r="I279" s="10"/>
      <c r="J279"/>
      <c r="K279"/>
      <c r="L279"/>
      <c r="M279"/>
    </row>
    <row r="280" spans="1:13" s="8" customFormat="1" ht="15" customHeight="1" x14ac:dyDescent="0.3">
      <c r="A280"/>
      <c r="B280"/>
      <c r="C280" s="10"/>
      <c r="D280" s="10"/>
      <c r="E280" s="10"/>
      <c r="F280" s="10"/>
      <c r="G280" s="10"/>
      <c r="H280" s="10"/>
      <c r="I280" s="10"/>
      <c r="J280"/>
      <c r="K280"/>
      <c r="L280"/>
      <c r="M280"/>
    </row>
    <row r="281" spans="1:13" s="8" customFormat="1" ht="15" customHeight="1" x14ac:dyDescent="0.3">
      <c r="A281"/>
      <c r="B281"/>
      <c r="C281" s="10"/>
      <c r="D281" s="10"/>
      <c r="E281" s="10"/>
      <c r="F281" s="10"/>
      <c r="G281" s="10"/>
      <c r="H281" s="10"/>
      <c r="I281" s="10"/>
      <c r="J281"/>
      <c r="K281"/>
      <c r="L281"/>
      <c r="M281"/>
    </row>
    <row r="282" spans="1:13" s="8" customFormat="1" ht="15" customHeight="1" x14ac:dyDescent="0.3">
      <c r="A282"/>
      <c r="B282"/>
      <c r="C282" s="10"/>
      <c r="D282" s="10"/>
      <c r="E282" s="10"/>
      <c r="F282" s="10"/>
      <c r="G282" s="10"/>
      <c r="H282" s="10"/>
      <c r="I282" s="10"/>
      <c r="J282"/>
      <c r="K282"/>
      <c r="L282"/>
      <c r="M282"/>
    </row>
    <row r="283" spans="1:13" s="8" customFormat="1" ht="15" customHeight="1" x14ac:dyDescent="0.3">
      <c r="A283"/>
      <c r="B283"/>
      <c r="C283" s="10"/>
      <c r="D283" s="10"/>
      <c r="E283" s="10"/>
      <c r="F283" s="10"/>
      <c r="G283" s="10"/>
      <c r="H283" s="10"/>
      <c r="I283" s="10"/>
      <c r="J283"/>
      <c r="K283"/>
      <c r="L283"/>
      <c r="M283"/>
    </row>
    <row r="284" spans="1:13" s="8" customFormat="1" ht="15" customHeight="1" x14ac:dyDescent="0.3">
      <c r="A284"/>
      <c r="B284"/>
      <c r="C284" s="10"/>
      <c r="D284" s="10"/>
      <c r="E284" s="10"/>
      <c r="F284" s="10"/>
      <c r="G284" s="10"/>
      <c r="H284" s="10"/>
      <c r="I284" s="10"/>
      <c r="J284"/>
      <c r="K284"/>
      <c r="L284"/>
      <c r="M284"/>
    </row>
    <row r="285" spans="1:13" s="8" customFormat="1" ht="15" customHeight="1" x14ac:dyDescent="0.3">
      <c r="A285"/>
      <c r="B285"/>
      <c r="C285" s="10"/>
      <c r="D285" s="10"/>
      <c r="E285" s="10"/>
      <c r="F285" s="10"/>
      <c r="G285" s="10"/>
      <c r="H285" s="10"/>
      <c r="I285" s="10"/>
      <c r="J285"/>
      <c r="K285"/>
      <c r="L285"/>
      <c r="M285"/>
    </row>
    <row r="286" spans="1:13" s="8" customFormat="1" ht="15" customHeight="1" x14ac:dyDescent="0.3">
      <c r="A286"/>
      <c r="B286"/>
      <c r="C286" s="10"/>
      <c r="D286" s="10"/>
      <c r="E286" s="10"/>
      <c r="F286" s="10"/>
      <c r="G286" s="10"/>
      <c r="H286" s="10"/>
      <c r="I286" s="10"/>
      <c r="J286"/>
      <c r="K286"/>
      <c r="L286"/>
      <c r="M286"/>
    </row>
    <row r="287" spans="1:13" s="8" customFormat="1" ht="15" customHeight="1" x14ac:dyDescent="0.3">
      <c r="A287"/>
      <c r="B287"/>
      <c r="C287" s="10"/>
      <c r="D287" s="10"/>
      <c r="E287" s="10"/>
      <c r="F287" s="10"/>
      <c r="G287" s="10"/>
      <c r="H287" s="10"/>
      <c r="I287" s="10"/>
      <c r="J287"/>
      <c r="K287"/>
      <c r="L287"/>
      <c r="M287"/>
    </row>
    <row r="288" spans="1:13" s="8" customFormat="1" ht="15" customHeight="1" x14ac:dyDescent="0.3">
      <c r="A288"/>
      <c r="B288"/>
      <c r="C288" s="10"/>
      <c r="D288" s="10"/>
      <c r="E288" s="10"/>
      <c r="F288" s="10"/>
      <c r="G288" s="10"/>
      <c r="H288" s="10"/>
      <c r="I288" s="10"/>
      <c r="J288"/>
      <c r="K288"/>
      <c r="L288"/>
      <c r="M288"/>
    </row>
    <row r="289" spans="1:13" s="8" customFormat="1" ht="15" customHeight="1" x14ac:dyDescent="0.3">
      <c r="A289"/>
      <c r="B289"/>
      <c r="C289" s="10"/>
      <c r="D289" s="10"/>
      <c r="E289" s="10"/>
      <c r="F289" s="10"/>
      <c r="G289" s="10"/>
      <c r="H289" s="10"/>
      <c r="I289" s="10"/>
      <c r="J289"/>
      <c r="K289"/>
      <c r="L289"/>
      <c r="M289"/>
    </row>
    <row r="290" spans="1:13" s="8" customFormat="1" ht="15" customHeight="1" x14ac:dyDescent="0.3">
      <c r="A290"/>
      <c r="B290"/>
      <c r="C290" s="10"/>
      <c r="D290" s="10"/>
      <c r="E290" s="10"/>
      <c r="F290" s="10"/>
      <c r="G290" s="10"/>
      <c r="H290" s="10"/>
      <c r="I290" s="10"/>
      <c r="J290"/>
      <c r="K290"/>
      <c r="L290"/>
      <c r="M290"/>
    </row>
    <row r="291" spans="1:13" s="8" customFormat="1" ht="15" customHeight="1" x14ac:dyDescent="0.3">
      <c r="A291"/>
      <c r="B291"/>
      <c r="C291" s="10"/>
      <c r="D291" s="10"/>
      <c r="E291" s="10"/>
      <c r="F291" s="10"/>
      <c r="G291" s="10"/>
      <c r="H291" s="10"/>
      <c r="I291" s="10"/>
      <c r="J291"/>
      <c r="K291"/>
      <c r="L291"/>
      <c r="M291"/>
    </row>
    <row r="292" spans="1:13" s="8" customFormat="1" ht="15" customHeight="1" x14ac:dyDescent="0.3">
      <c r="A292"/>
      <c r="B292"/>
      <c r="C292" s="10"/>
      <c r="D292" s="10"/>
      <c r="E292" s="10"/>
      <c r="F292" s="10"/>
      <c r="G292" s="10"/>
      <c r="H292" s="10"/>
      <c r="I292" s="10"/>
      <c r="J292"/>
      <c r="K292"/>
      <c r="L292"/>
      <c r="M292"/>
    </row>
    <row r="293" spans="1:13" s="8" customFormat="1" ht="15" customHeight="1" x14ac:dyDescent="0.3">
      <c r="A293"/>
      <c r="B293"/>
      <c r="C293" s="10"/>
      <c r="D293" s="10"/>
      <c r="E293" s="10"/>
      <c r="F293" s="10"/>
      <c r="G293" s="10"/>
      <c r="H293" s="10"/>
      <c r="I293" s="10"/>
      <c r="J293"/>
      <c r="K293"/>
      <c r="L293"/>
      <c r="M293"/>
    </row>
    <row r="294" spans="1:13" s="8" customFormat="1" ht="15" customHeight="1" x14ac:dyDescent="0.3">
      <c r="A294"/>
      <c r="B294"/>
      <c r="C294" s="10"/>
      <c r="D294" s="10"/>
      <c r="E294" s="10"/>
      <c r="F294" s="10"/>
      <c r="G294" s="10"/>
      <c r="H294" s="10"/>
      <c r="I294" s="10"/>
      <c r="J294"/>
      <c r="K294"/>
      <c r="L294"/>
      <c r="M294"/>
    </row>
    <row r="295" spans="1:13" s="8" customFormat="1" ht="15" customHeight="1" x14ac:dyDescent="0.3">
      <c r="A295"/>
      <c r="B295"/>
      <c r="C295" s="10"/>
      <c r="D295" s="10"/>
      <c r="E295" s="10"/>
      <c r="F295" s="10"/>
      <c r="G295" s="10"/>
      <c r="H295" s="10"/>
      <c r="I295" s="10"/>
      <c r="J295"/>
      <c r="K295"/>
      <c r="L295"/>
      <c r="M295"/>
    </row>
    <row r="296" spans="1:13" s="8" customFormat="1" ht="15" customHeight="1" x14ac:dyDescent="0.3">
      <c r="A296"/>
      <c r="B296"/>
      <c r="C296" s="10"/>
      <c r="D296" s="10"/>
      <c r="E296" s="10"/>
      <c r="F296" s="10"/>
      <c r="G296" s="10"/>
      <c r="H296" s="10"/>
      <c r="I296" s="10"/>
      <c r="J296"/>
      <c r="K296"/>
      <c r="L296"/>
      <c r="M296"/>
    </row>
    <row r="297" spans="1:13" s="8" customFormat="1" ht="15" customHeight="1" x14ac:dyDescent="0.3">
      <c r="A297"/>
      <c r="B297"/>
      <c r="C297" s="10"/>
      <c r="D297" s="10"/>
      <c r="E297" s="10"/>
      <c r="F297" s="10"/>
      <c r="G297" s="10"/>
      <c r="H297" s="10"/>
      <c r="I297" s="10"/>
      <c r="J297"/>
      <c r="K297"/>
      <c r="L297"/>
      <c r="M297"/>
    </row>
    <row r="298" spans="1:13" s="8" customFormat="1" ht="15" customHeight="1" x14ac:dyDescent="0.3">
      <c r="A298"/>
      <c r="B298"/>
      <c r="C298" s="10"/>
      <c r="D298" s="10"/>
      <c r="E298" s="10"/>
      <c r="F298" s="10"/>
      <c r="G298" s="10"/>
      <c r="H298" s="10"/>
      <c r="I298" s="10"/>
      <c r="J298"/>
      <c r="K298"/>
      <c r="L298"/>
      <c r="M298"/>
    </row>
    <row r="299" spans="1:13" s="8" customFormat="1" ht="15" customHeight="1" x14ac:dyDescent="0.3">
      <c r="A299"/>
      <c r="B299"/>
      <c r="C299" s="10"/>
      <c r="D299" s="10"/>
      <c r="E299" s="10"/>
      <c r="F299" s="10"/>
      <c r="G299" s="10"/>
      <c r="H299" s="10"/>
      <c r="I299" s="10"/>
      <c r="J299"/>
      <c r="K299"/>
      <c r="L299"/>
      <c r="M299"/>
    </row>
    <row r="300" spans="1:13" s="8" customFormat="1" ht="15" customHeight="1" x14ac:dyDescent="0.3">
      <c r="A300"/>
      <c r="B300"/>
      <c r="C300" s="10"/>
      <c r="D300" s="10"/>
      <c r="E300" s="10"/>
      <c r="F300" s="10"/>
      <c r="G300" s="10"/>
      <c r="H300" s="10"/>
      <c r="I300" s="10"/>
      <c r="J300"/>
      <c r="K300"/>
      <c r="L300"/>
      <c r="M300"/>
    </row>
    <row r="301" spans="1:13" s="8" customFormat="1" ht="15" customHeight="1" x14ac:dyDescent="0.3">
      <c r="A301"/>
      <c r="B301"/>
      <c r="C301" s="10"/>
      <c r="D301" s="10"/>
      <c r="E301" s="10"/>
      <c r="F301" s="10"/>
      <c r="G301" s="10"/>
      <c r="H301" s="10"/>
      <c r="I301" s="10"/>
      <c r="J301"/>
      <c r="K301"/>
      <c r="L301"/>
      <c r="M301"/>
    </row>
    <row r="302" spans="1:13" s="8" customFormat="1" ht="15" customHeight="1" x14ac:dyDescent="0.3">
      <c r="A302"/>
      <c r="B302"/>
      <c r="C302" s="10"/>
      <c r="D302" s="10"/>
      <c r="E302" s="10"/>
      <c r="F302" s="10"/>
      <c r="G302" s="10"/>
      <c r="H302" s="10"/>
      <c r="I302" s="10"/>
      <c r="J302"/>
      <c r="K302"/>
      <c r="L302"/>
      <c r="M302"/>
    </row>
    <row r="303" spans="1:13" s="8" customFormat="1" ht="15" customHeight="1" x14ac:dyDescent="0.3">
      <c r="A303"/>
      <c r="B303"/>
      <c r="C303" s="10"/>
      <c r="D303" s="10"/>
      <c r="E303" s="10"/>
      <c r="F303" s="10"/>
      <c r="G303" s="10"/>
      <c r="H303" s="10"/>
      <c r="I303" s="10"/>
      <c r="J303"/>
      <c r="K303"/>
      <c r="L303"/>
      <c r="M303"/>
    </row>
    <row r="304" spans="1:13" s="8" customFormat="1" ht="15" customHeight="1" x14ac:dyDescent="0.3">
      <c r="A304"/>
      <c r="B304"/>
      <c r="C304" s="10"/>
      <c r="D304" s="10"/>
      <c r="E304" s="10"/>
      <c r="F304" s="10"/>
      <c r="G304" s="10"/>
      <c r="H304" s="10"/>
      <c r="I304" s="10"/>
      <c r="J304"/>
      <c r="K304"/>
      <c r="L304"/>
      <c r="M304"/>
    </row>
    <row r="305" spans="1:13" s="8" customFormat="1" ht="15" customHeight="1" x14ac:dyDescent="0.3">
      <c r="A305"/>
      <c r="B305"/>
      <c r="C305" s="10"/>
      <c r="D305" s="10"/>
      <c r="E305" s="10"/>
      <c r="F305" s="10"/>
      <c r="G305" s="10"/>
      <c r="H305" s="10"/>
      <c r="I305" s="10"/>
      <c r="J305"/>
      <c r="K305"/>
      <c r="L305"/>
      <c r="M305"/>
    </row>
    <row r="306" spans="1:13" s="8" customFormat="1" ht="15" customHeight="1" x14ac:dyDescent="0.3">
      <c r="A306"/>
      <c r="B306"/>
      <c r="C306" s="10"/>
      <c r="D306" s="10"/>
      <c r="E306" s="10"/>
      <c r="F306" s="10"/>
      <c r="G306" s="10"/>
      <c r="H306" s="10"/>
      <c r="I306" s="10"/>
      <c r="J306"/>
      <c r="K306"/>
      <c r="L306"/>
      <c r="M306"/>
    </row>
    <row r="307" spans="1:13" s="8" customFormat="1" ht="15" customHeight="1" x14ac:dyDescent="0.3">
      <c r="A307"/>
      <c r="B307"/>
      <c r="C307" s="10"/>
      <c r="D307" s="10"/>
      <c r="E307" s="10"/>
      <c r="F307" s="10"/>
      <c r="G307" s="10"/>
      <c r="H307" s="10"/>
      <c r="I307" s="10"/>
      <c r="J307"/>
      <c r="K307"/>
      <c r="L307"/>
      <c r="M307"/>
    </row>
    <row r="308" spans="1:13" s="8" customFormat="1" ht="15" customHeight="1" x14ac:dyDescent="0.3">
      <c r="A308"/>
      <c r="B308"/>
      <c r="C308" s="10"/>
      <c r="D308" s="10"/>
      <c r="E308" s="10"/>
      <c r="F308" s="10"/>
      <c r="G308" s="10"/>
      <c r="H308" s="10"/>
      <c r="I308" s="10"/>
      <c r="J308"/>
      <c r="K308"/>
      <c r="L308"/>
      <c r="M308"/>
    </row>
    <row r="309" spans="1:13" s="8" customFormat="1" ht="15" customHeight="1" x14ac:dyDescent="0.3">
      <c r="A309"/>
      <c r="B309"/>
      <c r="C309" s="10"/>
      <c r="D309" s="10"/>
      <c r="E309" s="10"/>
      <c r="F309" s="10"/>
      <c r="G309" s="10"/>
      <c r="H309" s="10"/>
      <c r="I309" s="10"/>
      <c r="J309"/>
      <c r="K309"/>
      <c r="L309"/>
      <c r="M309"/>
    </row>
    <row r="310" spans="1:13" s="8" customFormat="1" ht="15" customHeight="1" x14ac:dyDescent="0.3">
      <c r="A310"/>
      <c r="B310"/>
      <c r="C310" s="10"/>
      <c r="D310" s="10"/>
      <c r="E310" s="10"/>
      <c r="F310" s="10"/>
      <c r="G310" s="10"/>
      <c r="H310" s="10"/>
      <c r="I310" s="10"/>
      <c r="J310"/>
      <c r="K310"/>
      <c r="L310"/>
      <c r="M310"/>
    </row>
    <row r="311" spans="1:13" s="8" customFormat="1" ht="15" customHeight="1" x14ac:dyDescent="0.3">
      <c r="A311"/>
      <c r="B311"/>
      <c r="C311" s="10"/>
      <c r="D311" s="10"/>
      <c r="E311" s="10"/>
      <c r="F311" s="10"/>
      <c r="G311" s="10"/>
      <c r="H311" s="10"/>
      <c r="I311" s="10"/>
      <c r="J311"/>
      <c r="K311"/>
      <c r="L311"/>
      <c r="M311"/>
    </row>
    <row r="312" spans="1:13" s="8" customFormat="1" ht="15" customHeight="1" x14ac:dyDescent="0.3">
      <c r="A312"/>
      <c r="B312"/>
      <c r="C312" s="10"/>
      <c r="D312" s="10"/>
      <c r="E312" s="10"/>
      <c r="F312" s="10"/>
      <c r="G312" s="10"/>
      <c r="H312" s="10"/>
      <c r="I312" s="10"/>
      <c r="J312"/>
      <c r="K312"/>
      <c r="L312"/>
      <c r="M312"/>
    </row>
    <row r="313" spans="1:13" s="8" customFormat="1" ht="15" customHeight="1" x14ac:dyDescent="0.3">
      <c r="A313"/>
      <c r="B313"/>
      <c r="C313" s="10"/>
      <c r="D313" s="10"/>
      <c r="E313" s="10"/>
      <c r="F313" s="10"/>
      <c r="G313" s="10"/>
      <c r="H313" s="10"/>
      <c r="I313" s="10"/>
      <c r="J313"/>
      <c r="K313"/>
      <c r="L313"/>
      <c r="M313"/>
    </row>
    <row r="314" spans="1:13" s="8" customFormat="1" ht="15" customHeight="1" x14ac:dyDescent="0.3">
      <c r="A314"/>
      <c r="B314"/>
      <c r="C314" s="10"/>
      <c r="D314" s="10"/>
      <c r="E314" s="10"/>
      <c r="F314" s="10"/>
      <c r="G314" s="10"/>
      <c r="H314" s="10"/>
      <c r="I314" s="10"/>
      <c r="J314"/>
      <c r="K314"/>
      <c r="L314"/>
      <c r="M314"/>
    </row>
    <row r="315" spans="1:13" s="8" customFormat="1" ht="15" customHeight="1" x14ac:dyDescent="0.3">
      <c r="A315"/>
      <c r="B315"/>
      <c r="C315" s="10"/>
      <c r="D315" s="10"/>
      <c r="E315" s="10"/>
      <c r="F315" s="10"/>
      <c r="G315" s="10"/>
      <c r="H315" s="10"/>
      <c r="I315" s="10"/>
      <c r="J315"/>
      <c r="K315"/>
      <c r="L315"/>
      <c r="M315"/>
    </row>
    <row r="316" spans="1:13" s="8" customFormat="1" ht="15" customHeight="1" x14ac:dyDescent="0.3">
      <c r="A316"/>
      <c r="B316"/>
      <c r="C316" s="10"/>
      <c r="D316" s="10"/>
      <c r="E316" s="10"/>
      <c r="F316" s="10"/>
      <c r="G316" s="10"/>
      <c r="H316" s="10"/>
      <c r="I316" s="10"/>
      <c r="J316"/>
      <c r="K316"/>
      <c r="L316"/>
      <c r="M316"/>
    </row>
    <row r="317" spans="1:13" s="8" customFormat="1" ht="15" customHeight="1" x14ac:dyDescent="0.3">
      <c r="A317"/>
      <c r="B317"/>
      <c r="C317" s="10"/>
      <c r="D317" s="10"/>
      <c r="E317" s="10"/>
      <c r="F317" s="10"/>
      <c r="G317" s="10"/>
      <c r="H317" s="10"/>
      <c r="I317" s="10"/>
      <c r="J317"/>
      <c r="K317"/>
      <c r="L317"/>
      <c r="M317"/>
    </row>
    <row r="318" spans="1:13" s="8" customFormat="1" ht="15" customHeight="1" x14ac:dyDescent="0.3">
      <c r="A318"/>
      <c r="B318"/>
      <c r="C318" s="10"/>
      <c r="D318" s="10"/>
      <c r="E318" s="10"/>
      <c r="F318" s="10"/>
      <c r="G318" s="10"/>
      <c r="H318" s="10"/>
      <c r="I318" s="10"/>
      <c r="J318"/>
      <c r="K318"/>
      <c r="L318"/>
      <c r="M318"/>
    </row>
    <row r="319" spans="1:13" s="8" customFormat="1" ht="15" customHeight="1" x14ac:dyDescent="0.3">
      <c r="A319"/>
      <c r="B319"/>
      <c r="C319" s="10"/>
      <c r="D319" s="10"/>
      <c r="E319" s="10"/>
      <c r="F319" s="10"/>
      <c r="G319" s="10"/>
      <c r="H319" s="10"/>
      <c r="I319" s="10"/>
      <c r="J319"/>
      <c r="K319"/>
      <c r="L319"/>
      <c r="M319"/>
    </row>
    <row r="320" spans="1:13" s="8" customFormat="1" ht="15" customHeight="1" x14ac:dyDescent="0.3">
      <c r="A320"/>
      <c r="B320"/>
      <c r="C320" s="10"/>
      <c r="D320" s="10"/>
      <c r="E320" s="10"/>
      <c r="F320" s="10"/>
      <c r="G320" s="10"/>
      <c r="H320" s="10"/>
      <c r="I320" s="10"/>
      <c r="J320"/>
      <c r="K320"/>
      <c r="L320"/>
      <c r="M320"/>
    </row>
    <row r="321" spans="1:13" s="8" customFormat="1" ht="15" customHeight="1" x14ac:dyDescent="0.3">
      <c r="A321"/>
      <c r="B321"/>
      <c r="C321" s="10"/>
      <c r="D321" s="10"/>
      <c r="E321" s="10"/>
      <c r="F321" s="10"/>
      <c r="G321" s="10"/>
      <c r="H321" s="10"/>
      <c r="I321" s="10"/>
      <c r="J321"/>
      <c r="K321"/>
      <c r="L321"/>
      <c r="M321"/>
    </row>
    <row r="322" spans="1:13" s="8" customFormat="1" ht="15" customHeight="1" x14ac:dyDescent="0.3">
      <c r="A322"/>
      <c r="B322"/>
      <c r="C322" s="10"/>
      <c r="D322" s="10"/>
      <c r="E322" s="10"/>
      <c r="F322" s="10"/>
      <c r="G322" s="10"/>
      <c r="H322" s="10"/>
      <c r="I322" s="10"/>
      <c r="J322"/>
      <c r="K322"/>
      <c r="L322"/>
      <c r="M322"/>
    </row>
    <row r="323" spans="1:13" s="8" customFormat="1" ht="15" customHeight="1" x14ac:dyDescent="0.3">
      <c r="A323"/>
      <c r="B323"/>
      <c r="C323" s="10"/>
      <c r="D323" s="10"/>
      <c r="E323" s="10"/>
      <c r="F323" s="10"/>
      <c r="G323" s="10"/>
      <c r="H323" s="10"/>
      <c r="I323" s="10"/>
      <c r="J323"/>
      <c r="K323"/>
      <c r="L323"/>
      <c r="M323"/>
    </row>
    <row r="324" spans="1:13" s="8" customFormat="1" ht="15" customHeight="1" x14ac:dyDescent="0.3">
      <c r="A324"/>
      <c r="B324"/>
      <c r="C324" s="10"/>
      <c r="D324" s="10"/>
      <c r="E324" s="10"/>
      <c r="F324" s="10"/>
      <c r="G324" s="10"/>
      <c r="H324" s="10"/>
      <c r="I324" s="10"/>
      <c r="J324"/>
      <c r="K324"/>
      <c r="L324"/>
      <c r="M324"/>
    </row>
    <row r="325" spans="1:13" s="8" customFormat="1" ht="15" customHeight="1" x14ac:dyDescent="0.3">
      <c r="A325"/>
      <c r="B325"/>
      <c r="C325" s="10"/>
      <c r="D325" s="10"/>
      <c r="E325" s="10"/>
      <c r="F325" s="10"/>
      <c r="G325" s="10"/>
      <c r="H325" s="10"/>
      <c r="I325" s="10"/>
      <c r="J325"/>
      <c r="K325"/>
      <c r="L325"/>
      <c r="M325"/>
    </row>
    <row r="326" spans="1:13" s="8" customFormat="1" ht="15" customHeight="1" x14ac:dyDescent="0.3">
      <c r="A326"/>
      <c r="B326"/>
      <c r="C326" s="10"/>
      <c r="D326" s="10"/>
      <c r="E326" s="10"/>
      <c r="F326" s="10"/>
      <c r="G326" s="10"/>
      <c r="H326" s="10"/>
      <c r="I326" s="10"/>
      <c r="J326"/>
      <c r="K326"/>
      <c r="L326"/>
      <c r="M326"/>
    </row>
    <row r="327" spans="1:13" s="8" customFormat="1" ht="15" customHeight="1" x14ac:dyDescent="0.3">
      <c r="A327"/>
      <c r="B327"/>
      <c r="C327" s="10"/>
      <c r="D327" s="10"/>
      <c r="E327" s="10"/>
      <c r="F327" s="10"/>
      <c r="G327" s="10"/>
      <c r="H327" s="10"/>
      <c r="I327" s="10"/>
      <c r="J327"/>
      <c r="K327"/>
      <c r="L327"/>
      <c r="M327"/>
    </row>
    <row r="328" spans="1:13" s="8" customFormat="1" ht="15" customHeight="1" x14ac:dyDescent="0.3">
      <c r="A328"/>
      <c r="B328"/>
      <c r="C328" s="10"/>
      <c r="D328" s="10"/>
      <c r="E328" s="10"/>
      <c r="F328" s="10"/>
      <c r="G328" s="10"/>
      <c r="H328" s="10"/>
      <c r="I328" s="10"/>
      <c r="J328"/>
      <c r="K328"/>
      <c r="L328"/>
      <c r="M328"/>
    </row>
    <row r="329" spans="1:13" s="8" customFormat="1" ht="15" customHeight="1" x14ac:dyDescent="0.3">
      <c r="A329"/>
      <c r="B329"/>
      <c r="C329" s="10"/>
      <c r="D329" s="10"/>
      <c r="E329" s="10"/>
      <c r="F329" s="10"/>
      <c r="G329" s="10"/>
      <c r="H329" s="10"/>
      <c r="I329" s="10"/>
      <c r="J329"/>
      <c r="K329"/>
      <c r="L329"/>
      <c r="M329"/>
    </row>
    <row r="330" spans="1:13" s="8" customFormat="1" ht="15" customHeight="1" x14ac:dyDescent="0.3">
      <c r="A330"/>
      <c r="B330"/>
      <c r="C330" s="10"/>
      <c r="D330" s="10"/>
      <c r="E330" s="10"/>
      <c r="F330" s="10"/>
      <c r="G330" s="10"/>
      <c r="H330" s="10"/>
      <c r="I330" s="10"/>
      <c r="J330"/>
      <c r="K330"/>
      <c r="L330"/>
      <c r="M330"/>
    </row>
    <row r="331" spans="1:13" s="8" customFormat="1" ht="15" customHeight="1" x14ac:dyDescent="0.3">
      <c r="A331"/>
      <c r="B331"/>
      <c r="C331" s="10"/>
      <c r="D331" s="10"/>
      <c r="E331" s="10"/>
      <c r="F331" s="10"/>
      <c r="G331" s="10"/>
      <c r="H331" s="10"/>
      <c r="I331" s="10"/>
      <c r="J331"/>
      <c r="K331"/>
      <c r="L331"/>
      <c r="M331"/>
    </row>
    <row r="332" spans="1:13" s="8" customFormat="1" ht="15" customHeight="1" x14ac:dyDescent="0.3">
      <c r="A332"/>
      <c r="B332"/>
      <c r="C332" s="10"/>
      <c r="D332" s="10"/>
      <c r="E332" s="10"/>
      <c r="F332" s="10"/>
      <c r="G332" s="10"/>
      <c r="H332" s="10"/>
      <c r="I332" s="10"/>
      <c r="J332"/>
      <c r="K332"/>
      <c r="L332"/>
      <c r="M332"/>
    </row>
    <row r="333" spans="1:13" s="8" customFormat="1" ht="15" customHeight="1" x14ac:dyDescent="0.3">
      <c r="A333"/>
      <c r="B333"/>
      <c r="C333" s="10"/>
      <c r="D333" s="10"/>
      <c r="E333" s="10"/>
      <c r="F333" s="10"/>
      <c r="G333" s="10"/>
      <c r="H333" s="10"/>
      <c r="I333" s="10"/>
      <c r="J333"/>
      <c r="K333"/>
      <c r="L333"/>
      <c r="M333"/>
    </row>
    <row r="334" spans="1:13" s="8" customFormat="1" ht="15" customHeight="1" x14ac:dyDescent="0.3">
      <c r="A334"/>
      <c r="B334"/>
      <c r="C334" s="10"/>
      <c r="D334" s="10"/>
      <c r="E334" s="10"/>
      <c r="F334" s="10"/>
      <c r="G334" s="10"/>
      <c r="H334" s="10"/>
      <c r="I334" s="10"/>
      <c r="J334"/>
      <c r="K334"/>
      <c r="L334"/>
      <c r="M334"/>
    </row>
    <row r="335" spans="1:13" s="8" customFormat="1" ht="15" customHeight="1" x14ac:dyDescent="0.3">
      <c r="A335"/>
      <c r="B335"/>
      <c r="C335" s="10"/>
      <c r="D335" s="10"/>
      <c r="E335" s="10"/>
      <c r="F335" s="10"/>
      <c r="G335" s="10"/>
      <c r="H335" s="10"/>
      <c r="I335" s="10"/>
      <c r="J335"/>
      <c r="K335"/>
      <c r="L335"/>
      <c r="M335"/>
    </row>
    <row r="336" spans="1:13" s="8" customFormat="1" ht="15" customHeight="1" x14ac:dyDescent="0.3">
      <c r="A336"/>
      <c r="B336"/>
      <c r="C336" s="10"/>
      <c r="D336" s="10"/>
      <c r="E336" s="10"/>
      <c r="F336" s="10"/>
      <c r="G336" s="10"/>
      <c r="H336" s="10"/>
      <c r="I336" s="10"/>
      <c r="J336"/>
      <c r="K336"/>
      <c r="L336"/>
      <c r="M336"/>
    </row>
    <row r="337" spans="1:13" s="8" customFormat="1" ht="15" customHeight="1" x14ac:dyDescent="0.3">
      <c r="A337"/>
      <c r="B337"/>
      <c r="C337" s="10"/>
      <c r="D337" s="10"/>
      <c r="E337" s="10"/>
      <c r="F337" s="10"/>
      <c r="G337" s="10"/>
      <c r="H337" s="10"/>
      <c r="I337" s="10"/>
      <c r="J337"/>
      <c r="K337"/>
      <c r="L337"/>
      <c r="M337"/>
    </row>
    <row r="338" spans="1:13" s="8" customFormat="1" ht="15" customHeight="1" x14ac:dyDescent="0.3">
      <c r="A338"/>
      <c r="B338"/>
      <c r="C338" s="10"/>
      <c r="D338" s="10"/>
      <c r="E338" s="10"/>
      <c r="F338" s="10"/>
      <c r="G338" s="10"/>
      <c r="H338" s="10"/>
      <c r="I338" s="10"/>
      <c r="J338"/>
      <c r="K338"/>
      <c r="L338"/>
      <c r="M338"/>
    </row>
    <row r="339" spans="1:13" s="8" customFormat="1" ht="15" customHeight="1" x14ac:dyDescent="0.3">
      <c r="A339"/>
      <c r="B339"/>
      <c r="C339" s="10"/>
      <c r="D339" s="10"/>
      <c r="E339" s="10"/>
      <c r="F339" s="10"/>
      <c r="G339" s="10"/>
      <c r="H339" s="10"/>
      <c r="I339" s="10"/>
      <c r="J339"/>
      <c r="K339"/>
      <c r="L339"/>
      <c r="M339"/>
    </row>
    <row r="340" spans="1:13" s="8" customFormat="1" ht="15" customHeight="1" x14ac:dyDescent="0.3">
      <c r="A340"/>
      <c r="B340"/>
      <c r="C340" s="10"/>
      <c r="D340" s="10"/>
      <c r="E340" s="10"/>
      <c r="F340" s="10"/>
      <c r="G340" s="10"/>
      <c r="H340" s="10"/>
      <c r="I340" s="10"/>
      <c r="J340"/>
      <c r="K340"/>
      <c r="L340"/>
      <c r="M340"/>
    </row>
    <row r="341" spans="1:13" s="8" customFormat="1" ht="15" customHeight="1" x14ac:dyDescent="0.3">
      <c r="A341"/>
      <c r="B341"/>
      <c r="C341" s="10"/>
      <c r="D341" s="10"/>
      <c r="E341" s="10"/>
      <c r="F341" s="10"/>
      <c r="G341" s="10"/>
      <c r="H341" s="10"/>
      <c r="I341" s="10"/>
      <c r="J341"/>
      <c r="K341"/>
      <c r="L341"/>
      <c r="M341"/>
    </row>
    <row r="342" spans="1:13" s="8" customFormat="1" ht="15" customHeight="1" x14ac:dyDescent="0.3">
      <c r="A342"/>
      <c r="B342"/>
      <c r="C342" s="10"/>
      <c r="D342" s="10"/>
      <c r="E342" s="10"/>
      <c r="F342" s="10"/>
      <c r="G342" s="10"/>
      <c r="H342" s="10"/>
      <c r="I342" s="10"/>
      <c r="J342"/>
      <c r="K342"/>
      <c r="L342"/>
      <c r="M342"/>
    </row>
    <row r="343" spans="1:13" s="8" customFormat="1" ht="15" customHeight="1" x14ac:dyDescent="0.3">
      <c r="A343"/>
      <c r="B343"/>
      <c r="C343" s="10"/>
      <c r="D343" s="10"/>
      <c r="E343" s="10"/>
      <c r="F343" s="10"/>
      <c r="G343" s="10"/>
      <c r="H343" s="10"/>
      <c r="I343" s="10"/>
      <c r="J343"/>
      <c r="K343"/>
      <c r="L343"/>
      <c r="M343"/>
    </row>
    <row r="344" spans="1:13" s="8" customFormat="1" ht="15" customHeight="1" x14ac:dyDescent="0.3">
      <c r="A344"/>
      <c r="B344"/>
      <c r="C344" s="10"/>
      <c r="D344" s="10"/>
      <c r="E344" s="10"/>
      <c r="F344" s="10"/>
      <c r="G344" s="10"/>
      <c r="H344" s="10"/>
      <c r="I344" s="10"/>
      <c r="J344"/>
      <c r="K344"/>
      <c r="L344"/>
      <c r="M344"/>
    </row>
    <row r="345" spans="1:13" s="8" customFormat="1" ht="15" customHeight="1" x14ac:dyDescent="0.3">
      <c r="A345"/>
      <c r="B345"/>
      <c r="C345" s="10"/>
      <c r="D345" s="10"/>
      <c r="E345" s="10"/>
      <c r="F345" s="10"/>
      <c r="G345" s="10"/>
      <c r="H345" s="10"/>
      <c r="I345" s="10"/>
      <c r="J345"/>
      <c r="K345"/>
      <c r="L345"/>
      <c r="M345"/>
    </row>
    <row r="346" spans="1:13" s="8" customFormat="1" ht="15" customHeight="1" x14ac:dyDescent="0.3">
      <c r="A346"/>
      <c r="B346"/>
      <c r="C346" s="10"/>
      <c r="D346" s="10"/>
      <c r="E346" s="10"/>
      <c r="F346" s="10"/>
      <c r="G346" s="10"/>
      <c r="H346" s="10"/>
      <c r="I346" s="10"/>
      <c r="J346"/>
      <c r="K346"/>
      <c r="L346"/>
      <c r="M346"/>
    </row>
    <row r="347" spans="1:13" s="8" customFormat="1" ht="15" customHeight="1" x14ac:dyDescent="0.3">
      <c r="A347"/>
      <c r="B347"/>
      <c r="C347" s="10"/>
      <c r="D347" s="10"/>
      <c r="E347" s="10"/>
      <c r="F347" s="10"/>
      <c r="G347" s="10"/>
      <c r="H347" s="10"/>
      <c r="I347" s="10"/>
      <c r="J347"/>
      <c r="K347"/>
      <c r="L347"/>
      <c r="M347"/>
    </row>
    <row r="348" spans="1:13" s="8" customFormat="1" ht="15" customHeight="1" x14ac:dyDescent="0.3">
      <c r="A348"/>
      <c r="B348"/>
      <c r="C348" s="10"/>
      <c r="D348" s="10"/>
      <c r="E348" s="10"/>
      <c r="F348" s="10"/>
      <c r="G348" s="10"/>
      <c r="H348" s="10"/>
      <c r="I348" s="10"/>
      <c r="J348"/>
      <c r="K348"/>
      <c r="L348"/>
      <c r="M348"/>
    </row>
    <row r="349" spans="1:13" s="8" customFormat="1" ht="15" customHeight="1" x14ac:dyDescent="0.3">
      <c r="A349"/>
      <c r="B349"/>
      <c r="C349" s="10"/>
      <c r="D349" s="10"/>
      <c r="E349" s="10"/>
      <c r="F349" s="10"/>
      <c r="G349" s="10"/>
      <c r="H349" s="10"/>
      <c r="I349" s="10"/>
      <c r="J349"/>
      <c r="K349"/>
      <c r="L349"/>
      <c r="M349"/>
    </row>
    <row r="350" spans="1:13" s="8" customFormat="1" ht="15" customHeight="1" x14ac:dyDescent="0.3">
      <c r="A350"/>
      <c r="B350"/>
      <c r="C350" s="10"/>
      <c r="D350" s="10"/>
      <c r="E350" s="10"/>
      <c r="F350" s="10"/>
      <c r="G350" s="10"/>
      <c r="H350" s="10"/>
      <c r="I350" s="10"/>
      <c r="J350"/>
      <c r="K350"/>
      <c r="L350"/>
      <c r="M350"/>
    </row>
    <row r="351" spans="1:13" s="8" customFormat="1" ht="15" customHeight="1" x14ac:dyDescent="0.3">
      <c r="A351"/>
      <c r="B351"/>
      <c r="C351" s="10"/>
      <c r="D351" s="10"/>
      <c r="E351" s="10"/>
      <c r="F351" s="10"/>
      <c r="G351" s="10"/>
      <c r="H351" s="10"/>
      <c r="I351" s="10"/>
      <c r="J351"/>
      <c r="K351"/>
      <c r="L351"/>
      <c r="M351"/>
    </row>
    <row r="352" spans="1:13" s="8" customFormat="1" ht="15" customHeight="1" x14ac:dyDescent="0.3">
      <c r="A352"/>
      <c r="B352"/>
      <c r="C352" s="10"/>
      <c r="D352" s="10"/>
      <c r="E352" s="10"/>
      <c r="F352" s="10"/>
      <c r="G352" s="10"/>
      <c r="H352" s="10"/>
      <c r="I352" s="10"/>
      <c r="J352"/>
      <c r="K352"/>
      <c r="L352"/>
      <c r="M352"/>
    </row>
    <row r="353" spans="1:13" s="8" customFormat="1" ht="15" customHeight="1" x14ac:dyDescent="0.3">
      <c r="A353"/>
      <c r="B353"/>
      <c r="C353" s="10"/>
      <c r="D353" s="10"/>
      <c r="E353" s="10"/>
      <c r="F353" s="10"/>
      <c r="G353" s="10"/>
      <c r="H353" s="10"/>
      <c r="I353" s="10"/>
      <c r="J353"/>
      <c r="K353"/>
      <c r="L353"/>
      <c r="M353"/>
    </row>
    <row r="354" spans="1:13" s="8" customFormat="1" ht="15" customHeight="1" x14ac:dyDescent="0.3">
      <c r="A354"/>
      <c r="B354"/>
      <c r="C354" s="10"/>
      <c r="D354" s="10"/>
      <c r="E354" s="10"/>
      <c r="F354" s="10"/>
      <c r="G354" s="10"/>
      <c r="H354" s="10"/>
      <c r="I354" s="10"/>
      <c r="J354"/>
      <c r="K354"/>
      <c r="L354"/>
      <c r="M354"/>
    </row>
    <row r="355" spans="1:13" s="8" customFormat="1" ht="15" customHeight="1" x14ac:dyDescent="0.3">
      <c r="A355"/>
      <c r="B355"/>
      <c r="C355" s="10"/>
      <c r="D355" s="10"/>
      <c r="E355" s="10"/>
      <c r="F355" s="10"/>
      <c r="G355" s="10"/>
      <c r="H355" s="10"/>
      <c r="I355" s="10"/>
      <c r="J355"/>
      <c r="K355"/>
      <c r="L355"/>
      <c r="M355"/>
    </row>
    <row r="356" spans="1:13" s="8" customFormat="1" ht="15" customHeight="1" x14ac:dyDescent="0.3">
      <c r="A356"/>
      <c r="B356"/>
      <c r="C356" s="10"/>
      <c r="D356" s="10"/>
      <c r="E356" s="10"/>
      <c r="F356" s="10"/>
      <c r="G356" s="10"/>
      <c r="H356" s="10"/>
      <c r="I356" s="10"/>
      <c r="J356"/>
      <c r="K356"/>
      <c r="L356"/>
      <c r="M356"/>
    </row>
    <row r="357" spans="1:13" s="8" customFormat="1" ht="15" customHeight="1" x14ac:dyDescent="0.3">
      <c r="A357"/>
      <c r="B357"/>
      <c r="C357" s="10"/>
      <c r="D357" s="10"/>
      <c r="E357" s="10"/>
      <c r="F357" s="10"/>
      <c r="G357" s="10"/>
      <c r="H357" s="10"/>
      <c r="I357" s="10"/>
      <c r="J357"/>
      <c r="K357"/>
      <c r="L357"/>
      <c r="M357"/>
    </row>
    <row r="358" spans="1:13" s="8" customFormat="1" ht="15" customHeight="1" x14ac:dyDescent="0.3">
      <c r="A358"/>
      <c r="B358"/>
      <c r="C358" s="10"/>
      <c r="D358" s="10"/>
      <c r="E358" s="10"/>
      <c r="F358" s="10"/>
      <c r="G358" s="10"/>
      <c r="H358" s="10"/>
      <c r="I358" s="10"/>
      <c r="J358"/>
      <c r="K358"/>
      <c r="L358"/>
      <c r="M358"/>
    </row>
    <row r="359" spans="1:13" s="8" customFormat="1" ht="15" customHeight="1" x14ac:dyDescent="0.3">
      <c r="A359"/>
      <c r="B359"/>
      <c r="C359" s="10"/>
      <c r="D359" s="10"/>
      <c r="E359" s="10"/>
      <c r="F359" s="10"/>
      <c r="G359" s="10"/>
      <c r="H359" s="10"/>
      <c r="I359" s="10"/>
      <c r="J359"/>
      <c r="K359"/>
      <c r="L359"/>
      <c r="M359"/>
    </row>
    <row r="360" spans="1:13" s="8" customFormat="1" ht="15" customHeight="1" x14ac:dyDescent="0.3">
      <c r="A360"/>
      <c r="B360"/>
      <c r="C360" s="10"/>
      <c r="D360" s="10"/>
      <c r="E360" s="10"/>
      <c r="F360" s="10"/>
      <c r="G360" s="10"/>
      <c r="H360" s="10"/>
      <c r="I360" s="10"/>
      <c r="J360"/>
      <c r="K360"/>
      <c r="L360"/>
      <c r="M360"/>
    </row>
    <row r="361" spans="1:13" s="8" customFormat="1" ht="15" customHeight="1" x14ac:dyDescent="0.3">
      <c r="A361"/>
      <c r="B361"/>
      <c r="C361" s="10"/>
      <c r="D361" s="10"/>
      <c r="E361" s="10"/>
      <c r="F361" s="10"/>
      <c r="G361" s="10"/>
      <c r="H361" s="10"/>
      <c r="I361" s="10"/>
      <c r="J361"/>
      <c r="K361"/>
      <c r="L361"/>
      <c r="M361"/>
    </row>
    <row r="362" spans="1:13" s="8" customFormat="1" ht="15" customHeight="1" x14ac:dyDescent="0.3">
      <c r="A362"/>
      <c r="B362"/>
      <c r="C362" s="10"/>
      <c r="D362" s="10"/>
      <c r="E362" s="10"/>
      <c r="F362" s="10"/>
      <c r="G362" s="10"/>
      <c r="H362" s="10"/>
      <c r="I362" s="10"/>
      <c r="J362"/>
      <c r="K362"/>
      <c r="L362"/>
      <c r="M362"/>
    </row>
    <row r="363" spans="1:13" s="8" customFormat="1" ht="15" customHeight="1" x14ac:dyDescent="0.3">
      <c r="A363"/>
      <c r="B363"/>
      <c r="C363" s="10"/>
      <c r="D363" s="10"/>
      <c r="E363" s="10"/>
      <c r="F363" s="10"/>
      <c r="G363" s="10"/>
      <c r="H363" s="10"/>
      <c r="I363" s="10"/>
      <c r="J363"/>
      <c r="K363"/>
      <c r="L363"/>
      <c r="M363"/>
    </row>
    <row r="364" spans="1:13" s="8" customFormat="1" ht="15" customHeight="1" x14ac:dyDescent="0.3">
      <c r="A364"/>
      <c r="B364"/>
      <c r="C364" s="10"/>
      <c r="D364" s="10"/>
      <c r="E364" s="10"/>
      <c r="F364" s="10"/>
      <c r="G364" s="10"/>
      <c r="H364" s="10"/>
      <c r="I364" s="10"/>
      <c r="J364"/>
      <c r="K364"/>
      <c r="L364"/>
      <c r="M364"/>
    </row>
    <row r="365" spans="1:13" s="8" customFormat="1" ht="15" customHeight="1" x14ac:dyDescent="0.3">
      <c r="A365"/>
      <c r="B365"/>
      <c r="C365" s="10"/>
      <c r="D365" s="10"/>
      <c r="E365" s="10"/>
      <c r="F365" s="10"/>
      <c r="G365" s="10"/>
      <c r="H365" s="10"/>
      <c r="I365" s="10"/>
      <c r="J365"/>
      <c r="K365"/>
      <c r="L365"/>
      <c r="M365"/>
    </row>
    <row r="366" spans="1:13" s="8" customFormat="1" ht="15" customHeight="1" x14ac:dyDescent="0.3">
      <c r="A366"/>
      <c r="B366"/>
      <c r="C366" s="10"/>
      <c r="D366" s="10"/>
      <c r="E366" s="10"/>
      <c r="F366" s="10"/>
      <c r="G366" s="10"/>
      <c r="H366" s="10"/>
      <c r="I366" s="10"/>
      <c r="J366"/>
      <c r="K366"/>
      <c r="L366"/>
      <c r="M366"/>
    </row>
    <row r="367" spans="1:13" s="8" customFormat="1" ht="15" customHeight="1" x14ac:dyDescent="0.3">
      <c r="A367"/>
      <c r="B367"/>
      <c r="C367" s="10"/>
      <c r="D367" s="10"/>
      <c r="E367" s="10"/>
      <c r="F367" s="10"/>
      <c r="G367" s="10"/>
      <c r="H367" s="10"/>
      <c r="I367" s="10"/>
      <c r="J367"/>
      <c r="K367"/>
      <c r="L367"/>
      <c r="M367"/>
    </row>
    <row r="368" spans="1:13" s="8" customFormat="1" ht="15" customHeight="1" x14ac:dyDescent="0.3">
      <c r="A368"/>
      <c r="B368"/>
      <c r="C368" s="10"/>
      <c r="D368" s="10"/>
      <c r="E368" s="10"/>
      <c r="F368" s="10"/>
      <c r="G368" s="10"/>
      <c r="H368" s="10"/>
      <c r="I368" s="10"/>
      <c r="J368"/>
      <c r="K368"/>
      <c r="L368"/>
      <c r="M368"/>
    </row>
    <row r="369" spans="1:13" s="8" customFormat="1" ht="15" customHeight="1" x14ac:dyDescent="0.3">
      <c r="A369"/>
      <c r="B369"/>
      <c r="C369" s="10"/>
      <c r="D369" s="10"/>
      <c r="E369" s="10"/>
      <c r="F369" s="10"/>
      <c r="G369" s="10"/>
      <c r="H369" s="10"/>
      <c r="I369" s="10"/>
      <c r="J369"/>
      <c r="K369"/>
      <c r="L369"/>
      <c r="M369"/>
    </row>
    <row r="370" spans="1:13" s="8" customFormat="1" ht="15" customHeight="1" x14ac:dyDescent="0.3">
      <c r="A370"/>
      <c r="B370"/>
      <c r="C370" s="10"/>
      <c r="D370" s="10"/>
      <c r="E370" s="10"/>
      <c r="F370" s="10"/>
      <c r="G370" s="10"/>
      <c r="H370" s="10"/>
      <c r="I370" s="10"/>
      <c r="J370"/>
      <c r="K370"/>
      <c r="L370"/>
      <c r="M370"/>
    </row>
    <row r="371" spans="1:13" s="8" customFormat="1" ht="15" customHeight="1" x14ac:dyDescent="0.3">
      <c r="A371"/>
      <c r="B371"/>
      <c r="C371" s="10"/>
      <c r="D371" s="10"/>
      <c r="E371" s="10"/>
      <c r="F371" s="10"/>
      <c r="G371" s="10"/>
      <c r="H371" s="10"/>
      <c r="I371" s="10"/>
      <c r="J371"/>
      <c r="K371"/>
      <c r="L371"/>
      <c r="M371"/>
    </row>
    <row r="372" spans="1:13" s="8" customFormat="1" ht="15" customHeight="1" x14ac:dyDescent="0.3">
      <c r="A372"/>
      <c r="B372"/>
      <c r="C372" s="10"/>
      <c r="D372" s="10"/>
      <c r="E372" s="10"/>
      <c r="F372" s="10"/>
      <c r="G372" s="10"/>
      <c r="H372" s="10"/>
      <c r="I372" s="10"/>
      <c r="J372"/>
      <c r="K372"/>
      <c r="L372"/>
      <c r="M372"/>
    </row>
    <row r="373" spans="1:13" s="8" customFormat="1" ht="15" customHeight="1" x14ac:dyDescent="0.3">
      <c r="A373"/>
      <c r="B373"/>
      <c r="C373" s="10"/>
      <c r="D373" s="10"/>
      <c r="E373" s="10"/>
      <c r="F373" s="10"/>
      <c r="G373" s="10"/>
      <c r="H373" s="10"/>
      <c r="I373" s="10"/>
      <c r="J373"/>
      <c r="K373"/>
      <c r="L373"/>
      <c r="M373"/>
    </row>
    <row r="374" spans="1:13" s="8" customFormat="1" ht="15" customHeight="1" x14ac:dyDescent="0.3">
      <c r="A374"/>
      <c r="B374"/>
      <c r="C374" s="10"/>
      <c r="D374" s="10"/>
      <c r="E374" s="10"/>
      <c r="F374" s="10"/>
      <c r="G374" s="10"/>
      <c r="H374" s="10"/>
      <c r="I374" s="10"/>
      <c r="J374"/>
      <c r="K374"/>
      <c r="L374"/>
      <c r="M374"/>
    </row>
    <row r="375" spans="1:13" s="8" customFormat="1" ht="15" customHeight="1" x14ac:dyDescent="0.3">
      <c r="A375"/>
      <c r="B375"/>
      <c r="C375" s="10"/>
      <c r="D375" s="10"/>
      <c r="E375" s="10"/>
      <c r="F375" s="10"/>
      <c r="G375" s="10"/>
      <c r="H375" s="10"/>
      <c r="I375" s="10"/>
      <c r="J375"/>
      <c r="K375"/>
      <c r="L375"/>
      <c r="M375"/>
    </row>
    <row r="376" spans="1:13" s="8" customFormat="1" ht="15" customHeight="1" x14ac:dyDescent="0.3">
      <c r="A376"/>
      <c r="B376"/>
      <c r="C376" s="10"/>
      <c r="D376" s="10"/>
      <c r="E376" s="10"/>
      <c r="F376" s="10"/>
      <c r="G376" s="10"/>
      <c r="H376" s="10"/>
      <c r="I376" s="10"/>
      <c r="J376"/>
      <c r="K376"/>
      <c r="L376"/>
      <c r="M376"/>
    </row>
    <row r="377" spans="1:13" s="8" customFormat="1" ht="15" customHeight="1" x14ac:dyDescent="0.3">
      <c r="A377"/>
      <c r="B377"/>
      <c r="C377" s="10"/>
      <c r="D377" s="10"/>
      <c r="E377" s="10"/>
      <c r="F377" s="10"/>
      <c r="G377" s="10"/>
      <c r="H377" s="10"/>
      <c r="I377" s="10"/>
      <c r="J377"/>
      <c r="K377"/>
      <c r="L377"/>
      <c r="M377"/>
    </row>
    <row r="378" spans="1:13" s="8" customFormat="1" ht="15" customHeight="1" x14ac:dyDescent="0.3">
      <c r="A378"/>
      <c r="B378"/>
      <c r="C378" s="10"/>
      <c r="D378" s="10"/>
      <c r="E378" s="10"/>
      <c r="F378" s="10"/>
      <c r="G378" s="10"/>
      <c r="H378" s="10"/>
      <c r="I378" s="10"/>
      <c r="J378"/>
      <c r="K378"/>
      <c r="L378"/>
      <c r="M378"/>
    </row>
    <row r="379" spans="1:13" s="8" customFormat="1" ht="15" customHeight="1" x14ac:dyDescent="0.3">
      <c r="A379"/>
      <c r="B379"/>
      <c r="C379" s="10"/>
      <c r="D379" s="10"/>
      <c r="E379" s="10"/>
      <c r="F379" s="10"/>
      <c r="G379" s="10"/>
      <c r="H379" s="10"/>
      <c r="I379" s="10"/>
      <c r="J379"/>
      <c r="K379"/>
      <c r="L379"/>
      <c r="M379"/>
    </row>
    <row r="380" spans="1:13" s="8" customFormat="1" ht="15" customHeight="1" x14ac:dyDescent="0.3">
      <c r="A380"/>
      <c r="B380"/>
      <c r="C380" s="10"/>
      <c r="D380" s="10"/>
      <c r="E380" s="10"/>
      <c r="F380" s="10"/>
      <c r="G380" s="10"/>
      <c r="H380" s="10"/>
      <c r="I380" s="10"/>
      <c r="J380"/>
      <c r="K380"/>
      <c r="L380"/>
      <c r="M380"/>
    </row>
    <row r="381" spans="1:13" s="8" customFormat="1" ht="15" customHeight="1" x14ac:dyDescent="0.3">
      <c r="A381"/>
      <c r="B381"/>
      <c r="C381" s="10"/>
      <c r="D381" s="10"/>
      <c r="E381" s="10"/>
      <c r="F381" s="10"/>
      <c r="G381" s="10"/>
      <c r="H381" s="10"/>
      <c r="I381" s="10"/>
      <c r="J381"/>
      <c r="K381"/>
      <c r="L381"/>
      <c r="M381"/>
    </row>
    <row r="382" spans="1:13" s="8" customFormat="1" ht="15" customHeight="1" x14ac:dyDescent="0.3">
      <c r="A382"/>
      <c r="B382"/>
      <c r="C382" s="10"/>
      <c r="D382" s="10"/>
      <c r="E382" s="10"/>
      <c r="F382" s="10"/>
      <c r="G382" s="10"/>
      <c r="H382" s="10"/>
      <c r="I382" s="10"/>
      <c r="J382"/>
      <c r="K382"/>
      <c r="L382"/>
      <c r="M382"/>
    </row>
    <row r="383" spans="1:13" s="8" customFormat="1" ht="15" customHeight="1" x14ac:dyDescent="0.3">
      <c r="A383"/>
      <c r="B383"/>
      <c r="C383" s="10"/>
      <c r="D383" s="10"/>
      <c r="E383" s="10"/>
      <c r="F383" s="10"/>
      <c r="G383" s="10"/>
      <c r="H383" s="10"/>
      <c r="I383" s="10"/>
      <c r="J383"/>
      <c r="K383"/>
      <c r="L383"/>
      <c r="M383"/>
    </row>
    <row r="384" spans="1:13" s="8" customFormat="1" ht="15" customHeight="1" x14ac:dyDescent="0.3">
      <c r="A384"/>
      <c r="B384"/>
      <c r="C384" s="10"/>
      <c r="D384" s="10"/>
      <c r="E384" s="10"/>
      <c r="F384" s="10"/>
      <c r="G384" s="10"/>
      <c r="H384" s="10"/>
      <c r="I384" s="10"/>
      <c r="J384"/>
      <c r="K384"/>
      <c r="L384"/>
      <c r="M384"/>
    </row>
    <row r="385" spans="1:13" s="8" customFormat="1" ht="15" customHeight="1" x14ac:dyDescent="0.3">
      <c r="A385"/>
      <c r="B385"/>
      <c r="C385" s="10"/>
      <c r="D385" s="10"/>
      <c r="E385" s="10"/>
      <c r="F385" s="10"/>
      <c r="G385" s="10"/>
      <c r="H385" s="10"/>
      <c r="I385" s="10"/>
      <c r="J385"/>
      <c r="K385"/>
      <c r="L385"/>
      <c r="M385"/>
    </row>
    <row r="386" spans="1:13" s="8" customFormat="1" ht="15" customHeight="1" x14ac:dyDescent="0.3">
      <c r="A386"/>
      <c r="B386"/>
      <c r="C386" s="10"/>
      <c r="D386" s="10"/>
      <c r="E386" s="10"/>
      <c r="F386" s="10"/>
      <c r="G386" s="10"/>
      <c r="H386" s="10"/>
      <c r="I386" s="10"/>
      <c r="J386"/>
      <c r="K386"/>
      <c r="L386"/>
      <c r="M386"/>
    </row>
    <row r="387" spans="1:13" s="8" customFormat="1" ht="15" customHeight="1" x14ac:dyDescent="0.3">
      <c r="A387"/>
      <c r="B387"/>
      <c r="C387" s="10"/>
      <c r="D387" s="10"/>
      <c r="E387" s="10"/>
      <c r="F387" s="10"/>
      <c r="G387" s="10"/>
      <c r="H387" s="10"/>
      <c r="I387" s="10"/>
      <c r="J387"/>
      <c r="K387"/>
      <c r="L387"/>
      <c r="M387"/>
    </row>
    <row r="388" spans="1:13" s="8" customFormat="1" ht="15" customHeight="1" x14ac:dyDescent="0.3">
      <c r="A388"/>
      <c r="B388"/>
      <c r="C388" s="10"/>
      <c r="D388" s="10"/>
      <c r="E388" s="10"/>
      <c r="F388" s="10"/>
      <c r="G388" s="10"/>
      <c r="H388" s="10"/>
      <c r="I388" s="10"/>
      <c r="J388"/>
      <c r="K388"/>
      <c r="L388"/>
      <c r="M388"/>
    </row>
    <row r="389" spans="1:13" s="8" customFormat="1" ht="15" customHeight="1" x14ac:dyDescent="0.3">
      <c r="A389"/>
      <c r="B389"/>
      <c r="C389" s="10"/>
      <c r="D389" s="10"/>
      <c r="E389" s="10"/>
      <c r="F389" s="10"/>
      <c r="G389" s="10"/>
      <c r="H389" s="10"/>
      <c r="I389" s="10"/>
      <c r="J389"/>
      <c r="K389"/>
      <c r="L389"/>
      <c r="M389"/>
    </row>
    <row r="390" spans="1:13" s="8" customFormat="1" ht="15" customHeight="1" x14ac:dyDescent="0.3">
      <c r="A390"/>
      <c r="B390"/>
      <c r="C390" s="10"/>
      <c r="D390" s="10"/>
      <c r="E390" s="10"/>
      <c r="F390" s="10"/>
      <c r="G390" s="10"/>
      <c r="H390" s="10"/>
      <c r="I390" s="10"/>
      <c r="J390"/>
      <c r="K390"/>
      <c r="L390"/>
      <c r="M390"/>
    </row>
    <row r="391" spans="1:13" s="8" customFormat="1" ht="15" customHeight="1" x14ac:dyDescent="0.3">
      <c r="A391"/>
      <c r="B391"/>
      <c r="C391" s="10"/>
      <c r="D391" s="10"/>
      <c r="E391" s="10"/>
      <c r="F391" s="10"/>
      <c r="G391" s="10"/>
      <c r="H391" s="10"/>
      <c r="I391" s="10"/>
      <c r="J391"/>
      <c r="K391"/>
      <c r="L391"/>
      <c r="M391"/>
    </row>
    <row r="392" spans="1:13" s="8" customFormat="1" ht="15" customHeight="1" x14ac:dyDescent="0.3">
      <c r="A392"/>
      <c r="B392"/>
      <c r="C392" s="10"/>
      <c r="D392" s="10"/>
      <c r="E392" s="10"/>
      <c r="F392" s="10"/>
      <c r="G392" s="10"/>
      <c r="H392" s="10"/>
      <c r="I392" s="10"/>
      <c r="J392"/>
      <c r="K392"/>
      <c r="L392"/>
      <c r="M392"/>
    </row>
    <row r="393" spans="1:13" s="8" customFormat="1" ht="15" customHeight="1" x14ac:dyDescent="0.3">
      <c r="A393"/>
      <c r="B393"/>
      <c r="C393" s="10"/>
      <c r="D393" s="10"/>
      <c r="E393" s="10"/>
      <c r="F393" s="10"/>
      <c r="G393" s="10"/>
      <c r="H393" s="10"/>
      <c r="I393" s="10"/>
      <c r="J393"/>
      <c r="K393"/>
      <c r="L393"/>
      <c r="M393"/>
    </row>
    <row r="394" spans="1:13" s="8" customFormat="1" ht="15" customHeight="1" x14ac:dyDescent="0.3">
      <c r="A394"/>
      <c r="B394"/>
      <c r="C394" s="10"/>
      <c r="D394" s="10"/>
      <c r="E394" s="10"/>
      <c r="F394" s="10"/>
      <c r="G394" s="10"/>
      <c r="H394" s="10"/>
      <c r="I394" s="10"/>
      <c r="J394"/>
      <c r="K394"/>
      <c r="L394"/>
      <c r="M394"/>
    </row>
    <row r="395" spans="1:13" s="8" customFormat="1" ht="15" customHeight="1" x14ac:dyDescent="0.3">
      <c r="A395"/>
      <c r="B395"/>
      <c r="C395" s="10"/>
      <c r="D395" s="10"/>
      <c r="E395" s="10"/>
      <c r="F395" s="10"/>
      <c r="G395" s="10"/>
      <c r="H395" s="10"/>
      <c r="I395" s="10"/>
      <c r="J395"/>
      <c r="K395"/>
      <c r="L395"/>
      <c r="M395"/>
    </row>
    <row r="396" spans="1:13" s="8" customFormat="1" ht="15" customHeight="1" x14ac:dyDescent="0.3">
      <c r="A396"/>
      <c r="B396"/>
      <c r="C396" s="10"/>
      <c r="D396" s="10"/>
      <c r="E396" s="10"/>
      <c r="F396" s="10"/>
      <c r="G396" s="10"/>
      <c r="H396" s="10"/>
      <c r="I396" s="10"/>
      <c r="J396"/>
      <c r="K396"/>
      <c r="L396"/>
      <c r="M396"/>
    </row>
    <row r="397" spans="1:13" s="8" customFormat="1" ht="15" customHeight="1" x14ac:dyDescent="0.3">
      <c r="A397"/>
      <c r="B397"/>
      <c r="C397" s="10"/>
      <c r="D397" s="10"/>
      <c r="E397" s="10"/>
      <c r="F397" s="10"/>
      <c r="G397" s="10"/>
      <c r="H397" s="10"/>
      <c r="I397" s="10"/>
      <c r="J397"/>
      <c r="K397"/>
      <c r="L397"/>
      <c r="M397"/>
    </row>
    <row r="398" spans="1:13" s="8" customFormat="1" ht="15" customHeight="1" x14ac:dyDescent="0.3">
      <c r="A398"/>
      <c r="B398"/>
      <c r="C398" s="10"/>
      <c r="D398" s="10"/>
      <c r="E398" s="10"/>
      <c r="F398" s="10"/>
      <c r="G398" s="10"/>
      <c r="H398" s="10"/>
      <c r="I398" s="10"/>
      <c r="J398"/>
      <c r="K398"/>
      <c r="L398"/>
      <c r="M398"/>
    </row>
    <row r="399" spans="1:13" s="8" customFormat="1" ht="15" customHeight="1" x14ac:dyDescent="0.3">
      <c r="A399"/>
      <c r="B399"/>
      <c r="C399" s="10"/>
      <c r="D399" s="10"/>
      <c r="E399" s="10"/>
      <c r="F399" s="10"/>
      <c r="G399" s="10"/>
      <c r="H399" s="10"/>
      <c r="I399" s="10"/>
      <c r="J399"/>
      <c r="K399"/>
      <c r="L399"/>
      <c r="M399"/>
    </row>
    <row r="400" spans="1:13" s="8" customFormat="1" ht="15" customHeight="1" x14ac:dyDescent="0.3">
      <c r="A400"/>
      <c r="B400"/>
      <c r="C400" s="10"/>
      <c r="D400" s="10"/>
      <c r="E400" s="10"/>
      <c r="F400" s="10"/>
      <c r="G400" s="10"/>
      <c r="H400" s="10"/>
      <c r="I400" s="10"/>
      <c r="J400"/>
      <c r="K400"/>
      <c r="L400"/>
      <c r="M400"/>
    </row>
    <row r="401" spans="1:13" s="8" customFormat="1" ht="15" customHeight="1" x14ac:dyDescent="0.3">
      <c r="A401"/>
      <c r="B401"/>
      <c r="C401" s="10"/>
      <c r="D401" s="10"/>
      <c r="E401" s="10"/>
      <c r="F401" s="10"/>
      <c r="G401" s="10"/>
      <c r="H401" s="10"/>
      <c r="I401" s="10"/>
      <c r="J401"/>
      <c r="K401"/>
      <c r="L401"/>
      <c r="M401"/>
    </row>
    <row r="402" spans="1:13" s="8" customFormat="1" ht="15" customHeight="1" x14ac:dyDescent="0.3">
      <c r="A402"/>
      <c r="B402"/>
      <c r="C402" s="10"/>
      <c r="D402" s="10"/>
      <c r="E402" s="10"/>
      <c r="F402" s="10"/>
      <c r="G402" s="10"/>
      <c r="H402" s="10"/>
      <c r="I402" s="10"/>
      <c r="J402"/>
      <c r="K402"/>
      <c r="L402"/>
      <c r="M402"/>
    </row>
    <row r="403" spans="1:13" s="8" customFormat="1" ht="15" customHeight="1" x14ac:dyDescent="0.3">
      <c r="A403"/>
      <c r="B403"/>
      <c r="C403" s="10"/>
      <c r="D403" s="10"/>
      <c r="E403" s="10"/>
      <c r="F403" s="10"/>
      <c r="G403" s="10"/>
      <c r="H403" s="10"/>
      <c r="I403" s="10"/>
      <c r="J403"/>
      <c r="K403"/>
      <c r="L403"/>
      <c r="M403"/>
    </row>
    <row r="404" spans="1:13" s="8" customFormat="1" ht="15" customHeight="1" x14ac:dyDescent="0.3">
      <c r="A404"/>
      <c r="B404"/>
      <c r="C404" s="10"/>
      <c r="D404" s="10"/>
      <c r="E404" s="10"/>
      <c r="F404" s="10"/>
      <c r="G404" s="10"/>
      <c r="H404" s="10"/>
      <c r="I404" s="10"/>
      <c r="J404"/>
      <c r="K404"/>
      <c r="L404"/>
      <c r="M404"/>
    </row>
    <row r="405" spans="1:13" s="8" customFormat="1" ht="15" customHeight="1" x14ac:dyDescent="0.3">
      <c r="A405"/>
      <c r="B405"/>
      <c r="C405" s="10"/>
      <c r="D405" s="10"/>
      <c r="E405" s="10"/>
      <c r="F405" s="10"/>
      <c r="G405" s="10"/>
      <c r="H405" s="10"/>
      <c r="I405" s="10"/>
      <c r="J405"/>
      <c r="K405"/>
      <c r="L405"/>
      <c r="M405"/>
    </row>
    <row r="406" spans="1:13" s="8" customFormat="1" ht="15" customHeight="1" x14ac:dyDescent="0.3">
      <c r="A406"/>
      <c r="B406"/>
      <c r="C406" s="10"/>
      <c r="D406" s="10"/>
      <c r="E406" s="10"/>
      <c r="F406" s="10"/>
      <c r="G406" s="10"/>
      <c r="H406" s="10"/>
      <c r="I406" s="10"/>
      <c r="J406"/>
      <c r="K406"/>
      <c r="L406"/>
      <c r="M406"/>
    </row>
    <row r="407" spans="1:13" s="8" customFormat="1" ht="15" customHeight="1" x14ac:dyDescent="0.3">
      <c r="A407"/>
      <c r="B407"/>
      <c r="C407" s="10"/>
      <c r="D407" s="10"/>
      <c r="E407" s="10"/>
      <c r="F407" s="10"/>
      <c r="G407" s="10"/>
      <c r="H407" s="10"/>
      <c r="I407" s="10"/>
      <c r="J407"/>
      <c r="K407"/>
      <c r="L407"/>
      <c r="M407"/>
    </row>
    <row r="408" spans="1:13" s="8" customFormat="1" ht="15" customHeight="1" x14ac:dyDescent="0.3">
      <c r="A408"/>
      <c r="B408"/>
      <c r="C408" s="10"/>
      <c r="D408" s="10"/>
      <c r="E408" s="10"/>
      <c r="F408" s="10"/>
      <c r="G408" s="10"/>
      <c r="H408" s="10"/>
      <c r="I408" s="10"/>
      <c r="J408"/>
      <c r="K408"/>
      <c r="L408"/>
      <c r="M408"/>
    </row>
    <row r="409" spans="1:13" s="8" customFormat="1" ht="15" customHeight="1" x14ac:dyDescent="0.3">
      <c r="A409"/>
      <c r="B409"/>
      <c r="C409" s="10"/>
      <c r="D409" s="10"/>
      <c r="E409" s="10"/>
      <c r="F409" s="10"/>
      <c r="G409" s="10"/>
      <c r="H409" s="10"/>
      <c r="I409" s="10"/>
      <c r="J409"/>
      <c r="K409"/>
      <c r="L409"/>
      <c r="M409"/>
    </row>
    <row r="410" spans="1:13" s="8" customFormat="1" ht="15" customHeight="1" x14ac:dyDescent="0.3">
      <c r="A410"/>
      <c r="B410"/>
      <c r="C410" s="10"/>
      <c r="D410" s="10"/>
      <c r="E410" s="10"/>
      <c r="F410" s="10"/>
      <c r="G410" s="10"/>
      <c r="H410" s="10"/>
      <c r="I410" s="10"/>
      <c r="J410"/>
      <c r="K410"/>
      <c r="L410"/>
      <c r="M410"/>
    </row>
    <row r="411" spans="1:13" s="8" customFormat="1" ht="15" customHeight="1" x14ac:dyDescent="0.3">
      <c r="A411"/>
      <c r="B411"/>
      <c r="C411" s="10"/>
      <c r="D411" s="10"/>
      <c r="E411" s="10"/>
      <c r="F411" s="10"/>
      <c r="G411" s="10"/>
      <c r="H411" s="10"/>
      <c r="I411" s="10"/>
      <c r="J411"/>
      <c r="K411"/>
      <c r="L411"/>
      <c r="M411"/>
    </row>
    <row r="412" spans="1:13" s="8" customFormat="1" ht="15" customHeight="1" x14ac:dyDescent="0.3">
      <c r="A412"/>
      <c r="B412"/>
      <c r="C412" s="10"/>
      <c r="D412" s="10"/>
      <c r="E412" s="10"/>
      <c r="F412" s="10"/>
      <c r="G412" s="10"/>
      <c r="H412" s="10"/>
      <c r="I412" s="10"/>
      <c r="J412"/>
      <c r="K412"/>
      <c r="L412"/>
      <c r="M412"/>
    </row>
    <row r="413" spans="1:13" s="8" customFormat="1" ht="15" customHeight="1" x14ac:dyDescent="0.3">
      <c r="A413"/>
      <c r="B413"/>
      <c r="C413" s="10"/>
      <c r="D413" s="10"/>
      <c r="E413" s="10"/>
      <c r="F413" s="10"/>
      <c r="G413" s="10"/>
      <c r="H413" s="10"/>
      <c r="I413" s="10"/>
      <c r="J413"/>
      <c r="K413"/>
      <c r="L413"/>
      <c r="M413"/>
    </row>
    <row r="414" spans="1:13" s="8" customFormat="1" ht="15" customHeight="1" x14ac:dyDescent="0.3">
      <c r="A414"/>
      <c r="B414"/>
      <c r="C414" s="10"/>
      <c r="D414" s="10"/>
      <c r="E414" s="10"/>
      <c r="F414" s="10"/>
      <c r="G414" s="10"/>
      <c r="H414" s="10"/>
      <c r="I414" s="10"/>
      <c r="J414"/>
      <c r="K414"/>
      <c r="L414"/>
      <c r="M414"/>
    </row>
    <row r="415" spans="1:13" s="8" customFormat="1" ht="15" customHeight="1" x14ac:dyDescent="0.3">
      <c r="A415"/>
      <c r="B415"/>
      <c r="C415" s="10"/>
      <c r="D415" s="10"/>
      <c r="E415" s="10"/>
      <c r="F415" s="10"/>
      <c r="G415" s="10"/>
      <c r="H415" s="10"/>
      <c r="I415" s="10"/>
      <c r="J415"/>
      <c r="K415"/>
      <c r="L415"/>
      <c r="M415"/>
    </row>
    <row r="416" spans="1:13" s="8" customFormat="1" ht="15" customHeight="1" x14ac:dyDescent="0.3">
      <c r="A416"/>
      <c r="B416"/>
      <c r="C416" s="10"/>
      <c r="D416" s="10"/>
      <c r="E416" s="10"/>
      <c r="F416" s="10"/>
      <c r="G416" s="10"/>
      <c r="H416" s="10"/>
      <c r="I416" s="10"/>
      <c r="J416"/>
      <c r="K416"/>
      <c r="L416"/>
      <c r="M416"/>
    </row>
    <row r="417" spans="1:13" s="8" customFormat="1" ht="15" customHeight="1" x14ac:dyDescent="0.3">
      <c r="A417"/>
      <c r="B417"/>
      <c r="C417" s="10"/>
      <c r="D417" s="10"/>
      <c r="E417" s="10"/>
      <c r="F417" s="10"/>
      <c r="G417" s="10"/>
      <c r="H417" s="10"/>
      <c r="I417" s="10"/>
      <c r="J417"/>
      <c r="K417"/>
      <c r="L417"/>
      <c r="M417"/>
    </row>
    <row r="418" spans="1:13" s="8" customFormat="1" ht="15" customHeight="1" x14ac:dyDescent="0.3">
      <c r="A418"/>
      <c r="B418"/>
      <c r="C418" s="10"/>
      <c r="D418" s="10"/>
      <c r="E418" s="10"/>
      <c r="F418" s="10"/>
      <c r="G418" s="10"/>
      <c r="H418" s="10"/>
      <c r="I418" s="10"/>
      <c r="J418"/>
      <c r="K418"/>
      <c r="L418"/>
      <c r="M418"/>
    </row>
    <row r="419" spans="1:13" s="8" customFormat="1" ht="15" customHeight="1" x14ac:dyDescent="0.3">
      <c r="A419"/>
      <c r="B419"/>
      <c r="C419" s="10"/>
      <c r="D419" s="10"/>
      <c r="E419" s="10"/>
      <c r="F419" s="10"/>
      <c r="G419" s="10"/>
      <c r="H419" s="10"/>
      <c r="I419" s="10"/>
      <c r="J419"/>
      <c r="K419"/>
      <c r="L419"/>
      <c r="M419"/>
    </row>
    <row r="420" spans="1:13" s="8" customFormat="1" ht="15" customHeight="1" x14ac:dyDescent="0.3">
      <c r="A420"/>
      <c r="B420"/>
      <c r="C420" s="10"/>
      <c r="D420" s="10"/>
      <c r="E420" s="10"/>
      <c r="F420" s="10"/>
      <c r="G420" s="10"/>
      <c r="H420" s="10"/>
      <c r="I420" s="10"/>
      <c r="J420"/>
      <c r="K420"/>
      <c r="L420"/>
      <c r="M420"/>
    </row>
    <row r="421" spans="1:13" s="8" customFormat="1" ht="15" customHeight="1" x14ac:dyDescent="0.3">
      <c r="A421"/>
      <c r="B421"/>
      <c r="C421" s="10"/>
      <c r="D421" s="10"/>
      <c r="E421" s="10"/>
      <c r="F421" s="10"/>
      <c r="G421" s="10"/>
      <c r="H421" s="10"/>
      <c r="I421" s="10"/>
      <c r="J421"/>
      <c r="K421"/>
      <c r="L421"/>
      <c r="M421"/>
    </row>
    <row r="422" spans="1:13" s="8" customFormat="1" ht="15" customHeight="1" x14ac:dyDescent="0.3">
      <c r="A422"/>
      <c r="B422"/>
      <c r="C422" s="10"/>
      <c r="D422" s="10"/>
      <c r="E422" s="10"/>
      <c r="F422" s="10"/>
      <c r="G422" s="10"/>
      <c r="H422" s="10"/>
      <c r="I422" s="10"/>
      <c r="J422"/>
      <c r="K422"/>
      <c r="L422"/>
      <c r="M422"/>
    </row>
    <row r="423" spans="1:13" s="8" customFormat="1" ht="15" customHeight="1" x14ac:dyDescent="0.3">
      <c r="A423"/>
      <c r="B423"/>
      <c r="C423" s="10"/>
      <c r="D423" s="10"/>
      <c r="E423" s="10"/>
      <c r="F423" s="10"/>
      <c r="G423" s="10"/>
      <c r="H423" s="10"/>
      <c r="I423" s="10"/>
      <c r="J423"/>
      <c r="K423"/>
      <c r="L423"/>
      <c r="M423"/>
    </row>
    <row r="424" spans="1:13" s="8" customFormat="1" ht="15" customHeight="1" x14ac:dyDescent="0.3">
      <c r="A424"/>
      <c r="B424"/>
      <c r="C424" s="10"/>
      <c r="D424" s="10"/>
      <c r="E424" s="10"/>
      <c r="F424" s="10"/>
      <c r="G424" s="10"/>
      <c r="H424" s="10"/>
      <c r="I424" s="10"/>
      <c r="J424"/>
      <c r="K424"/>
      <c r="L424"/>
      <c r="M424"/>
    </row>
    <row r="425" spans="1:13" s="8" customFormat="1" ht="15" customHeight="1" x14ac:dyDescent="0.3">
      <c r="A425"/>
      <c r="B425"/>
      <c r="C425" s="10"/>
      <c r="D425" s="10"/>
      <c r="E425" s="10"/>
      <c r="F425" s="10"/>
      <c r="G425" s="10"/>
      <c r="H425" s="10"/>
      <c r="I425" s="10"/>
      <c r="J425"/>
      <c r="K425"/>
      <c r="L425"/>
      <c r="M425"/>
    </row>
    <row r="426" spans="1:13" s="8" customFormat="1" ht="15" customHeight="1" x14ac:dyDescent="0.3">
      <c r="A426"/>
      <c r="B426"/>
      <c r="C426" s="10"/>
      <c r="D426" s="10"/>
      <c r="E426" s="10"/>
      <c r="F426" s="10"/>
      <c r="G426" s="10"/>
      <c r="H426" s="10"/>
      <c r="I426" s="10"/>
      <c r="J426"/>
      <c r="K426"/>
      <c r="L426"/>
      <c r="M426"/>
    </row>
    <row r="427" spans="1:13" s="8" customFormat="1" ht="15" customHeight="1" x14ac:dyDescent="0.3">
      <c r="A427"/>
      <c r="B427"/>
      <c r="C427" s="10"/>
      <c r="D427" s="10"/>
      <c r="E427" s="10"/>
      <c r="F427" s="10"/>
      <c r="G427" s="10"/>
      <c r="H427" s="10"/>
      <c r="I427" s="10"/>
      <c r="J427"/>
      <c r="K427"/>
      <c r="L427"/>
      <c r="M427"/>
    </row>
    <row r="428" spans="1:13" s="8" customFormat="1" ht="15" customHeight="1" x14ac:dyDescent="0.3">
      <c r="A428"/>
      <c r="B428"/>
      <c r="C428" s="10"/>
      <c r="D428" s="10"/>
      <c r="E428" s="10"/>
      <c r="F428" s="10"/>
      <c r="G428" s="10"/>
      <c r="H428" s="10"/>
      <c r="I428" s="10"/>
      <c r="J428"/>
      <c r="K428"/>
      <c r="L428"/>
      <c r="M428"/>
    </row>
    <row r="429" spans="1:13" s="8" customFormat="1" ht="15" customHeight="1" x14ac:dyDescent="0.3">
      <c r="A429"/>
      <c r="B429"/>
      <c r="C429" s="10"/>
      <c r="D429" s="10"/>
      <c r="E429" s="10"/>
      <c r="F429" s="10"/>
      <c r="G429" s="10"/>
      <c r="H429" s="10"/>
      <c r="I429" s="10"/>
      <c r="J429"/>
      <c r="K429"/>
      <c r="L429"/>
      <c r="M429"/>
    </row>
    <row r="430" spans="1:13" s="8" customFormat="1" ht="15" customHeight="1" x14ac:dyDescent="0.3">
      <c r="A430"/>
      <c r="B430"/>
      <c r="C430" s="10"/>
      <c r="D430" s="10"/>
      <c r="E430" s="10"/>
      <c r="F430" s="10"/>
      <c r="G430" s="10"/>
      <c r="H430" s="10"/>
      <c r="I430" s="10"/>
      <c r="J430"/>
      <c r="K430"/>
      <c r="L430"/>
      <c r="M430"/>
    </row>
    <row r="431" spans="1:13" s="8" customFormat="1" ht="15" customHeight="1" x14ac:dyDescent="0.3">
      <c r="A431"/>
      <c r="B431"/>
      <c r="C431" s="10"/>
      <c r="D431" s="10"/>
      <c r="E431" s="10"/>
      <c r="F431" s="10"/>
      <c r="G431" s="10"/>
      <c r="H431" s="10"/>
      <c r="I431" s="10"/>
      <c r="J431"/>
      <c r="K431"/>
      <c r="L431"/>
      <c r="M431"/>
    </row>
    <row r="432" spans="1:13" s="8" customFormat="1" ht="15" customHeight="1" x14ac:dyDescent="0.3">
      <c r="A432"/>
      <c r="B432"/>
      <c r="C432" s="10"/>
      <c r="D432" s="10"/>
      <c r="E432" s="10"/>
      <c r="F432" s="10"/>
      <c r="G432" s="10"/>
      <c r="H432" s="10"/>
      <c r="I432" s="10"/>
      <c r="J432"/>
      <c r="K432"/>
      <c r="L432"/>
      <c r="M432"/>
    </row>
    <row r="433" spans="1:13" s="8" customFormat="1" ht="15" customHeight="1" x14ac:dyDescent="0.3">
      <c r="A433"/>
      <c r="B433"/>
      <c r="C433" s="10"/>
      <c r="D433" s="10"/>
      <c r="E433" s="10"/>
      <c r="F433" s="10"/>
      <c r="G433" s="10"/>
      <c r="H433" s="10"/>
      <c r="I433" s="10"/>
      <c r="J433"/>
      <c r="K433"/>
      <c r="L433"/>
      <c r="M433"/>
    </row>
    <row r="434" spans="1:13" s="8" customFormat="1" ht="15" customHeight="1" x14ac:dyDescent="0.3">
      <c r="A434"/>
      <c r="B434"/>
      <c r="C434" s="10"/>
      <c r="D434" s="10"/>
      <c r="E434" s="10"/>
      <c r="F434" s="10"/>
      <c r="G434" s="10"/>
      <c r="H434" s="10"/>
      <c r="I434" s="10"/>
      <c r="J434"/>
      <c r="K434"/>
      <c r="L434"/>
      <c r="M434"/>
    </row>
    <row r="435" spans="1:13" s="8" customFormat="1" ht="15" customHeight="1" x14ac:dyDescent="0.3">
      <c r="A435"/>
      <c r="B435"/>
      <c r="C435" s="10"/>
      <c r="D435" s="10"/>
      <c r="E435" s="10"/>
      <c r="F435" s="10"/>
      <c r="G435" s="10"/>
      <c r="H435" s="10"/>
      <c r="I435" s="10"/>
      <c r="J435"/>
      <c r="K435"/>
      <c r="L435"/>
      <c r="M435"/>
    </row>
    <row r="436" spans="1:13" s="8" customFormat="1" ht="15" customHeight="1" x14ac:dyDescent="0.3">
      <c r="A436"/>
      <c r="B436"/>
      <c r="C436" s="10"/>
      <c r="D436" s="10"/>
      <c r="E436" s="10"/>
      <c r="F436" s="10"/>
      <c r="G436" s="10"/>
      <c r="H436" s="10"/>
      <c r="I436" s="10"/>
      <c r="J436"/>
      <c r="K436"/>
      <c r="L436"/>
      <c r="M436"/>
    </row>
    <row r="437" spans="1:13" s="8" customFormat="1" ht="15" customHeight="1" x14ac:dyDescent="0.3">
      <c r="A437"/>
      <c r="B437"/>
      <c r="C437" s="10"/>
      <c r="D437" s="10"/>
      <c r="E437" s="10"/>
      <c r="F437" s="10"/>
      <c r="G437" s="10"/>
      <c r="H437" s="10"/>
      <c r="I437" s="10"/>
      <c r="J437"/>
      <c r="K437"/>
      <c r="L437"/>
      <c r="M437"/>
    </row>
    <row r="438" spans="1:13" s="8" customFormat="1" ht="15" customHeight="1" x14ac:dyDescent="0.3">
      <c r="A438"/>
      <c r="B438"/>
      <c r="C438" s="10"/>
      <c r="D438" s="10"/>
      <c r="E438" s="10"/>
      <c r="F438" s="10"/>
      <c r="G438" s="10"/>
      <c r="H438" s="10"/>
      <c r="I438" s="10"/>
      <c r="J438"/>
      <c r="K438"/>
      <c r="L438"/>
      <c r="M438"/>
    </row>
    <row r="439" spans="1:13" s="8" customFormat="1" ht="15" customHeight="1" x14ac:dyDescent="0.3">
      <c r="A439"/>
      <c r="B439"/>
      <c r="C439" s="10"/>
      <c r="D439" s="10"/>
      <c r="E439" s="10"/>
      <c r="F439" s="10"/>
      <c r="G439" s="10"/>
      <c r="H439" s="10"/>
      <c r="I439" s="10"/>
      <c r="J439"/>
      <c r="K439"/>
      <c r="L439"/>
      <c r="M439"/>
    </row>
    <row r="440" spans="1:13" s="8" customFormat="1" ht="15" customHeight="1" x14ac:dyDescent="0.3">
      <c r="A440"/>
      <c r="B440"/>
      <c r="C440" s="10"/>
      <c r="D440" s="10"/>
      <c r="E440" s="10"/>
      <c r="F440" s="10"/>
      <c r="G440" s="10"/>
      <c r="H440" s="10"/>
      <c r="I440" s="10"/>
      <c r="J440"/>
      <c r="K440"/>
      <c r="L440"/>
      <c r="M440"/>
    </row>
    <row r="441" spans="1:13" s="8" customFormat="1" ht="15" customHeight="1" x14ac:dyDescent="0.3">
      <c r="A441"/>
      <c r="B441"/>
      <c r="C441" s="10"/>
      <c r="D441" s="10"/>
      <c r="E441" s="10"/>
      <c r="F441" s="10"/>
      <c r="G441" s="10"/>
      <c r="H441" s="10"/>
      <c r="I441" s="10"/>
      <c r="J441"/>
      <c r="K441"/>
      <c r="L441"/>
      <c r="M441"/>
    </row>
    <row r="442" spans="1:13" s="8" customFormat="1" ht="15" customHeight="1" x14ac:dyDescent="0.3">
      <c r="A442"/>
      <c r="B442"/>
      <c r="C442" s="10"/>
      <c r="D442" s="10"/>
      <c r="E442" s="10"/>
      <c r="F442" s="10"/>
      <c r="G442" s="10"/>
      <c r="H442" s="10"/>
      <c r="I442" s="10"/>
      <c r="J442"/>
      <c r="K442"/>
      <c r="L442"/>
      <c r="M442"/>
    </row>
    <row r="443" spans="1:13" s="8" customFormat="1" ht="15" customHeight="1" x14ac:dyDescent="0.3">
      <c r="A443"/>
      <c r="B443"/>
      <c r="C443" s="10"/>
      <c r="D443" s="10"/>
      <c r="E443" s="10"/>
      <c r="F443" s="10"/>
      <c r="G443" s="10"/>
      <c r="H443" s="10"/>
      <c r="I443" s="10"/>
      <c r="J443"/>
      <c r="K443"/>
      <c r="L443"/>
      <c r="M443"/>
    </row>
    <row r="444" spans="1:13" s="8" customFormat="1" ht="15" customHeight="1" x14ac:dyDescent="0.3">
      <c r="A444"/>
      <c r="B444"/>
      <c r="C444" s="10"/>
      <c r="D444" s="10"/>
      <c r="E444" s="10"/>
      <c r="F444" s="10"/>
      <c r="G444" s="10"/>
      <c r="H444" s="10"/>
      <c r="I444" s="10"/>
      <c r="J444"/>
      <c r="K444"/>
      <c r="L444"/>
      <c r="M444"/>
    </row>
    <row r="445" spans="1:13" s="8" customFormat="1" ht="15" customHeight="1" x14ac:dyDescent="0.3">
      <c r="A445"/>
      <c r="B445"/>
      <c r="C445" s="10"/>
      <c r="D445" s="10"/>
      <c r="E445" s="10"/>
      <c r="F445" s="10"/>
      <c r="G445" s="10"/>
      <c r="H445" s="10"/>
      <c r="I445" s="10"/>
      <c r="J445"/>
      <c r="K445"/>
      <c r="L445"/>
      <c r="M445"/>
    </row>
    <row r="446" spans="1:13" s="8" customFormat="1" ht="15" customHeight="1" x14ac:dyDescent="0.3">
      <c r="A446"/>
      <c r="B446"/>
      <c r="C446" s="10"/>
      <c r="D446" s="10"/>
      <c r="E446" s="10"/>
      <c r="F446" s="10"/>
      <c r="G446" s="10"/>
      <c r="H446" s="10"/>
      <c r="I446" s="10"/>
      <c r="J446"/>
      <c r="K446"/>
      <c r="L446"/>
      <c r="M446"/>
    </row>
    <row r="447" spans="1:13" s="8" customFormat="1" ht="15" customHeight="1" x14ac:dyDescent="0.3">
      <c r="A447"/>
      <c r="B447"/>
      <c r="C447" s="10"/>
      <c r="D447" s="10"/>
      <c r="E447" s="10"/>
      <c r="F447" s="10"/>
      <c r="G447" s="10"/>
      <c r="H447" s="10"/>
      <c r="I447" s="10"/>
      <c r="J447"/>
      <c r="K447"/>
      <c r="L447"/>
      <c r="M447"/>
    </row>
    <row r="448" spans="1:13" s="8" customFormat="1" ht="15" customHeight="1" x14ac:dyDescent="0.3">
      <c r="A448"/>
      <c r="B448"/>
      <c r="C448" s="10"/>
      <c r="D448" s="10"/>
      <c r="E448" s="10"/>
      <c r="F448" s="10"/>
      <c r="G448" s="10"/>
      <c r="H448" s="10"/>
      <c r="I448" s="10"/>
      <c r="J448"/>
      <c r="K448"/>
      <c r="L448"/>
      <c r="M448"/>
    </row>
    <row r="449" spans="1:13" s="8" customFormat="1" ht="15" customHeight="1" x14ac:dyDescent="0.3">
      <c r="A449"/>
      <c r="B449"/>
      <c r="C449" s="10"/>
      <c r="D449" s="10"/>
      <c r="E449" s="10"/>
      <c r="F449" s="10"/>
      <c r="G449" s="10"/>
      <c r="H449" s="10"/>
      <c r="I449" s="10"/>
      <c r="J449"/>
      <c r="K449"/>
      <c r="L449"/>
      <c r="M449"/>
    </row>
    <row r="450" spans="1:13" s="8" customFormat="1" ht="15" customHeight="1" x14ac:dyDescent="0.3">
      <c r="A450"/>
      <c r="B450"/>
      <c r="C450" s="10"/>
      <c r="D450" s="10"/>
      <c r="E450" s="10"/>
      <c r="F450" s="10"/>
      <c r="G450" s="10"/>
      <c r="H450" s="10"/>
      <c r="I450" s="10"/>
      <c r="J450"/>
      <c r="K450"/>
      <c r="L450"/>
      <c r="M450"/>
    </row>
    <row r="451" spans="1:13" s="8" customFormat="1" ht="15" customHeight="1" x14ac:dyDescent="0.3">
      <c r="A451"/>
      <c r="B451"/>
      <c r="C451" s="10"/>
      <c r="D451" s="10"/>
      <c r="E451" s="10"/>
      <c r="F451" s="10"/>
      <c r="G451" s="10"/>
      <c r="H451" s="10"/>
      <c r="I451" s="10"/>
      <c r="J451"/>
      <c r="K451"/>
      <c r="L451"/>
      <c r="M451"/>
    </row>
    <row r="452" spans="1:13" s="8" customFormat="1" ht="15" customHeight="1" x14ac:dyDescent="0.3">
      <c r="A452"/>
      <c r="B452"/>
      <c r="C452" s="10"/>
      <c r="D452" s="10"/>
      <c r="E452" s="10"/>
      <c r="F452" s="10"/>
      <c r="G452" s="10"/>
      <c r="H452" s="10"/>
      <c r="I452" s="10"/>
      <c r="J452"/>
      <c r="K452"/>
      <c r="L452"/>
      <c r="M452"/>
    </row>
    <row r="453" spans="1:13" s="8" customFormat="1" ht="15" customHeight="1" x14ac:dyDescent="0.3">
      <c r="A453"/>
      <c r="B453"/>
      <c r="C453" s="10"/>
      <c r="D453" s="10"/>
      <c r="E453" s="10"/>
      <c r="F453" s="10"/>
      <c r="G453" s="10"/>
      <c r="H453" s="10"/>
      <c r="I453" s="10"/>
      <c r="J453"/>
      <c r="K453"/>
      <c r="L453"/>
      <c r="M453"/>
    </row>
    <row r="454" spans="1:13" s="8" customFormat="1" ht="15" customHeight="1" x14ac:dyDescent="0.3">
      <c r="A454"/>
      <c r="B454"/>
      <c r="C454" s="10"/>
      <c r="D454" s="10"/>
      <c r="E454" s="10"/>
      <c r="F454" s="10"/>
      <c r="G454" s="10"/>
      <c r="H454" s="10"/>
      <c r="I454" s="10"/>
      <c r="J454"/>
      <c r="K454"/>
      <c r="L454"/>
      <c r="M454"/>
    </row>
    <row r="455" spans="1:13" s="8" customFormat="1" ht="15" customHeight="1" x14ac:dyDescent="0.3">
      <c r="A455"/>
      <c r="B455"/>
      <c r="C455" s="10"/>
      <c r="D455" s="10"/>
      <c r="E455" s="10"/>
      <c r="F455" s="10"/>
      <c r="G455" s="10"/>
      <c r="H455" s="10"/>
      <c r="I455" s="10"/>
      <c r="J455"/>
      <c r="K455"/>
      <c r="L455"/>
      <c r="M455"/>
    </row>
    <row r="456" spans="1:13" s="8" customFormat="1" ht="15" customHeight="1" x14ac:dyDescent="0.3">
      <c r="A456"/>
      <c r="B456"/>
      <c r="C456" s="10"/>
      <c r="D456" s="10"/>
      <c r="E456" s="10"/>
      <c r="F456" s="10"/>
      <c r="G456" s="10"/>
      <c r="H456" s="10"/>
      <c r="I456" s="10"/>
      <c r="J456"/>
      <c r="K456"/>
      <c r="L456"/>
      <c r="M456"/>
    </row>
    <row r="457" spans="1:13" s="8" customFormat="1" ht="15" customHeight="1" x14ac:dyDescent="0.3">
      <c r="A457"/>
      <c r="B457"/>
      <c r="C457" s="10"/>
      <c r="D457" s="10"/>
      <c r="E457" s="10"/>
      <c r="F457" s="10"/>
      <c r="G457" s="10"/>
      <c r="H457" s="10"/>
      <c r="I457" s="10"/>
      <c r="J457"/>
      <c r="K457"/>
      <c r="L457"/>
      <c r="M457"/>
    </row>
    <row r="458" spans="1:13" s="8" customFormat="1" ht="15" customHeight="1" x14ac:dyDescent="0.3">
      <c r="A458"/>
      <c r="B458"/>
      <c r="C458" s="10"/>
      <c r="D458" s="10"/>
      <c r="E458" s="10"/>
      <c r="F458" s="10"/>
      <c r="G458" s="10"/>
      <c r="H458" s="10"/>
      <c r="I458" s="10"/>
      <c r="J458"/>
      <c r="K458"/>
      <c r="L458"/>
      <c r="M458"/>
    </row>
    <row r="459" spans="1:13" s="8" customFormat="1" ht="15" customHeight="1" x14ac:dyDescent="0.3">
      <c r="A459"/>
      <c r="B459"/>
      <c r="C459" s="10"/>
      <c r="D459" s="10"/>
      <c r="E459" s="10"/>
      <c r="F459" s="10"/>
      <c r="G459" s="10"/>
      <c r="H459" s="10"/>
      <c r="I459" s="10"/>
      <c r="J459"/>
      <c r="K459"/>
      <c r="L459"/>
      <c r="M459"/>
    </row>
    <row r="460" spans="1:13" s="8" customFormat="1" ht="15" customHeight="1" x14ac:dyDescent="0.3">
      <c r="A460"/>
      <c r="B460"/>
      <c r="C460" s="10"/>
      <c r="D460" s="10"/>
      <c r="E460" s="10"/>
      <c r="F460" s="10"/>
      <c r="G460" s="10"/>
      <c r="H460" s="10"/>
      <c r="I460" s="10"/>
      <c r="J460"/>
      <c r="K460"/>
      <c r="L460"/>
      <c r="M460"/>
    </row>
    <row r="461" spans="1:13" s="8" customFormat="1" ht="15" customHeight="1" x14ac:dyDescent="0.3">
      <c r="A461"/>
      <c r="B461"/>
      <c r="C461" s="10"/>
      <c r="D461" s="10"/>
      <c r="E461" s="10"/>
      <c r="F461" s="10"/>
      <c r="G461" s="10"/>
      <c r="H461" s="10"/>
      <c r="I461" s="10"/>
      <c r="J461"/>
      <c r="K461"/>
      <c r="L461"/>
      <c r="M461"/>
    </row>
    <row r="462" spans="1:13" s="8" customFormat="1" ht="15" customHeight="1" x14ac:dyDescent="0.3">
      <c r="A462"/>
      <c r="B462"/>
      <c r="C462" s="10"/>
      <c r="D462" s="10"/>
      <c r="E462" s="10"/>
      <c r="F462" s="10"/>
      <c r="G462" s="10"/>
      <c r="H462" s="10"/>
      <c r="I462" s="10"/>
      <c r="J462"/>
      <c r="K462"/>
      <c r="L462"/>
      <c r="M462"/>
    </row>
    <row r="463" spans="1:13" s="8" customFormat="1" ht="15" customHeight="1" x14ac:dyDescent="0.3">
      <c r="A463"/>
      <c r="B463"/>
      <c r="C463" s="10"/>
      <c r="D463" s="10"/>
      <c r="E463" s="10"/>
      <c r="F463" s="10"/>
      <c r="G463" s="10"/>
      <c r="H463" s="10"/>
      <c r="I463" s="10"/>
      <c r="J463"/>
      <c r="K463"/>
      <c r="L463"/>
      <c r="M463"/>
    </row>
    <row r="464" spans="1:13" s="8" customFormat="1" ht="15" customHeight="1" x14ac:dyDescent="0.3">
      <c r="A464"/>
      <c r="B464"/>
      <c r="C464" s="10"/>
      <c r="D464" s="10"/>
      <c r="E464" s="10"/>
      <c r="F464" s="10"/>
      <c r="G464" s="10"/>
      <c r="H464" s="10"/>
      <c r="I464" s="10"/>
      <c r="J464"/>
      <c r="K464"/>
      <c r="L464"/>
      <c r="M464"/>
    </row>
    <row r="465" spans="1:13" s="8" customFormat="1" ht="15" customHeight="1" x14ac:dyDescent="0.3">
      <c r="A465"/>
      <c r="B465"/>
      <c r="C465" s="10"/>
      <c r="D465" s="10"/>
      <c r="E465" s="10"/>
      <c r="F465" s="10"/>
      <c r="G465" s="10"/>
      <c r="H465" s="10"/>
      <c r="I465" s="10"/>
      <c r="J465"/>
      <c r="K465"/>
      <c r="L465"/>
      <c r="M465"/>
    </row>
    <row r="466" spans="1:13" s="8" customFormat="1" ht="15" customHeight="1" x14ac:dyDescent="0.3">
      <c r="A466"/>
      <c r="B466"/>
      <c r="C466" s="10"/>
      <c r="D466" s="10"/>
      <c r="E466" s="10"/>
      <c r="F466" s="10"/>
      <c r="G466" s="10"/>
      <c r="H466" s="10"/>
      <c r="I466" s="10"/>
      <c r="J466"/>
      <c r="K466"/>
      <c r="L466"/>
      <c r="M466"/>
    </row>
    <row r="467" spans="1:13" s="8" customFormat="1" ht="15" customHeight="1" x14ac:dyDescent="0.3">
      <c r="A467"/>
      <c r="B467"/>
      <c r="C467" s="10"/>
      <c r="D467" s="10"/>
      <c r="E467" s="10"/>
      <c r="F467" s="10"/>
      <c r="G467" s="10"/>
      <c r="H467" s="10"/>
      <c r="I467" s="10"/>
      <c r="J467"/>
      <c r="K467"/>
      <c r="L467"/>
      <c r="M467"/>
    </row>
    <row r="468" spans="1:13" s="8" customFormat="1" ht="15" customHeight="1" x14ac:dyDescent="0.3">
      <c r="A468"/>
      <c r="B468"/>
      <c r="C468" s="10"/>
      <c r="D468" s="10"/>
      <c r="E468" s="10"/>
      <c r="F468" s="10"/>
      <c r="G468" s="10"/>
      <c r="H468" s="10"/>
      <c r="I468" s="10"/>
      <c r="J468"/>
      <c r="K468"/>
      <c r="L468"/>
      <c r="M468"/>
    </row>
    <row r="469" spans="1:13" s="8" customFormat="1" ht="15" customHeight="1" x14ac:dyDescent="0.3">
      <c r="A469"/>
      <c r="B469"/>
      <c r="C469" s="10"/>
      <c r="D469" s="10"/>
      <c r="E469" s="10"/>
      <c r="F469" s="10"/>
      <c r="G469" s="10"/>
      <c r="H469" s="10"/>
      <c r="I469" s="10"/>
      <c r="J469"/>
      <c r="K469"/>
      <c r="L469"/>
      <c r="M469"/>
    </row>
    <row r="470" spans="1:13" s="8" customFormat="1" ht="15" customHeight="1" x14ac:dyDescent="0.3">
      <c r="A470"/>
      <c r="B470"/>
      <c r="C470" s="10"/>
      <c r="D470" s="10"/>
      <c r="E470" s="10"/>
      <c r="F470" s="10"/>
      <c r="G470" s="10"/>
      <c r="H470" s="10"/>
      <c r="I470" s="10"/>
      <c r="J470"/>
      <c r="K470"/>
      <c r="L470"/>
      <c r="M470"/>
    </row>
    <row r="471" spans="1:13" s="8" customFormat="1" ht="15" customHeight="1" x14ac:dyDescent="0.3">
      <c r="A471"/>
      <c r="B471"/>
      <c r="C471" s="10"/>
      <c r="D471" s="10"/>
      <c r="E471" s="10"/>
      <c r="F471" s="10"/>
      <c r="G471" s="10"/>
      <c r="H471" s="10"/>
      <c r="I471" s="10"/>
      <c r="J471"/>
      <c r="K471"/>
      <c r="L471"/>
      <c r="M471"/>
    </row>
    <row r="472" spans="1:13" s="8" customFormat="1" ht="15" customHeight="1" x14ac:dyDescent="0.3">
      <c r="A472"/>
      <c r="B472"/>
      <c r="C472" s="10"/>
      <c r="D472" s="10"/>
      <c r="E472" s="10"/>
      <c r="F472" s="10"/>
      <c r="G472" s="10"/>
      <c r="H472" s="10"/>
      <c r="I472" s="10"/>
      <c r="J472"/>
      <c r="K472"/>
      <c r="L472"/>
      <c r="M472"/>
    </row>
    <row r="473" spans="1:13" s="8" customFormat="1" ht="15" customHeight="1" x14ac:dyDescent="0.3">
      <c r="A473"/>
      <c r="B473"/>
      <c r="C473" s="10"/>
      <c r="D473" s="10"/>
      <c r="E473" s="10"/>
      <c r="F473" s="10"/>
      <c r="G473" s="10"/>
      <c r="H473" s="10"/>
      <c r="I473" s="10"/>
      <c r="J473"/>
      <c r="K473"/>
      <c r="L473"/>
      <c r="M473"/>
    </row>
    <row r="474" spans="1:13" s="8" customFormat="1" ht="15" customHeight="1" x14ac:dyDescent="0.3">
      <c r="A474"/>
      <c r="B474"/>
      <c r="C474" s="10"/>
      <c r="D474" s="10"/>
      <c r="E474" s="10"/>
      <c r="F474" s="10"/>
      <c r="G474" s="10"/>
      <c r="H474" s="10"/>
      <c r="I474" s="10"/>
      <c r="J474"/>
      <c r="K474"/>
      <c r="L474"/>
      <c r="M474"/>
    </row>
    <row r="475" spans="1:13" s="8" customFormat="1" ht="15" customHeight="1" x14ac:dyDescent="0.3">
      <c r="A475"/>
      <c r="B475"/>
      <c r="C475" s="10"/>
      <c r="D475" s="10"/>
      <c r="E475" s="10"/>
      <c r="F475" s="10"/>
      <c r="G475" s="10"/>
      <c r="H475" s="10"/>
      <c r="I475" s="10"/>
      <c r="J475"/>
      <c r="K475"/>
      <c r="L475"/>
      <c r="M475"/>
    </row>
    <row r="476" spans="1:13" s="8" customFormat="1" ht="15" customHeight="1" x14ac:dyDescent="0.3">
      <c r="A476"/>
      <c r="B476"/>
      <c r="C476" s="10"/>
      <c r="D476" s="10"/>
      <c r="E476" s="10"/>
      <c r="F476" s="10"/>
      <c r="G476" s="10"/>
      <c r="H476" s="10"/>
      <c r="I476" s="10"/>
      <c r="J476"/>
      <c r="K476"/>
      <c r="L476"/>
      <c r="M476"/>
    </row>
    <row r="477" spans="1:13" s="8" customFormat="1" ht="15" customHeight="1" x14ac:dyDescent="0.3">
      <c r="A477"/>
      <c r="B477"/>
      <c r="C477" s="10"/>
      <c r="D477" s="10"/>
      <c r="E477" s="10"/>
      <c r="F477" s="10"/>
      <c r="G477" s="10"/>
      <c r="H477" s="10"/>
      <c r="I477" s="10"/>
      <c r="J477"/>
      <c r="K477"/>
      <c r="L477"/>
      <c r="M477"/>
    </row>
    <row r="478" spans="1:13" s="8" customFormat="1" ht="15" customHeight="1" x14ac:dyDescent="0.3">
      <c r="A478"/>
      <c r="B478"/>
      <c r="C478" s="10"/>
      <c r="D478" s="10"/>
      <c r="E478" s="10"/>
      <c r="F478" s="10"/>
      <c r="G478" s="10"/>
      <c r="H478" s="10"/>
      <c r="I478" s="10"/>
      <c r="J478"/>
      <c r="K478"/>
      <c r="L478"/>
      <c r="M478"/>
    </row>
    <row r="479" spans="1:13" s="8" customFormat="1" ht="15" customHeight="1" x14ac:dyDescent="0.3">
      <c r="A479"/>
      <c r="B479"/>
      <c r="C479" s="10"/>
      <c r="D479" s="10"/>
      <c r="E479" s="10"/>
      <c r="F479" s="10"/>
      <c r="G479" s="10"/>
      <c r="H479" s="10"/>
      <c r="I479" s="10"/>
      <c r="J479"/>
      <c r="K479"/>
      <c r="L479"/>
      <c r="M479"/>
    </row>
    <row r="480" spans="1:13" s="8" customFormat="1" ht="15" customHeight="1" x14ac:dyDescent="0.3">
      <c r="A480"/>
      <c r="B480"/>
      <c r="C480" s="10"/>
      <c r="D480" s="10"/>
      <c r="E480" s="10"/>
      <c r="F480" s="10"/>
      <c r="G480" s="10"/>
      <c r="H480" s="10"/>
      <c r="I480" s="10"/>
      <c r="J480"/>
      <c r="K480"/>
      <c r="L480"/>
      <c r="M480"/>
    </row>
    <row r="481" spans="1:13" s="8" customFormat="1" ht="15" customHeight="1" x14ac:dyDescent="0.3">
      <c r="A481"/>
      <c r="B481"/>
      <c r="C481" s="10"/>
      <c r="D481" s="10"/>
      <c r="E481" s="10"/>
      <c r="F481" s="10"/>
      <c r="G481" s="10"/>
      <c r="H481" s="10"/>
      <c r="I481" s="10"/>
      <c r="J481"/>
      <c r="K481"/>
      <c r="L481"/>
      <c r="M481"/>
    </row>
    <row r="482" spans="1:13" s="8" customFormat="1" ht="15" customHeight="1" x14ac:dyDescent="0.3">
      <c r="A482"/>
      <c r="B482"/>
      <c r="C482" s="10"/>
      <c r="D482" s="10"/>
      <c r="E482" s="10"/>
      <c r="F482" s="10"/>
      <c r="G482" s="10"/>
      <c r="H482" s="10"/>
      <c r="I482" s="10"/>
      <c r="J482"/>
      <c r="K482"/>
      <c r="L482"/>
      <c r="M482"/>
    </row>
    <row r="483" spans="1:13" s="8" customFormat="1" ht="15" customHeight="1" x14ac:dyDescent="0.3">
      <c r="A483"/>
      <c r="B483"/>
      <c r="C483" s="10"/>
      <c r="D483" s="10"/>
      <c r="E483" s="10"/>
      <c r="F483" s="10"/>
      <c r="G483" s="10"/>
      <c r="H483" s="10"/>
      <c r="I483" s="10"/>
      <c r="J483"/>
      <c r="K483"/>
      <c r="L483"/>
      <c r="M483"/>
    </row>
    <row r="484" spans="1:13" s="8" customFormat="1" ht="15" customHeight="1" x14ac:dyDescent="0.3">
      <c r="A484"/>
      <c r="B484"/>
      <c r="C484" s="10"/>
      <c r="D484" s="10"/>
      <c r="E484" s="10"/>
      <c r="F484" s="10"/>
      <c r="G484" s="10"/>
      <c r="H484" s="10"/>
      <c r="I484" s="10"/>
      <c r="J484"/>
      <c r="K484"/>
      <c r="L484"/>
      <c r="M484"/>
    </row>
    <row r="485" spans="1:13" s="8" customFormat="1" ht="15" customHeight="1" x14ac:dyDescent="0.3">
      <c r="A485"/>
      <c r="B485"/>
      <c r="C485" s="10"/>
      <c r="D485" s="10"/>
      <c r="E485" s="10"/>
      <c r="F485" s="10"/>
      <c r="G485" s="10"/>
      <c r="H485" s="10"/>
      <c r="I485" s="10"/>
      <c r="J485"/>
      <c r="K485"/>
      <c r="L485"/>
      <c r="M485"/>
    </row>
    <row r="486" spans="1:13" s="8" customFormat="1" ht="15" customHeight="1" x14ac:dyDescent="0.3">
      <c r="A486"/>
      <c r="B486"/>
      <c r="C486" s="10"/>
      <c r="D486" s="10"/>
      <c r="E486" s="10"/>
      <c r="F486" s="10"/>
      <c r="G486" s="10"/>
      <c r="H486" s="10"/>
      <c r="I486" s="10"/>
      <c r="J486"/>
      <c r="K486"/>
      <c r="L486"/>
      <c r="M486"/>
    </row>
    <row r="487" spans="1:13" s="8" customFormat="1" ht="15" customHeight="1" x14ac:dyDescent="0.3">
      <c r="A487"/>
      <c r="B487"/>
      <c r="C487" s="10"/>
      <c r="D487" s="10"/>
      <c r="E487" s="10"/>
      <c r="F487" s="10"/>
      <c r="G487" s="10"/>
      <c r="H487" s="10"/>
      <c r="I487" s="10"/>
      <c r="J487"/>
      <c r="K487"/>
      <c r="L487"/>
      <c r="M487"/>
    </row>
    <row r="488" spans="1:13" s="8" customFormat="1" ht="15" customHeight="1" x14ac:dyDescent="0.3">
      <c r="A488"/>
      <c r="B488"/>
      <c r="C488" s="10"/>
      <c r="D488" s="10"/>
      <c r="E488" s="10"/>
      <c r="F488" s="10"/>
      <c r="G488" s="10"/>
      <c r="H488" s="10"/>
      <c r="I488" s="10"/>
      <c r="J488"/>
      <c r="K488"/>
      <c r="L488"/>
      <c r="M488"/>
    </row>
    <row r="489" spans="1:13" s="8" customFormat="1" ht="15" customHeight="1" x14ac:dyDescent="0.3">
      <c r="A489"/>
      <c r="B489"/>
      <c r="C489" s="10"/>
      <c r="D489" s="10"/>
      <c r="E489" s="10"/>
      <c r="F489" s="10"/>
      <c r="G489" s="10"/>
      <c r="H489" s="10"/>
      <c r="I489" s="10"/>
      <c r="J489"/>
      <c r="K489"/>
      <c r="L489"/>
      <c r="M489"/>
    </row>
    <row r="490" spans="1:13" s="8" customFormat="1" ht="15" customHeight="1" x14ac:dyDescent="0.3">
      <c r="A490"/>
      <c r="B490"/>
      <c r="C490" s="10"/>
      <c r="D490" s="10"/>
      <c r="E490" s="10"/>
      <c r="F490" s="10"/>
      <c r="G490" s="10"/>
      <c r="H490" s="10"/>
      <c r="I490" s="10"/>
      <c r="J490"/>
      <c r="K490"/>
      <c r="L490"/>
      <c r="M490"/>
    </row>
    <row r="491" spans="1:13" s="8" customFormat="1" ht="15" customHeight="1" x14ac:dyDescent="0.3">
      <c r="A491"/>
      <c r="B491"/>
      <c r="C491" s="10"/>
      <c r="D491" s="10"/>
      <c r="E491" s="10"/>
      <c r="F491" s="10"/>
      <c r="G491" s="10"/>
      <c r="H491" s="10"/>
      <c r="I491" s="10"/>
      <c r="J491"/>
      <c r="K491"/>
      <c r="L491"/>
      <c r="M491"/>
    </row>
    <row r="492" spans="1:13" s="8" customFormat="1" ht="15" customHeight="1" x14ac:dyDescent="0.3">
      <c r="A492"/>
      <c r="B492"/>
      <c r="C492" s="10"/>
      <c r="D492" s="10"/>
      <c r="E492" s="10"/>
      <c r="F492" s="10"/>
      <c r="G492" s="10"/>
      <c r="H492" s="10"/>
      <c r="I492" s="10"/>
      <c r="J492"/>
      <c r="K492"/>
      <c r="L492"/>
      <c r="M492"/>
    </row>
    <row r="493" spans="1:13" s="8" customFormat="1" ht="15" customHeight="1" x14ac:dyDescent="0.3">
      <c r="A493"/>
      <c r="B493"/>
      <c r="C493" s="10"/>
      <c r="D493" s="10"/>
      <c r="E493" s="10"/>
      <c r="F493" s="10"/>
      <c r="G493" s="10"/>
      <c r="H493" s="10"/>
      <c r="I493" s="10"/>
      <c r="J493"/>
      <c r="K493"/>
      <c r="L493"/>
      <c r="M493"/>
    </row>
    <row r="494" spans="1:13" s="8" customFormat="1" ht="15" customHeight="1" x14ac:dyDescent="0.3">
      <c r="A494"/>
      <c r="B494"/>
      <c r="C494" s="10"/>
      <c r="D494" s="10"/>
      <c r="E494" s="10"/>
      <c r="F494" s="10"/>
      <c r="G494" s="10"/>
      <c r="H494" s="10"/>
      <c r="I494" s="10"/>
      <c r="J494"/>
      <c r="K494"/>
      <c r="L494"/>
      <c r="M494"/>
    </row>
    <row r="495" spans="1:13" s="8" customFormat="1" ht="15" customHeight="1" x14ac:dyDescent="0.3">
      <c r="A495"/>
      <c r="B495"/>
      <c r="C495" s="10"/>
      <c r="D495" s="10"/>
      <c r="E495" s="10"/>
      <c r="F495" s="10"/>
      <c r="G495" s="10"/>
      <c r="H495" s="10"/>
      <c r="I495" s="10"/>
      <c r="J495"/>
      <c r="K495"/>
      <c r="L495"/>
      <c r="M495"/>
    </row>
    <row r="496" spans="1:13" s="8" customFormat="1" ht="15" customHeight="1" x14ac:dyDescent="0.3">
      <c r="A496"/>
      <c r="B496"/>
      <c r="C496" s="10"/>
      <c r="D496" s="10"/>
      <c r="E496" s="10"/>
      <c r="F496" s="10"/>
      <c r="G496" s="10"/>
      <c r="H496" s="10"/>
      <c r="I496" s="10"/>
      <c r="J496"/>
      <c r="K496"/>
      <c r="L496"/>
      <c r="M496"/>
    </row>
    <row r="497" spans="1:13" s="8" customFormat="1" ht="15" customHeight="1" x14ac:dyDescent="0.3">
      <c r="A497"/>
      <c r="B497"/>
      <c r="C497" s="10"/>
      <c r="D497" s="10"/>
      <c r="E497" s="10"/>
      <c r="F497" s="10"/>
      <c r="G497" s="10"/>
      <c r="H497" s="10"/>
      <c r="I497" s="10"/>
      <c r="J497"/>
      <c r="K497"/>
      <c r="L497"/>
      <c r="M497"/>
    </row>
    <row r="498" spans="1:13" s="8" customFormat="1" ht="15" customHeight="1" x14ac:dyDescent="0.3">
      <c r="A498"/>
      <c r="B498"/>
      <c r="C498" s="10"/>
      <c r="D498" s="10"/>
      <c r="E498" s="10"/>
      <c r="F498" s="10"/>
      <c r="G498" s="10"/>
      <c r="H498" s="10"/>
      <c r="I498" s="10"/>
      <c r="J498"/>
      <c r="K498"/>
      <c r="L498"/>
      <c r="M498"/>
    </row>
    <row r="499" spans="1:13" s="8" customFormat="1" ht="15" customHeight="1" x14ac:dyDescent="0.3">
      <c r="A499"/>
      <c r="B499"/>
      <c r="C499" s="10"/>
      <c r="D499" s="10"/>
      <c r="E499" s="10"/>
      <c r="F499" s="10"/>
      <c r="G499" s="10"/>
      <c r="H499" s="10"/>
      <c r="I499" s="10"/>
      <c r="J499"/>
      <c r="K499"/>
      <c r="L499"/>
      <c r="M499"/>
    </row>
    <row r="500" spans="1:13" s="8" customFormat="1" ht="15" customHeight="1" x14ac:dyDescent="0.3">
      <c r="A500"/>
      <c r="B500"/>
      <c r="C500" s="10"/>
      <c r="D500" s="10"/>
      <c r="E500" s="10"/>
      <c r="F500" s="10"/>
      <c r="G500" s="10"/>
      <c r="H500" s="10"/>
      <c r="I500" s="10"/>
      <c r="J500"/>
      <c r="K500"/>
      <c r="L500"/>
      <c r="M500"/>
    </row>
    <row r="501" spans="1:13" s="8" customFormat="1" ht="15" customHeight="1" x14ac:dyDescent="0.3">
      <c r="A501"/>
      <c r="B501"/>
      <c r="C501" s="10"/>
      <c r="D501" s="10"/>
      <c r="E501" s="10"/>
      <c r="F501" s="10"/>
      <c r="G501" s="10"/>
      <c r="H501" s="10"/>
      <c r="I501" s="10"/>
      <c r="J501"/>
      <c r="K501"/>
      <c r="L501"/>
      <c r="M501"/>
    </row>
    <row r="502" spans="1:13" s="8" customFormat="1" ht="15" customHeight="1" x14ac:dyDescent="0.3">
      <c r="A502"/>
      <c r="B502"/>
      <c r="C502" s="10"/>
      <c r="D502" s="10"/>
      <c r="E502" s="10"/>
      <c r="F502" s="10"/>
      <c r="G502" s="10"/>
      <c r="H502" s="10"/>
      <c r="I502" s="10"/>
      <c r="J502"/>
      <c r="K502"/>
      <c r="L502"/>
      <c r="M502"/>
    </row>
    <row r="503" spans="1:13" s="8" customFormat="1" ht="15" customHeight="1" x14ac:dyDescent="0.3">
      <c r="A503"/>
      <c r="B503"/>
      <c r="C503" s="10"/>
      <c r="D503" s="10"/>
      <c r="E503" s="10"/>
      <c r="F503" s="10"/>
      <c r="G503" s="10"/>
      <c r="H503" s="10"/>
      <c r="I503" s="10"/>
      <c r="J503"/>
      <c r="K503"/>
      <c r="L503"/>
      <c r="M503"/>
    </row>
    <row r="504" spans="1:13" s="8" customFormat="1" ht="15" customHeight="1" x14ac:dyDescent="0.3">
      <c r="A504"/>
      <c r="B504"/>
      <c r="C504" s="10"/>
      <c r="D504" s="10"/>
      <c r="E504" s="10"/>
      <c r="F504" s="10"/>
      <c r="G504" s="10"/>
      <c r="H504" s="10"/>
      <c r="I504" s="10"/>
      <c r="J504"/>
      <c r="K504"/>
      <c r="L504"/>
      <c r="M504"/>
    </row>
    <row r="505" spans="1:13" s="8" customFormat="1" ht="15" customHeight="1" x14ac:dyDescent="0.3">
      <c r="A505"/>
      <c r="B505"/>
      <c r="C505" s="10"/>
      <c r="D505" s="10"/>
      <c r="E505" s="10"/>
      <c r="F505" s="10"/>
      <c r="G505" s="10"/>
      <c r="H505" s="10"/>
      <c r="I505" s="10"/>
      <c r="J505"/>
      <c r="K505"/>
      <c r="L505"/>
      <c r="M505"/>
    </row>
    <row r="506" spans="1:13" s="8" customFormat="1" ht="15" customHeight="1" x14ac:dyDescent="0.3">
      <c r="A506"/>
      <c r="B506"/>
      <c r="C506" s="10"/>
      <c r="D506" s="10"/>
      <c r="E506" s="10"/>
      <c r="F506" s="10"/>
      <c r="G506" s="10"/>
      <c r="H506" s="10"/>
      <c r="I506" s="10"/>
      <c r="J506"/>
      <c r="K506"/>
      <c r="L506"/>
      <c r="M506"/>
    </row>
    <row r="507" spans="1:13" s="8" customFormat="1" ht="15" customHeight="1" x14ac:dyDescent="0.3">
      <c r="A507"/>
      <c r="B507"/>
      <c r="C507" s="10"/>
      <c r="D507" s="10"/>
      <c r="E507" s="10"/>
      <c r="F507" s="10"/>
      <c r="G507" s="10"/>
      <c r="H507" s="10"/>
      <c r="I507" s="10"/>
      <c r="J507"/>
      <c r="K507"/>
      <c r="L507"/>
      <c r="M507"/>
    </row>
    <row r="508" spans="1:13" s="8" customFormat="1" ht="15" customHeight="1" x14ac:dyDescent="0.3">
      <c r="A508"/>
      <c r="B508"/>
      <c r="C508" s="10"/>
      <c r="D508" s="10"/>
      <c r="E508" s="10"/>
      <c r="F508" s="10"/>
      <c r="G508" s="10"/>
      <c r="H508" s="10"/>
      <c r="I508" s="10"/>
      <c r="J508"/>
      <c r="K508"/>
      <c r="L508"/>
      <c r="M508"/>
    </row>
    <row r="509" spans="1:13" s="8" customFormat="1" ht="15" customHeight="1" x14ac:dyDescent="0.3">
      <c r="A509"/>
      <c r="B509"/>
      <c r="C509" s="10"/>
      <c r="D509" s="10"/>
      <c r="E509" s="10"/>
      <c r="F509" s="10"/>
      <c r="G509" s="10"/>
      <c r="H509" s="10"/>
      <c r="I509" s="10"/>
      <c r="J509"/>
      <c r="K509"/>
      <c r="L509"/>
      <c r="M509"/>
    </row>
    <row r="510" spans="1:13" s="8" customFormat="1" ht="15" customHeight="1" x14ac:dyDescent="0.3">
      <c r="A510"/>
      <c r="B510"/>
      <c r="C510" s="10"/>
      <c r="D510" s="10"/>
      <c r="E510" s="10"/>
      <c r="F510" s="10"/>
      <c r="G510" s="10"/>
      <c r="H510" s="10"/>
      <c r="I510" s="10"/>
      <c r="J510"/>
      <c r="K510"/>
      <c r="L510"/>
      <c r="M510"/>
    </row>
    <row r="511" spans="1:13" s="8" customFormat="1" ht="15" customHeight="1" x14ac:dyDescent="0.3">
      <c r="A511"/>
      <c r="B511"/>
      <c r="C511" s="10"/>
      <c r="D511" s="10"/>
      <c r="E511" s="10"/>
      <c r="F511" s="10"/>
      <c r="G511" s="10"/>
      <c r="H511" s="10"/>
      <c r="I511" s="10"/>
      <c r="J511"/>
      <c r="K511"/>
      <c r="L511"/>
      <c r="M511"/>
    </row>
    <row r="512" spans="1:13" s="8" customFormat="1" ht="15" customHeight="1" x14ac:dyDescent="0.3">
      <c r="A512"/>
      <c r="B512"/>
      <c r="C512" s="10"/>
      <c r="D512" s="10"/>
      <c r="E512" s="10"/>
      <c r="F512" s="10"/>
      <c r="G512" s="10"/>
      <c r="H512" s="10"/>
      <c r="I512" s="10"/>
      <c r="J512"/>
      <c r="K512"/>
      <c r="L512"/>
      <c r="M512"/>
    </row>
    <row r="513" spans="1:13" s="8" customFormat="1" ht="15" customHeight="1" x14ac:dyDescent="0.3">
      <c r="A513"/>
      <c r="B513"/>
      <c r="C513" s="10"/>
      <c r="D513" s="10"/>
      <c r="E513" s="10"/>
      <c r="F513" s="10"/>
      <c r="G513" s="10"/>
      <c r="H513" s="10"/>
      <c r="I513" s="10"/>
      <c r="J513"/>
      <c r="K513"/>
      <c r="L513"/>
      <c r="M513"/>
    </row>
    <row r="514" spans="1:13" s="8" customFormat="1" ht="15" customHeight="1" x14ac:dyDescent="0.3">
      <c r="A514"/>
      <c r="B514"/>
      <c r="C514" s="10"/>
      <c r="D514" s="10"/>
      <c r="E514" s="10"/>
      <c r="F514" s="10"/>
      <c r="G514" s="10"/>
      <c r="H514" s="10"/>
      <c r="I514" s="10"/>
      <c r="J514"/>
      <c r="K514"/>
      <c r="L514"/>
      <c r="M514"/>
    </row>
    <row r="515" spans="1:13" s="8" customFormat="1" ht="15" customHeight="1" x14ac:dyDescent="0.3">
      <c r="A515"/>
      <c r="B515"/>
      <c r="C515" s="10"/>
      <c r="D515" s="10"/>
      <c r="E515" s="10"/>
      <c r="F515" s="10"/>
      <c r="G515" s="10"/>
      <c r="H515" s="10"/>
      <c r="I515" s="10"/>
      <c r="J515"/>
      <c r="K515"/>
      <c r="L515"/>
      <c r="M515"/>
    </row>
    <row r="516" spans="1:13" s="8" customFormat="1" ht="15" customHeight="1" x14ac:dyDescent="0.3">
      <c r="A516"/>
      <c r="B516"/>
      <c r="C516" s="10"/>
      <c r="D516" s="10"/>
      <c r="E516" s="10"/>
      <c r="F516" s="10"/>
      <c r="G516" s="10"/>
      <c r="H516" s="10"/>
      <c r="I516" s="10"/>
      <c r="J516"/>
      <c r="K516"/>
      <c r="L516"/>
      <c r="M516"/>
    </row>
    <row r="517" spans="1:13" s="8" customFormat="1" ht="15" customHeight="1" x14ac:dyDescent="0.3">
      <c r="A517"/>
      <c r="B517"/>
      <c r="C517" s="10"/>
      <c r="D517" s="10"/>
      <c r="E517" s="10"/>
      <c r="F517" s="10"/>
      <c r="G517" s="10"/>
      <c r="H517" s="10"/>
      <c r="I517" s="10"/>
      <c r="J517"/>
      <c r="K517"/>
      <c r="L517"/>
      <c r="M517"/>
    </row>
    <row r="518" spans="1:13" s="8" customFormat="1" ht="15" customHeight="1" x14ac:dyDescent="0.3">
      <c r="A518"/>
      <c r="B518"/>
      <c r="C518" s="10"/>
      <c r="D518" s="10"/>
      <c r="E518" s="10"/>
      <c r="F518" s="10"/>
      <c r="G518" s="10"/>
      <c r="H518" s="10"/>
      <c r="I518" s="10"/>
      <c r="J518"/>
      <c r="K518"/>
      <c r="L518"/>
      <c r="M518"/>
    </row>
    <row r="519" spans="1:13" s="8" customFormat="1" ht="15" customHeight="1" x14ac:dyDescent="0.3">
      <c r="A519"/>
      <c r="B519"/>
      <c r="C519" s="10"/>
      <c r="D519" s="10"/>
      <c r="E519" s="10"/>
      <c r="F519" s="10"/>
      <c r="G519" s="10"/>
      <c r="H519" s="10"/>
      <c r="I519" s="10"/>
      <c r="J519"/>
      <c r="K519"/>
      <c r="L519"/>
      <c r="M519"/>
    </row>
    <row r="520" spans="1:13" s="8" customFormat="1" ht="15" customHeight="1" x14ac:dyDescent="0.3">
      <c r="A520"/>
      <c r="B520"/>
      <c r="C520" s="10"/>
      <c r="D520" s="10"/>
      <c r="E520" s="10"/>
      <c r="F520" s="10"/>
      <c r="G520" s="10"/>
      <c r="H520" s="10"/>
      <c r="I520" s="10"/>
      <c r="J520"/>
      <c r="K520"/>
      <c r="L520"/>
      <c r="M520"/>
    </row>
    <row r="521" spans="1:13" s="8" customFormat="1" ht="15" customHeight="1" x14ac:dyDescent="0.3">
      <c r="A521"/>
      <c r="B521"/>
      <c r="C521" s="10"/>
      <c r="D521" s="10"/>
      <c r="E521" s="10"/>
      <c r="F521" s="10"/>
      <c r="G521" s="10"/>
      <c r="H521" s="10"/>
      <c r="I521" s="10"/>
      <c r="J521"/>
      <c r="K521"/>
      <c r="L521"/>
      <c r="M521"/>
    </row>
    <row r="522" spans="1:13" s="8" customFormat="1" ht="15" customHeight="1" x14ac:dyDescent="0.3">
      <c r="A522"/>
      <c r="B522"/>
      <c r="C522" s="10"/>
      <c r="D522" s="10"/>
      <c r="E522" s="10"/>
      <c r="F522" s="10"/>
      <c r="G522" s="10"/>
      <c r="H522" s="10"/>
      <c r="I522" s="10"/>
      <c r="J522"/>
      <c r="K522"/>
      <c r="L522"/>
      <c r="M522"/>
    </row>
    <row r="523" spans="1:13" s="8" customFormat="1" ht="15" customHeight="1" x14ac:dyDescent="0.3">
      <c r="A523"/>
      <c r="B523"/>
      <c r="C523" s="10"/>
      <c r="D523" s="10"/>
      <c r="E523" s="10"/>
      <c r="F523" s="10"/>
      <c r="G523" s="10"/>
      <c r="H523" s="10"/>
      <c r="I523" s="10"/>
      <c r="J523"/>
      <c r="K523"/>
      <c r="L523"/>
      <c r="M523"/>
    </row>
    <row r="524" spans="1:13" s="8" customFormat="1" ht="15" customHeight="1" x14ac:dyDescent="0.3">
      <c r="A524"/>
      <c r="B524"/>
      <c r="C524" s="10"/>
      <c r="D524" s="10"/>
      <c r="E524" s="10"/>
      <c r="F524" s="10"/>
      <c r="G524" s="10"/>
      <c r="H524" s="10"/>
      <c r="I524" s="10"/>
      <c r="J524"/>
      <c r="K524"/>
      <c r="L524"/>
      <c r="M524"/>
    </row>
    <row r="525" spans="1:13" s="8" customFormat="1" ht="15" customHeight="1" x14ac:dyDescent="0.3">
      <c r="A525"/>
      <c r="B525"/>
      <c r="C525" s="10"/>
      <c r="D525" s="10"/>
      <c r="E525" s="10"/>
      <c r="F525" s="10"/>
      <c r="G525" s="10"/>
      <c r="H525" s="10"/>
      <c r="I525" s="10"/>
      <c r="J525"/>
      <c r="K525"/>
      <c r="L525"/>
      <c r="M525"/>
    </row>
    <row r="526" spans="1:13" s="8" customFormat="1" ht="15" customHeight="1" x14ac:dyDescent="0.3">
      <c r="A526"/>
      <c r="B526"/>
      <c r="C526" s="10"/>
      <c r="D526" s="10"/>
      <c r="E526" s="10"/>
      <c r="F526" s="10"/>
      <c r="G526" s="10"/>
      <c r="H526" s="10"/>
      <c r="I526" s="10"/>
      <c r="J526"/>
      <c r="K526"/>
      <c r="L526"/>
      <c r="M526"/>
    </row>
    <row r="527" spans="1:13" s="8" customFormat="1" ht="15" customHeight="1" x14ac:dyDescent="0.3">
      <c r="A527"/>
      <c r="B527"/>
      <c r="C527" s="10"/>
      <c r="D527" s="10"/>
      <c r="E527" s="10"/>
      <c r="F527" s="10"/>
      <c r="G527" s="10"/>
      <c r="H527" s="10"/>
      <c r="I527" s="10"/>
      <c r="J527"/>
      <c r="K527"/>
      <c r="L527"/>
      <c r="M527"/>
    </row>
    <row r="528" spans="1:13" s="8" customFormat="1" ht="15" customHeight="1" x14ac:dyDescent="0.3">
      <c r="A528"/>
      <c r="B528"/>
      <c r="C528" s="10"/>
      <c r="D528" s="10"/>
      <c r="E528" s="10"/>
      <c r="F528" s="10"/>
      <c r="G528" s="10"/>
      <c r="H528" s="10"/>
      <c r="I528" s="10"/>
      <c r="J528"/>
      <c r="K528"/>
      <c r="L528"/>
      <c r="M528"/>
    </row>
    <row r="529" spans="1:13" s="8" customFormat="1" ht="15" customHeight="1" x14ac:dyDescent="0.3">
      <c r="A529"/>
      <c r="B529"/>
      <c r="C529" s="10"/>
      <c r="D529" s="10"/>
      <c r="E529" s="10"/>
      <c r="F529" s="10"/>
      <c r="G529" s="10"/>
      <c r="H529" s="10"/>
      <c r="I529" s="10"/>
      <c r="J529"/>
      <c r="K529"/>
      <c r="L529"/>
      <c r="M529"/>
    </row>
    <row r="530" spans="1:13" s="8" customFormat="1" ht="15" customHeight="1" x14ac:dyDescent="0.3">
      <c r="A530"/>
      <c r="B530"/>
      <c r="C530" s="10"/>
      <c r="D530" s="10"/>
      <c r="E530" s="10"/>
      <c r="F530" s="10"/>
      <c r="G530" s="10"/>
      <c r="H530" s="10"/>
      <c r="I530" s="10"/>
      <c r="J530"/>
      <c r="K530"/>
      <c r="L530"/>
      <c r="M530"/>
    </row>
    <row r="531" spans="1:13" s="8" customFormat="1" ht="15" customHeight="1" x14ac:dyDescent="0.3">
      <c r="A531"/>
      <c r="B531"/>
      <c r="C531" s="10"/>
      <c r="D531" s="10"/>
      <c r="E531" s="10"/>
      <c r="F531" s="10"/>
      <c r="G531" s="10"/>
      <c r="H531" s="10"/>
      <c r="I531" s="10"/>
      <c r="J531"/>
      <c r="K531"/>
      <c r="L531"/>
      <c r="M531"/>
    </row>
    <row r="532" spans="1:13" s="8" customFormat="1" ht="15" customHeight="1" x14ac:dyDescent="0.3">
      <c r="A532"/>
      <c r="B532"/>
      <c r="C532" s="10"/>
      <c r="D532" s="10"/>
      <c r="E532" s="10"/>
      <c r="F532" s="10"/>
      <c r="G532" s="10"/>
      <c r="H532" s="10"/>
      <c r="I532" s="10"/>
      <c r="J532"/>
      <c r="K532"/>
      <c r="L532"/>
      <c r="M532"/>
    </row>
    <row r="533" spans="1:13" s="8" customFormat="1" ht="15" customHeight="1" x14ac:dyDescent="0.3">
      <c r="A533"/>
      <c r="B533"/>
      <c r="C533" s="10"/>
      <c r="D533" s="10"/>
      <c r="E533" s="10"/>
      <c r="F533" s="10"/>
      <c r="G533" s="10"/>
      <c r="H533" s="10"/>
      <c r="I533" s="10"/>
      <c r="J533"/>
      <c r="K533"/>
      <c r="L533"/>
      <c r="M533"/>
    </row>
    <row r="534" spans="1:13" s="8" customFormat="1" ht="15" customHeight="1" x14ac:dyDescent="0.3">
      <c r="A534"/>
      <c r="B534"/>
      <c r="C534" s="10"/>
      <c r="D534" s="10"/>
      <c r="E534" s="10"/>
      <c r="F534" s="10"/>
      <c r="G534" s="10"/>
      <c r="H534" s="10"/>
      <c r="I534" s="10"/>
      <c r="J534"/>
      <c r="K534"/>
      <c r="L534"/>
      <c r="M534"/>
    </row>
    <row r="535" spans="1:13" s="8" customFormat="1" ht="15" customHeight="1" x14ac:dyDescent="0.3">
      <c r="A535"/>
      <c r="B535"/>
      <c r="C535" s="10"/>
      <c r="D535" s="10"/>
      <c r="E535" s="10"/>
      <c r="F535" s="10"/>
      <c r="G535" s="10"/>
      <c r="H535" s="10"/>
      <c r="I535" s="10"/>
      <c r="J535"/>
      <c r="K535"/>
      <c r="L535"/>
      <c r="M535"/>
    </row>
    <row r="536" spans="1:13" s="8" customFormat="1" ht="15" customHeight="1" x14ac:dyDescent="0.3">
      <c r="A536"/>
      <c r="B536"/>
      <c r="C536" s="10"/>
      <c r="D536" s="10"/>
      <c r="E536" s="10"/>
      <c r="F536" s="10"/>
      <c r="G536" s="10"/>
      <c r="H536" s="10"/>
      <c r="I536" s="10"/>
      <c r="J536"/>
      <c r="K536"/>
      <c r="L536"/>
      <c r="M536"/>
    </row>
    <row r="537" spans="1:13" s="8" customFormat="1" ht="15" customHeight="1" x14ac:dyDescent="0.3">
      <c r="A537"/>
      <c r="B537"/>
      <c r="C537" s="10"/>
      <c r="D537" s="10"/>
      <c r="E537" s="10"/>
      <c r="F537" s="10"/>
      <c r="G537" s="10"/>
      <c r="H537" s="10"/>
      <c r="I537" s="10"/>
      <c r="J537"/>
      <c r="K537"/>
      <c r="L537"/>
      <c r="M537"/>
    </row>
    <row r="538" spans="1:13" s="8" customFormat="1" ht="15" customHeight="1" x14ac:dyDescent="0.3">
      <c r="A538"/>
      <c r="B538"/>
      <c r="C538" s="10"/>
      <c r="D538" s="10"/>
      <c r="E538" s="10"/>
      <c r="F538" s="10"/>
      <c r="G538" s="10"/>
      <c r="H538" s="10"/>
      <c r="I538" s="10"/>
      <c r="J538"/>
      <c r="K538"/>
      <c r="L538"/>
      <c r="M538"/>
    </row>
    <row r="539" spans="1:13" s="8" customFormat="1" ht="15" customHeight="1" x14ac:dyDescent="0.3">
      <c r="A539"/>
      <c r="B539"/>
      <c r="C539" s="10"/>
      <c r="D539" s="10"/>
      <c r="E539" s="10"/>
      <c r="F539" s="10"/>
      <c r="G539" s="10"/>
      <c r="H539" s="10"/>
      <c r="I539" s="10"/>
      <c r="J539"/>
      <c r="K539"/>
      <c r="L539"/>
      <c r="M539"/>
    </row>
    <row r="540" spans="1:13" s="8" customFormat="1" ht="15" customHeight="1" x14ac:dyDescent="0.3">
      <c r="A540"/>
      <c r="B540"/>
      <c r="C540" s="10"/>
      <c r="D540" s="10"/>
      <c r="E540" s="10"/>
      <c r="F540" s="10"/>
      <c r="G540" s="10"/>
      <c r="H540" s="10"/>
      <c r="I540" s="10"/>
      <c r="J540"/>
      <c r="K540"/>
      <c r="L540"/>
      <c r="M540"/>
    </row>
    <row r="541" spans="1:13" s="8" customFormat="1" ht="15" customHeight="1" x14ac:dyDescent="0.3">
      <c r="A541"/>
      <c r="B541"/>
      <c r="C541" s="10"/>
      <c r="D541" s="10"/>
      <c r="E541" s="10"/>
      <c r="F541" s="10"/>
      <c r="G541" s="10"/>
      <c r="H541" s="10"/>
      <c r="I541" s="10"/>
      <c r="J541"/>
      <c r="K541"/>
      <c r="L541"/>
      <c r="M541"/>
    </row>
    <row r="542" spans="1:13" s="8" customFormat="1" ht="15" customHeight="1" x14ac:dyDescent="0.3">
      <c r="A542"/>
      <c r="B542"/>
      <c r="C542" s="10"/>
      <c r="D542" s="10"/>
      <c r="E542" s="10"/>
      <c r="F542" s="10"/>
      <c r="G542" s="10"/>
      <c r="H542" s="10"/>
      <c r="I542" s="10"/>
      <c r="J542"/>
      <c r="K542"/>
      <c r="L542"/>
      <c r="M542"/>
    </row>
    <row r="543" spans="1:13" s="8" customFormat="1" ht="15" customHeight="1" x14ac:dyDescent="0.3">
      <c r="A543"/>
      <c r="B543"/>
      <c r="C543" s="10"/>
      <c r="D543" s="10"/>
      <c r="E543" s="10"/>
      <c r="F543" s="10"/>
      <c r="G543" s="10"/>
      <c r="H543" s="10"/>
      <c r="I543" s="10"/>
      <c r="J543"/>
      <c r="K543"/>
      <c r="L543"/>
      <c r="M543"/>
    </row>
    <row r="544" spans="1:13" s="8" customFormat="1" ht="15" customHeight="1" x14ac:dyDescent="0.3">
      <c r="A544"/>
      <c r="B544"/>
      <c r="C544" s="10"/>
      <c r="D544" s="10"/>
      <c r="E544" s="10"/>
      <c r="F544" s="10"/>
      <c r="G544" s="10"/>
      <c r="H544" s="10"/>
      <c r="I544" s="10"/>
      <c r="J544"/>
      <c r="K544"/>
      <c r="L544"/>
      <c r="M544"/>
    </row>
    <row r="545" spans="1:13" s="8" customFormat="1" ht="15" customHeight="1" x14ac:dyDescent="0.3">
      <c r="A545"/>
      <c r="B545"/>
      <c r="C545" s="10"/>
      <c r="D545" s="10"/>
      <c r="E545" s="10"/>
      <c r="F545" s="10"/>
      <c r="G545" s="10"/>
      <c r="H545" s="10"/>
      <c r="I545" s="10"/>
      <c r="J545"/>
      <c r="K545"/>
      <c r="L545"/>
      <c r="M545"/>
    </row>
    <row r="546" spans="1:13" s="8" customFormat="1" ht="15" customHeight="1" x14ac:dyDescent="0.3">
      <c r="A546"/>
      <c r="B546"/>
      <c r="C546" s="10"/>
      <c r="D546" s="10"/>
      <c r="E546" s="10"/>
      <c r="F546" s="10"/>
      <c r="G546" s="10"/>
      <c r="H546" s="10"/>
      <c r="I546" s="10"/>
      <c r="J546"/>
      <c r="K546"/>
      <c r="L546"/>
      <c r="M546"/>
    </row>
    <row r="547" spans="1:13" s="8" customFormat="1" ht="15" customHeight="1" x14ac:dyDescent="0.3">
      <c r="A547"/>
      <c r="B547"/>
      <c r="C547" s="10"/>
      <c r="D547" s="10"/>
      <c r="E547" s="10"/>
      <c r="F547" s="10"/>
      <c r="G547" s="10"/>
      <c r="H547" s="10"/>
      <c r="I547" s="10"/>
      <c r="J547"/>
      <c r="K547"/>
      <c r="L547"/>
      <c r="M547"/>
    </row>
    <row r="548" spans="1:13" s="8" customFormat="1" ht="15" customHeight="1" x14ac:dyDescent="0.3">
      <c r="A548"/>
      <c r="B548"/>
      <c r="C548" s="10"/>
      <c r="D548" s="10"/>
      <c r="E548" s="10"/>
      <c r="F548" s="10"/>
      <c r="G548" s="10"/>
      <c r="H548" s="10"/>
      <c r="I548" s="10"/>
      <c r="J548"/>
      <c r="K548"/>
      <c r="L548"/>
      <c r="M548"/>
    </row>
    <row r="549" spans="1:13" s="8" customFormat="1" ht="15" customHeight="1" x14ac:dyDescent="0.3">
      <c r="A549"/>
      <c r="B549"/>
      <c r="C549" s="10"/>
      <c r="D549" s="10"/>
      <c r="E549" s="10"/>
      <c r="F549" s="10"/>
      <c r="G549" s="10"/>
      <c r="H549" s="10"/>
      <c r="I549" s="10"/>
      <c r="J549"/>
      <c r="K549"/>
      <c r="L549"/>
      <c r="M549"/>
    </row>
    <row r="550" spans="1:13" s="8" customFormat="1" ht="15" customHeight="1" x14ac:dyDescent="0.3">
      <c r="A550"/>
      <c r="B550"/>
      <c r="C550" s="10"/>
      <c r="D550" s="10"/>
      <c r="E550" s="10"/>
      <c r="F550" s="10"/>
      <c r="G550" s="10"/>
      <c r="H550" s="10"/>
      <c r="I550" s="10"/>
      <c r="J550"/>
      <c r="K550"/>
      <c r="L550"/>
      <c r="M550"/>
    </row>
    <row r="551" spans="1:13" s="8" customFormat="1" ht="15" customHeight="1" x14ac:dyDescent="0.3">
      <c r="A551"/>
      <c r="B551"/>
      <c r="C551" s="10"/>
      <c r="D551" s="10"/>
      <c r="E551" s="10"/>
      <c r="F551" s="10"/>
      <c r="G551" s="10"/>
      <c r="H551" s="10"/>
      <c r="I551" s="10"/>
      <c r="J551"/>
      <c r="K551"/>
      <c r="L551"/>
      <c r="M551"/>
    </row>
    <row r="552" spans="1:13" s="8" customFormat="1" ht="15" customHeight="1" x14ac:dyDescent="0.3">
      <c r="A552"/>
      <c r="B552"/>
      <c r="C552" s="10"/>
      <c r="D552" s="10"/>
      <c r="E552" s="10"/>
      <c r="F552" s="10"/>
      <c r="G552" s="10"/>
      <c r="H552" s="10"/>
      <c r="I552" s="10"/>
      <c r="J552"/>
      <c r="K552"/>
      <c r="L552"/>
      <c r="M552"/>
    </row>
    <row r="553" spans="1:13" s="8" customFormat="1" ht="15" customHeight="1" x14ac:dyDescent="0.3">
      <c r="A553"/>
      <c r="B553"/>
      <c r="C553" s="10"/>
      <c r="D553" s="10"/>
      <c r="E553" s="10"/>
      <c r="F553" s="10"/>
      <c r="G553" s="10"/>
      <c r="H553" s="10"/>
      <c r="I553" s="10"/>
      <c r="J553"/>
      <c r="K553"/>
      <c r="L553"/>
      <c r="M553"/>
    </row>
    <row r="554" spans="1:13" s="8" customFormat="1" ht="15" customHeight="1" x14ac:dyDescent="0.3">
      <c r="A554"/>
      <c r="B554"/>
      <c r="C554" s="10"/>
      <c r="D554" s="10"/>
      <c r="E554" s="10"/>
      <c r="F554" s="10"/>
      <c r="G554" s="10"/>
      <c r="H554" s="10"/>
      <c r="I554" s="10"/>
      <c r="J554"/>
      <c r="K554"/>
      <c r="L554"/>
      <c r="M554"/>
    </row>
    <row r="555" spans="1:13" s="8" customFormat="1" ht="15" customHeight="1" x14ac:dyDescent="0.3">
      <c r="A555"/>
      <c r="B555"/>
      <c r="C555" s="10"/>
      <c r="D555" s="10"/>
      <c r="E555" s="10"/>
      <c r="F555" s="10"/>
      <c r="G555" s="10"/>
      <c r="H555" s="10"/>
      <c r="I555" s="10"/>
      <c r="J555"/>
      <c r="K555"/>
      <c r="L555"/>
      <c r="M555"/>
    </row>
    <row r="556" spans="1:13" s="8" customFormat="1" ht="15" customHeight="1" x14ac:dyDescent="0.3">
      <c r="A556"/>
      <c r="B556"/>
      <c r="C556" s="10"/>
      <c r="D556" s="10"/>
      <c r="E556" s="10"/>
      <c r="F556" s="10"/>
      <c r="G556" s="10"/>
      <c r="H556" s="10"/>
      <c r="I556" s="10"/>
      <c r="J556"/>
      <c r="K556"/>
      <c r="L556"/>
      <c r="M556"/>
    </row>
    <row r="557" spans="1:13" s="8" customFormat="1" ht="15" customHeight="1" x14ac:dyDescent="0.3">
      <c r="A557"/>
      <c r="B557"/>
      <c r="C557" s="10"/>
      <c r="D557" s="10"/>
      <c r="E557" s="10"/>
      <c r="F557" s="10"/>
      <c r="G557" s="10"/>
      <c r="H557" s="10"/>
      <c r="I557" s="10"/>
      <c r="J557"/>
      <c r="K557"/>
      <c r="L557"/>
      <c r="M557"/>
    </row>
    <row r="558" spans="1:13" s="8" customFormat="1" ht="15" customHeight="1" x14ac:dyDescent="0.3">
      <c r="A558"/>
      <c r="B558"/>
      <c r="C558" s="10"/>
      <c r="D558" s="10"/>
      <c r="E558" s="10"/>
      <c r="F558" s="10"/>
      <c r="G558" s="10"/>
      <c r="H558" s="10"/>
      <c r="I558" s="10"/>
      <c r="J558"/>
      <c r="K558"/>
      <c r="L558"/>
      <c r="M558"/>
    </row>
    <row r="559" spans="1:13" s="8" customFormat="1" ht="15" customHeight="1" x14ac:dyDescent="0.3">
      <c r="A559"/>
      <c r="B559"/>
      <c r="C559" s="10"/>
      <c r="D559" s="10"/>
      <c r="E559" s="10"/>
      <c r="F559" s="10"/>
      <c r="G559" s="10"/>
      <c r="H559" s="10"/>
      <c r="I559" s="10"/>
      <c r="J559"/>
      <c r="K559"/>
      <c r="L559"/>
      <c r="M559"/>
    </row>
    <row r="560" spans="1:13" s="8" customFormat="1" ht="15" customHeight="1" x14ac:dyDescent="0.3">
      <c r="A560"/>
      <c r="B560"/>
      <c r="C560" s="10"/>
      <c r="D560" s="10"/>
      <c r="E560" s="10"/>
      <c r="F560" s="10"/>
      <c r="G560" s="10"/>
      <c r="H560" s="10"/>
      <c r="I560" s="10"/>
      <c r="J560"/>
      <c r="K560"/>
      <c r="L560"/>
      <c r="M560"/>
    </row>
    <row r="561" spans="1:13" s="8" customFormat="1" ht="15" customHeight="1" x14ac:dyDescent="0.3">
      <c r="A561"/>
      <c r="B561"/>
      <c r="C561" s="10"/>
      <c r="D561" s="10"/>
      <c r="E561" s="10"/>
      <c r="F561" s="10"/>
      <c r="G561" s="10"/>
      <c r="H561" s="10"/>
      <c r="I561" s="10"/>
      <c r="J561"/>
      <c r="K561"/>
      <c r="L561"/>
      <c r="M561"/>
    </row>
    <row r="562" spans="1:13" s="8" customFormat="1" ht="15" customHeight="1" x14ac:dyDescent="0.3">
      <c r="A562"/>
      <c r="B562"/>
      <c r="C562" s="10"/>
      <c r="D562" s="10"/>
      <c r="E562" s="10"/>
      <c r="F562" s="10"/>
      <c r="G562" s="10"/>
      <c r="H562" s="10"/>
      <c r="I562" s="10"/>
      <c r="J562"/>
      <c r="K562"/>
      <c r="L562"/>
      <c r="M562"/>
    </row>
    <row r="563" spans="1:13" s="8" customFormat="1" ht="15" customHeight="1" x14ac:dyDescent="0.3">
      <c r="A563"/>
      <c r="B563"/>
      <c r="C563" s="10"/>
      <c r="D563" s="10"/>
      <c r="E563" s="10"/>
      <c r="F563" s="10"/>
      <c r="G563" s="10"/>
      <c r="H563" s="10"/>
      <c r="I563" s="10"/>
      <c r="J563"/>
      <c r="K563"/>
      <c r="L563"/>
      <c r="M563"/>
    </row>
    <row r="564" spans="1:13" s="8" customFormat="1" ht="15" customHeight="1" x14ac:dyDescent="0.3">
      <c r="A564"/>
      <c r="B564"/>
      <c r="C564" s="10"/>
      <c r="D564" s="10"/>
      <c r="E564" s="10"/>
      <c r="F564" s="10"/>
      <c r="G564" s="10"/>
      <c r="H564" s="10"/>
      <c r="I564" s="10"/>
      <c r="J564"/>
      <c r="K564"/>
      <c r="L564"/>
      <c r="M564"/>
    </row>
    <row r="565" spans="1:13" s="8" customFormat="1" ht="15" customHeight="1" x14ac:dyDescent="0.3">
      <c r="A565"/>
      <c r="B565"/>
      <c r="C565" s="10"/>
      <c r="D565" s="10"/>
      <c r="E565" s="10"/>
      <c r="F565" s="10"/>
      <c r="G565" s="10"/>
      <c r="H565" s="10"/>
      <c r="I565" s="10"/>
      <c r="J565"/>
      <c r="K565"/>
      <c r="L565"/>
      <c r="M565"/>
    </row>
    <row r="566" spans="1:13" s="8" customFormat="1" ht="15" customHeight="1" x14ac:dyDescent="0.3">
      <c r="A566"/>
      <c r="B566"/>
      <c r="C566" s="10"/>
      <c r="D566" s="10"/>
      <c r="E566" s="10"/>
      <c r="F566" s="10"/>
      <c r="G566" s="10"/>
      <c r="H566" s="10"/>
      <c r="I566" s="10"/>
      <c r="J566"/>
      <c r="K566"/>
      <c r="L566"/>
      <c r="M566"/>
    </row>
    <row r="567" spans="1:13" s="8" customFormat="1" ht="15" customHeight="1" x14ac:dyDescent="0.3">
      <c r="A567"/>
      <c r="B567"/>
      <c r="C567" s="10"/>
      <c r="D567" s="10"/>
      <c r="E567" s="10"/>
      <c r="F567" s="10"/>
      <c r="G567" s="10"/>
      <c r="H567" s="10"/>
      <c r="I567" s="10"/>
      <c r="J567"/>
      <c r="K567"/>
      <c r="L567"/>
      <c r="M567"/>
    </row>
    <row r="568" spans="1:13" s="8" customFormat="1" ht="15" customHeight="1" x14ac:dyDescent="0.3">
      <c r="A568"/>
      <c r="B568"/>
      <c r="C568" s="10"/>
      <c r="D568" s="10"/>
      <c r="E568" s="10"/>
      <c r="F568" s="10"/>
      <c r="G568" s="10"/>
      <c r="H568" s="10"/>
      <c r="I568" s="10"/>
      <c r="J568"/>
      <c r="K568"/>
      <c r="L568"/>
      <c r="M568"/>
    </row>
    <row r="569" spans="1:13" s="8" customFormat="1" ht="15" customHeight="1" x14ac:dyDescent="0.3">
      <c r="A569"/>
      <c r="B569"/>
      <c r="C569" s="10"/>
      <c r="D569" s="10"/>
      <c r="E569" s="10"/>
      <c r="F569" s="10"/>
      <c r="G569" s="10"/>
      <c r="H569" s="10"/>
      <c r="I569" s="10"/>
      <c r="J569"/>
      <c r="K569"/>
      <c r="L569"/>
      <c r="M569"/>
    </row>
    <row r="570" spans="1:13" s="8" customFormat="1" ht="15" customHeight="1" x14ac:dyDescent="0.3">
      <c r="A570"/>
      <c r="B570"/>
      <c r="C570" s="10"/>
      <c r="D570" s="10"/>
      <c r="E570" s="10"/>
      <c r="F570" s="10"/>
      <c r="G570" s="10"/>
      <c r="H570" s="10"/>
      <c r="I570" s="10"/>
      <c r="J570"/>
      <c r="K570"/>
      <c r="L570"/>
      <c r="M570"/>
    </row>
    <row r="571" spans="1:13" s="8" customFormat="1" ht="15" customHeight="1" x14ac:dyDescent="0.3">
      <c r="A571"/>
      <c r="B571"/>
      <c r="C571" s="10"/>
      <c r="D571" s="10"/>
      <c r="E571" s="10"/>
      <c r="F571" s="10"/>
      <c r="G571" s="10"/>
      <c r="H571" s="10"/>
      <c r="I571" s="10"/>
      <c r="J571"/>
      <c r="K571"/>
      <c r="L571"/>
      <c r="M571"/>
    </row>
    <row r="572" spans="1:13" s="8" customFormat="1" ht="15" customHeight="1" x14ac:dyDescent="0.3">
      <c r="A572"/>
      <c r="B572"/>
      <c r="C572" s="10"/>
      <c r="D572" s="10"/>
      <c r="E572" s="10"/>
      <c r="F572" s="10"/>
      <c r="G572" s="10"/>
      <c r="H572" s="10"/>
      <c r="I572" s="10"/>
      <c r="J572"/>
      <c r="K572"/>
      <c r="L572"/>
      <c r="M572"/>
    </row>
    <row r="573" spans="1:13" s="8" customFormat="1" ht="15" customHeight="1" x14ac:dyDescent="0.3">
      <c r="A573"/>
      <c r="B573"/>
      <c r="C573" s="10"/>
      <c r="D573" s="10"/>
      <c r="E573" s="10"/>
      <c r="F573" s="10"/>
      <c r="G573" s="10"/>
      <c r="H573" s="10"/>
      <c r="I573" s="10"/>
      <c r="J573"/>
      <c r="K573"/>
      <c r="L573"/>
      <c r="M573"/>
    </row>
    <row r="574" spans="1:13" s="8" customFormat="1" ht="15" customHeight="1" x14ac:dyDescent="0.3">
      <c r="A574"/>
      <c r="B574"/>
      <c r="C574" s="10"/>
      <c r="D574" s="10"/>
      <c r="E574" s="10"/>
      <c r="F574" s="10"/>
      <c r="G574" s="10"/>
      <c r="H574" s="10"/>
      <c r="I574" s="10"/>
      <c r="J574"/>
      <c r="K574"/>
      <c r="L574"/>
      <c r="M574"/>
    </row>
    <row r="575" spans="1:13" s="8" customFormat="1" ht="15" customHeight="1" x14ac:dyDescent="0.3">
      <c r="A575"/>
      <c r="B575"/>
      <c r="C575" s="10"/>
      <c r="D575" s="10"/>
      <c r="E575" s="10"/>
      <c r="F575" s="10"/>
      <c r="G575" s="10"/>
      <c r="H575" s="10"/>
      <c r="I575" s="10"/>
      <c r="J575"/>
      <c r="K575"/>
      <c r="L575"/>
      <c r="M575"/>
    </row>
    <row r="576" spans="1:13" s="8" customFormat="1" ht="15" customHeight="1" x14ac:dyDescent="0.3">
      <c r="A576"/>
      <c r="B576"/>
      <c r="C576" s="10"/>
      <c r="D576" s="10"/>
      <c r="E576" s="10"/>
      <c r="F576" s="10"/>
      <c r="G576" s="10"/>
      <c r="H576" s="10"/>
      <c r="I576" s="10"/>
      <c r="J576"/>
      <c r="K576"/>
      <c r="L576"/>
      <c r="M576"/>
    </row>
    <row r="577" spans="1:13" s="8" customFormat="1" ht="15" customHeight="1" x14ac:dyDescent="0.3">
      <c r="A577"/>
      <c r="B577"/>
      <c r="C577" s="10"/>
      <c r="D577" s="10"/>
      <c r="E577" s="10"/>
      <c r="F577" s="10"/>
      <c r="G577" s="10"/>
      <c r="H577" s="10"/>
      <c r="I577" s="10"/>
      <c r="J577"/>
      <c r="K577"/>
      <c r="L577"/>
      <c r="M577"/>
    </row>
    <row r="578" spans="1:13" s="8" customFormat="1" ht="15" customHeight="1" x14ac:dyDescent="0.3">
      <c r="A578"/>
      <c r="B578"/>
      <c r="C578" s="10"/>
      <c r="D578" s="10"/>
      <c r="E578" s="10"/>
      <c r="F578" s="10"/>
      <c r="G578" s="10"/>
      <c r="H578" s="10"/>
      <c r="I578" s="10"/>
      <c r="J578"/>
      <c r="K578"/>
      <c r="L578"/>
      <c r="M578"/>
    </row>
    <row r="579" spans="1:13" s="8" customFormat="1" ht="15" customHeight="1" x14ac:dyDescent="0.3">
      <c r="A579"/>
      <c r="B579"/>
      <c r="C579" s="10"/>
      <c r="D579" s="10"/>
      <c r="E579" s="10"/>
      <c r="F579" s="10"/>
      <c r="G579" s="10"/>
      <c r="H579" s="10"/>
      <c r="I579" s="10"/>
      <c r="J579"/>
      <c r="K579"/>
      <c r="L579"/>
      <c r="M579"/>
    </row>
    <row r="580" spans="1:13" s="8" customFormat="1" ht="15" customHeight="1" x14ac:dyDescent="0.3">
      <c r="A580"/>
      <c r="B580"/>
      <c r="C580" s="10"/>
      <c r="D580" s="10"/>
      <c r="E580" s="10"/>
      <c r="F580" s="10"/>
      <c r="G580" s="10"/>
      <c r="H580" s="10"/>
      <c r="I580" s="10"/>
      <c r="J580"/>
      <c r="K580"/>
      <c r="L580"/>
      <c r="M580"/>
    </row>
    <row r="581" spans="1:13" s="8" customFormat="1" ht="15" customHeight="1" x14ac:dyDescent="0.3">
      <c r="A581"/>
      <c r="B581"/>
      <c r="C581" s="10"/>
      <c r="D581" s="10"/>
      <c r="E581" s="10"/>
      <c r="F581" s="10"/>
      <c r="G581" s="10"/>
      <c r="H581" s="10"/>
      <c r="I581" s="10"/>
      <c r="J581"/>
      <c r="K581"/>
      <c r="L581"/>
      <c r="M581"/>
    </row>
    <row r="582" spans="1:13" s="8" customFormat="1" ht="15" customHeight="1" x14ac:dyDescent="0.3">
      <c r="A582"/>
      <c r="B582"/>
      <c r="C582" s="10"/>
      <c r="D582" s="10"/>
      <c r="E582" s="10"/>
      <c r="F582" s="10"/>
      <c r="G582" s="10"/>
      <c r="H582" s="10"/>
      <c r="I582" s="10"/>
      <c r="J582"/>
      <c r="K582"/>
      <c r="L582"/>
      <c r="M582"/>
    </row>
    <row r="583" spans="1:13" s="8" customFormat="1" ht="15" customHeight="1" x14ac:dyDescent="0.3">
      <c r="A583"/>
      <c r="B583"/>
      <c r="C583" s="10"/>
      <c r="D583" s="10"/>
      <c r="E583" s="10"/>
      <c r="F583" s="10"/>
      <c r="G583" s="10"/>
      <c r="H583" s="10"/>
      <c r="I583" s="10"/>
      <c r="J583"/>
      <c r="K583"/>
      <c r="L583"/>
      <c r="M583"/>
    </row>
    <row r="584" spans="1:13" s="8" customFormat="1" ht="15" customHeight="1" x14ac:dyDescent="0.3">
      <c r="A584"/>
      <c r="B584"/>
      <c r="C584" s="10"/>
      <c r="D584" s="10"/>
      <c r="E584" s="10"/>
      <c r="F584" s="10"/>
      <c r="G584" s="10"/>
      <c r="H584" s="10"/>
      <c r="I584" s="10"/>
      <c r="J584"/>
      <c r="K584"/>
      <c r="L584"/>
      <c r="M584"/>
    </row>
    <row r="585" spans="1:13" s="8" customFormat="1" ht="15" customHeight="1" x14ac:dyDescent="0.3">
      <c r="A585"/>
      <c r="B585"/>
      <c r="C585" s="10"/>
      <c r="D585" s="10"/>
      <c r="E585" s="10"/>
      <c r="F585" s="10"/>
      <c r="G585" s="10"/>
      <c r="H585" s="10"/>
      <c r="I585" s="10"/>
      <c r="J585"/>
      <c r="K585"/>
      <c r="L585"/>
      <c r="M585"/>
    </row>
    <row r="586" spans="1:13" s="8" customFormat="1" ht="15" customHeight="1" x14ac:dyDescent="0.3">
      <c r="A586"/>
      <c r="B586"/>
      <c r="C586" s="10"/>
      <c r="D586" s="10"/>
      <c r="E586" s="10"/>
      <c r="F586" s="10"/>
      <c r="G586" s="10"/>
      <c r="H586" s="10"/>
      <c r="I586" s="10"/>
      <c r="J586"/>
      <c r="K586"/>
      <c r="L586"/>
      <c r="M586"/>
    </row>
    <row r="587" spans="1:13" s="8" customFormat="1" ht="15" customHeight="1" x14ac:dyDescent="0.3">
      <c r="A587"/>
      <c r="B587"/>
      <c r="C587" s="10"/>
      <c r="D587" s="10"/>
      <c r="E587" s="10"/>
      <c r="F587" s="10"/>
      <c r="G587" s="10"/>
      <c r="H587" s="10"/>
      <c r="I587" s="10"/>
      <c r="J587"/>
      <c r="K587"/>
      <c r="L587"/>
      <c r="M587"/>
    </row>
    <row r="588" spans="1:13" s="8" customFormat="1" ht="15" customHeight="1" x14ac:dyDescent="0.3">
      <c r="A588"/>
      <c r="B588"/>
      <c r="C588" s="10"/>
      <c r="D588" s="10"/>
      <c r="E588" s="10"/>
      <c r="F588" s="10"/>
      <c r="G588" s="10"/>
      <c r="H588" s="10"/>
      <c r="I588" s="10"/>
      <c r="J588"/>
      <c r="K588"/>
      <c r="L588"/>
      <c r="M588"/>
    </row>
    <row r="589" spans="1:13" s="8" customFormat="1" ht="15" customHeight="1" x14ac:dyDescent="0.3">
      <c r="A589"/>
      <c r="B589"/>
      <c r="C589" s="10"/>
      <c r="D589" s="10"/>
      <c r="E589" s="10"/>
      <c r="F589" s="10"/>
      <c r="G589" s="10"/>
      <c r="H589" s="10"/>
      <c r="I589" s="10"/>
      <c r="J589"/>
      <c r="K589"/>
      <c r="L589"/>
      <c r="M589"/>
    </row>
    <row r="590" spans="1:13" s="8" customFormat="1" ht="15" customHeight="1" x14ac:dyDescent="0.3">
      <c r="A590"/>
      <c r="B590"/>
      <c r="C590" s="10"/>
      <c r="D590" s="10"/>
      <c r="E590" s="10"/>
      <c r="F590" s="10"/>
      <c r="G590" s="10"/>
      <c r="H590" s="10"/>
      <c r="I590" s="10"/>
      <c r="J590"/>
      <c r="K590"/>
      <c r="L590"/>
      <c r="M590"/>
    </row>
    <row r="591" spans="1:13" s="8" customFormat="1" ht="15" customHeight="1" x14ac:dyDescent="0.3">
      <c r="A591"/>
      <c r="B591"/>
      <c r="C591" s="10"/>
      <c r="D591" s="10"/>
      <c r="E591" s="10"/>
      <c r="F591" s="10"/>
      <c r="G591" s="10"/>
      <c r="H591" s="10"/>
      <c r="I591" s="10"/>
      <c r="J591"/>
      <c r="K591"/>
      <c r="L591"/>
      <c r="M591"/>
    </row>
    <row r="592" spans="1:13" s="8" customFormat="1" ht="15" customHeight="1" x14ac:dyDescent="0.3">
      <c r="A592"/>
      <c r="B592"/>
      <c r="C592" s="10"/>
      <c r="D592" s="10"/>
      <c r="E592" s="10"/>
      <c r="F592" s="10"/>
      <c r="G592" s="10"/>
      <c r="H592" s="10"/>
      <c r="I592" s="10"/>
      <c r="J592"/>
      <c r="K592"/>
      <c r="L592"/>
      <c r="M592"/>
    </row>
    <row r="593" spans="1:13" s="8" customFormat="1" ht="15" customHeight="1" x14ac:dyDescent="0.3">
      <c r="A593"/>
      <c r="B593"/>
      <c r="C593" s="10"/>
      <c r="D593" s="10"/>
      <c r="E593" s="10"/>
      <c r="F593" s="10"/>
      <c r="G593" s="10"/>
      <c r="H593" s="10"/>
      <c r="I593" s="10"/>
      <c r="J593"/>
      <c r="K593"/>
      <c r="L593"/>
      <c r="M593"/>
    </row>
    <row r="594" spans="1:13" s="8" customFormat="1" ht="15" customHeight="1" x14ac:dyDescent="0.3">
      <c r="A594"/>
      <c r="B594"/>
      <c r="C594" s="10"/>
      <c r="D594" s="10"/>
      <c r="E594" s="10"/>
      <c r="F594" s="10"/>
      <c r="G594" s="10"/>
      <c r="H594" s="10"/>
      <c r="I594" s="10"/>
      <c r="J594"/>
      <c r="K594"/>
      <c r="L594"/>
      <c r="M594"/>
    </row>
    <row r="595" spans="1:13" s="8" customFormat="1" ht="15" customHeight="1" x14ac:dyDescent="0.3">
      <c r="A595"/>
      <c r="B595"/>
      <c r="C595" s="10"/>
      <c r="D595" s="10"/>
      <c r="E595" s="10"/>
      <c r="F595" s="10"/>
      <c r="G595" s="10"/>
      <c r="H595" s="10"/>
      <c r="I595" s="10"/>
      <c r="J595"/>
      <c r="K595"/>
      <c r="L595"/>
      <c r="M595"/>
    </row>
    <row r="596" spans="1:13" s="8" customFormat="1" ht="15" customHeight="1" x14ac:dyDescent="0.3">
      <c r="A596"/>
      <c r="B596"/>
      <c r="C596" s="10"/>
      <c r="D596" s="10"/>
      <c r="E596" s="10"/>
      <c r="F596" s="10"/>
      <c r="G596" s="10"/>
      <c r="H596" s="10"/>
      <c r="I596" s="10"/>
      <c r="J596"/>
      <c r="K596"/>
      <c r="L596"/>
      <c r="M596"/>
    </row>
    <row r="597" spans="1:13" s="8" customFormat="1" ht="15" customHeight="1" x14ac:dyDescent="0.3">
      <c r="A597"/>
      <c r="B597"/>
      <c r="C597" s="10"/>
      <c r="D597" s="10"/>
      <c r="E597" s="10"/>
      <c r="F597" s="10"/>
      <c r="G597" s="10"/>
      <c r="H597" s="10"/>
      <c r="I597" s="10"/>
      <c r="J597"/>
      <c r="K597"/>
      <c r="L597"/>
      <c r="M597"/>
    </row>
    <row r="598" spans="1:13" s="8" customFormat="1" ht="15" customHeight="1" x14ac:dyDescent="0.3">
      <c r="A598"/>
      <c r="B598"/>
      <c r="C598" s="10"/>
      <c r="D598" s="10"/>
      <c r="E598" s="10"/>
      <c r="F598" s="10"/>
      <c r="G598" s="10"/>
      <c r="H598" s="10"/>
      <c r="I598" s="10"/>
      <c r="J598"/>
      <c r="K598"/>
      <c r="L598"/>
      <c r="M598"/>
    </row>
    <row r="599" spans="1:13" s="8" customFormat="1" ht="15" customHeight="1" x14ac:dyDescent="0.3">
      <c r="A599"/>
      <c r="B599"/>
      <c r="C599" s="10"/>
      <c r="D599" s="10"/>
      <c r="E599" s="10"/>
      <c r="F599" s="10"/>
      <c r="G599" s="10"/>
      <c r="H599" s="10"/>
      <c r="I599" s="10"/>
      <c r="J599"/>
      <c r="K599"/>
      <c r="L599"/>
      <c r="M599"/>
    </row>
    <row r="600" spans="1:13" s="8" customFormat="1" ht="15" customHeight="1" x14ac:dyDescent="0.3">
      <c r="A600"/>
      <c r="B600"/>
      <c r="C600" s="10"/>
      <c r="D600" s="10"/>
      <c r="E600" s="10"/>
      <c r="F600" s="10"/>
      <c r="G600" s="10"/>
      <c r="H600" s="10"/>
      <c r="I600" s="10"/>
      <c r="J600"/>
      <c r="K600"/>
      <c r="L600"/>
      <c r="M600"/>
    </row>
    <row r="601" spans="1:13" s="8" customFormat="1" ht="15" customHeight="1" x14ac:dyDescent="0.3">
      <c r="A601"/>
      <c r="B601"/>
      <c r="C601" s="10"/>
      <c r="D601" s="10"/>
      <c r="E601" s="10"/>
      <c r="F601" s="10"/>
      <c r="G601" s="10"/>
      <c r="H601" s="10"/>
      <c r="I601" s="10"/>
      <c r="J601"/>
      <c r="K601"/>
      <c r="L601"/>
      <c r="M601"/>
    </row>
    <row r="602" spans="1:13" s="8" customFormat="1" ht="15" customHeight="1" x14ac:dyDescent="0.3">
      <c r="A602"/>
      <c r="B602"/>
      <c r="C602" s="10"/>
      <c r="D602" s="10"/>
      <c r="E602" s="10"/>
      <c r="F602" s="10"/>
      <c r="G602" s="10"/>
      <c r="H602" s="10"/>
      <c r="I602" s="10"/>
      <c r="J602"/>
      <c r="K602"/>
      <c r="L602"/>
      <c r="M602"/>
    </row>
    <row r="603" spans="1:13" s="8" customFormat="1" ht="15" customHeight="1" x14ac:dyDescent="0.3">
      <c r="A603"/>
      <c r="B603"/>
      <c r="C603" s="10"/>
      <c r="D603" s="10"/>
      <c r="E603" s="10"/>
      <c r="F603" s="10"/>
      <c r="G603" s="10"/>
      <c r="H603" s="10"/>
      <c r="I603" s="10"/>
      <c r="J603"/>
      <c r="K603"/>
      <c r="L603"/>
      <c r="M603"/>
    </row>
    <row r="604" spans="1:13" s="8" customFormat="1" ht="15" customHeight="1" x14ac:dyDescent="0.3">
      <c r="A604"/>
      <c r="B604"/>
      <c r="C604" s="10"/>
      <c r="D604" s="10"/>
      <c r="E604" s="10"/>
      <c r="F604" s="10"/>
      <c r="G604" s="10"/>
      <c r="H604" s="10"/>
      <c r="I604" s="10"/>
      <c r="J604"/>
      <c r="K604"/>
      <c r="L604"/>
      <c r="M604"/>
    </row>
    <row r="605" spans="1:13" s="8" customFormat="1" ht="15" customHeight="1" x14ac:dyDescent="0.3">
      <c r="A605"/>
      <c r="B605"/>
      <c r="C605" s="10"/>
      <c r="D605" s="10"/>
      <c r="E605" s="10"/>
      <c r="F605" s="10"/>
      <c r="G605" s="10"/>
      <c r="H605" s="10"/>
      <c r="I605" s="10"/>
      <c r="J605"/>
      <c r="K605"/>
      <c r="L605"/>
      <c r="M605"/>
    </row>
    <row r="606" spans="1:13" s="8" customFormat="1" ht="15" customHeight="1" x14ac:dyDescent="0.3">
      <c r="A606"/>
      <c r="B606"/>
      <c r="C606" s="10"/>
      <c r="D606" s="10"/>
      <c r="E606" s="10"/>
      <c r="F606" s="10"/>
      <c r="G606" s="10"/>
      <c r="H606" s="10"/>
      <c r="I606" s="10"/>
      <c r="J606"/>
      <c r="K606"/>
      <c r="L606"/>
      <c r="M606"/>
    </row>
    <row r="607" spans="1:13" s="8" customFormat="1" ht="15" customHeight="1" x14ac:dyDescent="0.3">
      <c r="A607"/>
      <c r="B607"/>
      <c r="C607" s="10"/>
      <c r="D607" s="10"/>
      <c r="E607" s="10"/>
      <c r="F607" s="10"/>
      <c r="G607" s="10"/>
      <c r="H607" s="10"/>
      <c r="I607" s="10"/>
      <c r="J607"/>
      <c r="K607"/>
      <c r="L607"/>
      <c r="M607"/>
    </row>
    <row r="608" spans="1:13" s="8" customFormat="1" ht="15" customHeight="1" x14ac:dyDescent="0.3">
      <c r="A608"/>
      <c r="B608"/>
      <c r="C608" s="10"/>
      <c r="D608" s="10"/>
      <c r="E608" s="10"/>
      <c r="F608" s="10"/>
      <c r="G608" s="10"/>
      <c r="H608" s="10"/>
      <c r="I608" s="10"/>
      <c r="J608"/>
      <c r="K608"/>
      <c r="L608"/>
      <c r="M608"/>
    </row>
    <row r="609" spans="1:13" s="8" customFormat="1" ht="15" customHeight="1" x14ac:dyDescent="0.3">
      <c r="A609"/>
      <c r="B609"/>
      <c r="C609" s="10"/>
      <c r="D609" s="10"/>
      <c r="E609" s="10"/>
      <c r="F609" s="10"/>
      <c r="G609" s="10"/>
      <c r="H609" s="10"/>
      <c r="I609" s="10"/>
      <c r="J609"/>
      <c r="K609"/>
      <c r="L609"/>
      <c r="M609"/>
    </row>
    <row r="610" spans="1:13" s="8" customFormat="1" ht="15" customHeight="1" x14ac:dyDescent="0.3">
      <c r="A610"/>
      <c r="B610"/>
      <c r="C610" s="10"/>
      <c r="D610" s="10"/>
      <c r="E610" s="10"/>
      <c r="F610" s="10"/>
      <c r="G610" s="10"/>
      <c r="H610" s="10"/>
      <c r="I610" s="10"/>
      <c r="J610"/>
      <c r="K610"/>
      <c r="L610"/>
      <c r="M610"/>
    </row>
    <row r="611" spans="1:13" s="8" customFormat="1" ht="15" customHeight="1" x14ac:dyDescent="0.3">
      <c r="A611"/>
      <c r="B611"/>
      <c r="C611" s="10"/>
      <c r="D611" s="10"/>
      <c r="E611" s="10"/>
      <c r="F611" s="10"/>
      <c r="G611" s="10"/>
      <c r="H611" s="10"/>
      <c r="I611" s="10"/>
      <c r="J611"/>
      <c r="K611"/>
      <c r="L611"/>
      <c r="M611"/>
    </row>
    <row r="612" spans="1:13" s="8" customFormat="1" ht="15" customHeight="1" x14ac:dyDescent="0.3">
      <c r="A612"/>
      <c r="B612"/>
      <c r="C612" s="10"/>
      <c r="D612" s="10"/>
      <c r="E612" s="10"/>
      <c r="F612" s="10"/>
      <c r="G612" s="10"/>
      <c r="H612" s="10"/>
      <c r="I612" s="10"/>
      <c r="J612"/>
      <c r="K612"/>
      <c r="L612"/>
      <c r="M612"/>
    </row>
    <row r="613" spans="1:13" s="8" customFormat="1" x14ac:dyDescent="0.3">
      <c r="A613"/>
      <c r="B613"/>
      <c r="C613" s="10"/>
      <c r="D613" s="10"/>
      <c r="E613" s="10"/>
      <c r="F613" s="10"/>
      <c r="G613" s="10"/>
      <c r="H613" s="10"/>
      <c r="I613" s="10"/>
      <c r="J613"/>
      <c r="K613"/>
      <c r="L613"/>
      <c r="M613"/>
    </row>
    <row r="614" spans="1:13" s="8" customFormat="1" x14ac:dyDescent="0.3">
      <c r="A614"/>
      <c r="B614"/>
      <c r="C614" s="10"/>
      <c r="D614" s="10"/>
      <c r="E614" s="10"/>
      <c r="F614" s="10"/>
      <c r="G614" s="10"/>
      <c r="H614" s="10"/>
      <c r="I614" s="10"/>
      <c r="J614"/>
      <c r="K614"/>
      <c r="L614"/>
      <c r="M614"/>
    </row>
    <row r="615" spans="1:13" s="8" customFormat="1" x14ac:dyDescent="0.3">
      <c r="A615"/>
      <c r="B615"/>
      <c r="C615" s="10"/>
      <c r="D615" s="10"/>
      <c r="E615" s="10"/>
      <c r="F615" s="10"/>
      <c r="G615" s="10"/>
      <c r="H615" s="10"/>
      <c r="I615" s="10"/>
      <c r="J615"/>
      <c r="K615"/>
      <c r="L615"/>
      <c r="M615"/>
    </row>
    <row r="616" spans="1:13" s="8" customFormat="1" x14ac:dyDescent="0.3">
      <c r="A616"/>
      <c r="B616"/>
      <c r="C616" s="10"/>
      <c r="D616" s="10"/>
      <c r="E616" s="10"/>
      <c r="F616" s="10"/>
      <c r="G616" s="10"/>
      <c r="H616" s="10"/>
      <c r="I616" s="10"/>
      <c r="J616"/>
      <c r="K616"/>
      <c r="L616"/>
      <c r="M616"/>
    </row>
    <row r="617" spans="1:13" s="8" customFormat="1" x14ac:dyDescent="0.3">
      <c r="A617"/>
      <c r="B617"/>
      <c r="C617" s="10"/>
      <c r="D617" s="10"/>
      <c r="E617" s="10"/>
      <c r="F617" s="10"/>
      <c r="G617" s="10"/>
      <c r="H617" s="10"/>
      <c r="I617" s="10"/>
      <c r="J617"/>
      <c r="K617"/>
      <c r="L617"/>
      <c r="M617"/>
    </row>
    <row r="618" spans="1:13" s="8" customFormat="1" x14ac:dyDescent="0.3">
      <c r="A618"/>
      <c r="B618"/>
      <c r="C618" s="10"/>
      <c r="D618" s="10"/>
      <c r="E618" s="10"/>
      <c r="F618" s="10"/>
      <c r="G618" s="10"/>
      <c r="H618" s="10"/>
      <c r="I618" s="10"/>
      <c r="J618"/>
      <c r="K618"/>
      <c r="L618"/>
      <c r="M618"/>
    </row>
    <row r="619" spans="1:13" s="8" customFormat="1" x14ac:dyDescent="0.3">
      <c r="A619"/>
      <c r="B619"/>
      <c r="C619" s="10"/>
      <c r="D619" s="10"/>
      <c r="E619" s="10"/>
      <c r="F619" s="10"/>
      <c r="G619" s="10"/>
      <c r="H619" s="10"/>
      <c r="I619" s="10"/>
      <c r="J619"/>
      <c r="K619"/>
      <c r="L619"/>
      <c r="M619"/>
    </row>
    <row r="620" spans="1:13" s="8" customFormat="1" x14ac:dyDescent="0.3">
      <c r="A620"/>
      <c r="B620"/>
      <c r="C620" s="10"/>
      <c r="D620" s="10"/>
      <c r="E620" s="10"/>
      <c r="F620" s="10"/>
      <c r="G620" s="10"/>
      <c r="H620" s="10"/>
      <c r="I620" s="10"/>
      <c r="J620"/>
      <c r="K620"/>
      <c r="L620"/>
      <c r="M620"/>
    </row>
    <row r="621" spans="1:13" s="8" customFormat="1" x14ac:dyDescent="0.3">
      <c r="A621"/>
      <c r="B621"/>
      <c r="C621" s="10"/>
      <c r="D621" s="10"/>
      <c r="E621" s="10"/>
      <c r="F621" s="10"/>
      <c r="G621" s="10"/>
      <c r="H621" s="10"/>
      <c r="I621" s="10"/>
      <c r="J621"/>
      <c r="K621"/>
      <c r="L621"/>
      <c r="M621"/>
    </row>
    <row r="622" spans="1:13" s="8" customFormat="1" x14ac:dyDescent="0.3">
      <c r="A622"/>
      <c r="B622"/>
      <c r="C622" s="10"/>
      <c r="D622" s="10"/>
      <c r="E622" s="10"/>
      <c r="F622" s="10"/>
      <c r="G622" s="10"/>
      <c r="H622" s="10"/>
      <c r="I622" s="10"/>
      <c r="J622"/>
      <c r="K622"/>
      <c r="L622"/>
      <c r="M622"/>
    </row>
    <row r="623" spans="1:13" s="8" customFormat="1" x14ac:dyDescent="0.3">
      <c r="A623"/>
      <c r="B623"/>
      <c r="C623" s="10"/>
      <c r="D623" s="10"/>
      <c r="E623" s="10"/>
      <c r="F623" s="10"/>
      <c r="G623" s="10"/>
      <c r="H623" s="10"/>
      <c r="I623" s="10"/>
      <c r="J623"/>
      <c r="K623"/>
      <c r="L623"/>
      <c r="M623"/>
    </row>
    <row r="624" spans="1:13" s="8" customFormat="1" x14ac:dyDescent="0.3">
      <c r="A624"/>
      <c r="B624"/>
      <c r="C624" s="10"/>
      <c r="D624" s="10"/>
      <c r="E624" s="10"/>
      <c r="F624" s="10"/>
      <c r="G624" s="10"/>
      <c r="H624" s="10"/>
      <c r="I624" s="10"/>
      <c r="J624"/>
      <c r="K624"/>
      <c r="L624"/>
      <c r="M624"/>
    </row>
    <row r="625" spans="1:13" s="8" customFormat="1" x14ac:dyDescent="0.3">
      <c r="A625"/>
      <c r="B625"/>
      <c r="C625" s="10"/>
      <c r="D625" s="10"/>
      <c r="E625" s="10"/>
      <c r="F625" s="10"/>
      <c r="G625" s="10"/>
      <c r="H625" s="10"/>
      <c r="I625" s="10"/>
      <c r="J625"/>
      <c r="K625"/>
      <c r="L625"/>
      <c r="M625"/>
    </row>
    <row r="626" spans="1:13" s="8" customFormat="1" x14ac:dyDescent="0.3">
      <c r="A626"/>
      <c r="B626"/>
      <c r="C626" s="10"/>
      <c r="D626" s="10"/>
      <c r="E626" s="10"/>
      <c r="F626" s="10"/>
      <c r="G626" s="10"/>
      <c r="H626" s="10"/>
      <c r="I626" s="10"/>
      <c r="J626"/>
      <c r="K626"/>
      <c r="L626"/>
      <c r="M626"/>
    </row>
    <row r="627" spans="1:13" s="8" customFormat="1" x14ac:dyDescent="0.3">
      <c r="A627"/>
      <c r="B627"/>
      <c r="C627" s="10"/>
      <c r="D627" s="10"/>
      <c r="E627" s="10"/>
      <c r="F627" s="10"/>
      <c r="G627" s="10"/>
      <c r="H627" s="10"/>
      <c r="I627" s="10"/>
      <c r="J627"/>
      <c r="K627"/>
      <c r="L627"/>
      <c r="M627"/>
    </row>
    <row r="628" spans="1:13" s="8" customFormat="1" x14ac:dyDescent="0.3">
      <c r="A628"/>
      <c r="B628"/>
      <c r="C628" s="10"/>
      <c r="D628" s="10"/>
      <c r="E628" s="10"/>
      <c r="F628" s="10"/>
      <c r="G628" s="10"/>
      <c r="H628" s="10"/>
      <c r="I628" s="10"/>
      <c r="J628"/>
      <c r="K628"/>
      <c r="L628"/>
      <c r="M628"/>
    </row>
    <row r="629" spans="1:13" s="8" customFormat="1" x14ac:dyDescent="0.3">
      <c r="A629"/>
      <c r="B629"/>
      <c r="C629" s="10"/>
      <c r="D629" s="10"/>
      <c r="E629" s="10"/>
      <c r="F629" s="10"/>
      <c r="G629" s="10"/>
      <c r="H629" s="10"/>
      <c r="I629" s="10"/>
      <c r="J629"/>
      <c r="K629"/>
      <c r="L629"/>
      <c r="M629"/>
    </row>
    <row r="630" spans="1:13" s="8" customFormat="1" x14ac:dyDescent="0.3">
      <c r="A630"/>
      <c r="B630"/>
      <c r="C630" s="10"/>
      <c r="D630" s="10"/>
      <c r="E630" s="10"/>
      <c r="F630" s="10"/>
      <c r="G630" s="10"/>
      <c r="H630" s="10"/>
      <c r="I630" s="10"/>
      <c r="J630"/>
      <c r="K630"/>
      <c r="L630"/>
      <c r="M630"/>
    </row>
    <row r="631" spans="1:13" s="8" customFormat="1" x14ac:dyDescent="0.3">
      <c r="A631"/>
      <c r="B631"/>
      <c r="C631" s="10"/>
      <c r="D631" s="10"/>
      <c r="E631" s="10"/>
      <c r="F631" s="10"/>
      <c r="G631" s="10"/>
      <c r="H631" s="10"/>
      <c r="I631" s="10"/>
      <c r="J631"/>
      <c r="K631"/>
      <c r="L631"/>
      <c r="M631"/>
    </row>
    <row r="632" spans="1:13" s="8" customFormat="1" x14ac:dyDescent="0.3">
      <c r="A632"/>
      <c r="B632"/>
      <c r="C632" s="10"/>
      <c r="D632" s="10"/>
      <c r="E632" s="10"/>
      <c r="F632" s="10"/>
      <c r="G632" s="10"/>
      <c r="H632" s="10"/>
      <c r="I632" s="10"/>
      <c r="J632"/>
      <c r="K632"/>
      <c r="L632"/>
      <c r="M632"/>
    </row>
    <row r="633" spans="1:13" s="8" customFormat="1" x14ac:dyDescent="0.3">
      <c r="A633"/>
      <c r="B633"/>
      <c r="C633" s="10"/>
      <c r="D633" s="10"/>
      <c r="E633" s="10"/>
      <c r="F633" s="10"/>
      <c r="G633" s="10"/>
      <c r="H633" s="10"/>
      <c r="I633" s="10"/>
      <c r="J633"/>
      <c r="K633"/>
      <c r="L633"/>
      <c r="M633"/>
    </row>
    <row r="634" spans="1:13" s="8" customFormat="1" x14ac:dyDescent="0.3">
      <c r="A634"/>
      <c r="B634"/>
      <c r="C634" s="10"/>
      <c r="D634" s="10"/>
      <c r="E634" s="10"/>
      <c r="F634" s="10"/>
      <c r="G634" s="10"/>
      <c r="H634" s="10"/>
      <c r="I634" s="10"/>
      <c r="J634"/>
      <c r="K634"/>
      <c r="L634"/>
      <c r="M634"/>
    </row>
    <row r="635" spans="1:13" s="8" customFormat="1" x14ac:dyDescent="0.3">
      <c r="A635"/>
      <c r="B635"/>
      <c r="C635" s="10"/>
      <c r="D635" s="10"/>
      <c r="E635" s="10"/>
      <c r="F635" s="10"/>
      <c r="G635" s="10"/>
      <c r="H635" s="10"/>
      <c r="I635" s="10"/>
      <c r="J635"/>
      <c r="K635"/>
      <c r="L635"/>
      <c r="M635"/>
    </row>
    <row r="636" spans="1:13" s="8" customFormat="1" x14ac:dyDescent="0.3">
      <c r="A636"/>
      <c r="B636"/>
      <c r="C636" s="10"/>
      <c r="D636" s="10"/>
      <c r="E636" s="10"/>
      <c r="F636" s="10"/>
      <c r="G636" s="10"/>
      <c r="H636" s="10"/>
      <c r="I636" s="10"/>
      <c r="J636"/>
      <c r="K636"/>
      <c r="L636"/>
      <c r="M636"/>
    </row>
    <row r="637" spans="1:13" s="8" customFormat="1" x14ac:dyDescent="0.3">
      <c r="A637"/>
      <c r="B637"/>
      <c r="C637" s="10"/>
      <c r="D637" s="10"/>
      <c r="E637" s="10"/>
      <c r="F637" s="10"/>
      <c r="G637" s="10"/>
      <c r="H637" s="10"/>
      <c r="I637" s="10"/>
      <c r="J637"/>
      <c r="K637"/>
      <c r="L637"/>
      <c r="M637"/>
    </row>
    <row r="638" spans="1:13" s="8" customFormat="1" x14ac:dyDescent="0.3">
      <c r="A638"/>
      <c r="B638"/>
      <c r="C638" s="10"/>
      <c r="D638" s="10"/>
      <c r="E638" s="10"/>
      <c r="F638" s="10"/>
      <c r="G638" s="10"/>
      <c r="H638" s="10"/>
      <c r="I638" s="10"/>
      <c r="J638"/>
      <c r="K638"/>
      <c r="L638"/>
      <c r="M638"/>
    </row>
    <row r="639" spans="1:13" s="8" customFormat="1" x14ac:dyDescent="0.3">
      <c r="A639"/>
      <c r="B639"/>
      <c r="C639" s="10"/>
      <c r="D639" s="10"/>
      <c r="E639" s="10"/>
      <c r="F639" s="10"/>
      <c r="G639" s="10"/>
      <c r="H639" s="10"/>
      <c r="I639" s="10"/>
      <c r="J639"/>
      <c r="K639"/>
      <c r="L639"/>
      <c r="M639"/>
    </row>
    <row r="640" spans="1:13" s="8" customFormat="1" x14ac:dyDescent="0.3">
      <c r="A640"/>
      <c r="B640"/>
      <c r="C640" s="10"/>
      <c r="D640" s="10"/>
      <c r="E640" s="10"/>
      <c r="F640" s="10"/>
      <c r="G640" s="10"/>
      <c r="H640" s="10"/>
      <c r="I640" s="10"/>
      <c r="J640"/>
      <c r="K640"/>
      <c r="L640"/>
      <c r="M640"/>
    </row>
    <row r="641" spans="1:13" s="8" customFormat="1" x14ac:dyDescent="0.3">
      <c r="A641"/>
      <c r="B641"/>
      <c r="C641" s="10"/>
      <c r="D641" s="10"/>
      <c r="E641" s="10"/>
      <c r="F641" s="10"/>
      <c r="G641" s="10"/>
      <c r="H641" s="10"/>
      <c r="I641" s="10"/>
      <c r="J641"/>
      <c r="K641"/>
      <c r="L641"/>
      <c r="M641"/>
    </row>
    <row r="642" spans="1:13" s="8" customFormat="1" x14ac:dyDescent="0.3">
      <c r="A642"/>
      <c r="B642"/>
      <c r="C642" s="10"/>
      <c r="D642" s="10"/>
      <c r="E642" s="10"/>
      <c r="F642" s="10"/>
      <c r="G642" s="10"/>
      <c r="H642" s="10"/>
      <c r="I642" s="10"/>
      <c r="J642"/>
      <c r="K642"/>
      <c r="L642"/>
      <c r="M642"/>
    </row>
    <row r="643" spans="1:13" s="8" customFormat="1" x14ac:dyDescent="0.3">
      <c r="A643"/>
      <c r="B643"/>
      <c r="C643" s="10"/>
      <c r="D643" s="10"/>
      <c r="E643" s="10"/>
      <c r="F643" s="10"/>
      <c r="G643" s="10"/>
      <c r="H643" s="10"/>
      <c r="I643" s="10"/>
      <c r="J643"/>
      <c r="K643"/>
      <c r="L643"/>
      <c r="M643"/>
    </row>
    <row r="644" spans="1:13" s="8" customFormat="1" x14ac:dyDescent="0.3">
      <c r="A644"/>
      <c r="B644"/>
      <c r="C644" s="10"/>
      <c r="D644" s="10"/>
      <c r="E644" s="10"/>
      <c r="F644" s="10"/>
      <c r="G644" s="10"/>
      <c r="H644" s="10"/>
      <c r="I644" s="10"/>
      <c r="J644"/>
      <c r="K644"/>
      <c r="L644"/>
      <c r="M644"/>
    </row>
    <row r="645" spans="1:13" s="8" customFormat="1" x14ac:dyDescent="0.3">
      <c r="A645"/>
      <c r="B645"/>
      <c r="C645" s="10"/>
      <c r="D645" s="10"/>
      <c r="E645" s="10"/>
      <c r="F645" s="10"/>
      <c r="G645" s="10"/>
      <c r="H645" s="10"/>
      <c r="I645" s="10"/>
      <c r="J645"/>
      <c r="K645"/>
      <c r="L645"/>
      <c r="M645"/>
    </row>
    <row r="646" spans="1:13" s="8" customFormat="1" x14ac:dyDescent="0.3">
      <c r="A646"/>
      <c r="B646"/>
      <c r="C646" s="10"/>
      <c r="D646" s="10"/>
      <c r="E646" s="10"/>
      <c r="F646" s="10"/>
      <c r="G646" s="10"/>
      <c r="H646" s="10"/>
      <c r="I646" s="10"/>
      <c r="J646"/>
      <c r="K646"/>
      <c r="L646"/>
      <c r="M646"/>
    </row>
    <row r="647" spans="1:13" s="8" customFormat="1" x14ac:dyDescent="0.3">
      <c r="A647"/>
      <c r="B647"/>
      <c r="C647" s="10"/>
      <c r="D647" s="10"/>
      <c r="E647" s="10"/>
      <c r="F647" s="10"/>
      <c r="G647" s="10"/>
      <c r="H647" s="10"/>
      <c r="I647" s="10"/>
      <c r="J647"/>
      <c r="K647"/>
      <c r="L647"/>
      <c r="M647"/>
    </row>
    <row r="648" spans="1:13" s="8" customFormat="1" x14ac:dyDescent="0.3">
      <c r="A648"/>
      <c r="B648"/>
      <c r="C648" s="10"/>
      <c r="D648" s="10"/>
      <c r="E648" s="10"/>
      <c r="F648" s="10"/>
      <c r="G648" s="10"/>
      <c r="H648" s="10"/>
      <c r="I648" s="10"/>
      <c r="J648"/>
      <c r="K648"/>
      <c r="L648"/>
      <c r="M648"/>
    </row>
    <row r="649" spans="1:13" s="8" customFormat="1" x14ac:dyDescent="0.3">
      <c r="A649"/>
      <c r="B649"/>
      <c r="C649" s="10"/>
      <c r="D649" s="10"/>
      <c r="E649" s="10"/>
      <c r="F649" s="10"/>
      <c r="G649" s="10"/>
      <c r="H649" s="10"/>
      <c r="I649" s="10"/>
      <c r="J649"/>
      <c r="K649"/>
      <c r="L649"/>
      <c r="M649"/>
    </row>
    <row r="650" spans="1:13" s="8" customFormat="1" x14ac:dyDescent="0.3">
      <c r="A650"/>
      <c r="B650"/>
      <c r="C650" s="10"/>
      <c r="D650" s="10"/>
      <c r="E650" s="10"/>
      <c r="F650" s="10"/>
      <c r="G650" s="10"/>
      <c r="H650" s="10"/>
      <c r="I650" s="10"/>
      <c r="J650"/>
      <c r="K650"/>
      <c r="L650"/>
      <c r="M650"/>
    </row>
    <row r="651" spans="1:13" s="8" customFormat="1" x14ac:dyDescent="0.3">
      <c r="A651"/>
      <c r="B651"/>
      <c r="C651" s="10"/>
      <c r="D651" s="10"/>
      <c r="E651" s="10"/>
      <c r="F651" s="10"/>
      <c r="G651" s="10"/>
      <c r="H651" s="10"/>
      <c r="I651" s="10"/>
      <c r="J651"/>
      <c r="K651"/>
      <c r="L651"/>
      <c r="M651"/>
    </row>
    <row r="652" spans="1:13" s="8" customFormat="1" x14ac:dyDescent="0.3">
      <c r="A652"/>
      <c r="B652"/>
      <c r="C652" s="10"/>
      <c r="D652" s="10"/>
      <c r="E652" s="10"/>
      <c r="F652" s="10"/>
      <c r="G652" s="10"/>
      <c r="H652" s="10"/>
      <c r="I652" s="10"/>
      <c r="J652"/>
      <c r="K652"/>
      <c r="L652"/>
      <c r="M652"/>
    </row>
    <row r="653" spans="1:13" s="8" customFormat="1" x14ac:dyDescent="0.3">
      <c r="A653"/>
      <c r="B653"/>
      <c r="C653" s="10"/>
      <c r="D653" s="10"/>
      <c r="E653" s="10"/>
      <c r="F653" s="10"/>
      <c r="G653" s="10"/>
      <c r="H653" s="10"/>
      <c r="I653" s="10"/>
      <c r="J653"/>
      <c r="K653"/>
      <c r="L653"/>
      <c r="M653"/>
    </row>
    <row r="654" spans="1:13" s="8" customFormat="1" x14ac:dyDescent="0.3">
      <c r="A654"/>
      <c r="B654"/>
      <c r="C654" s="10"/>
      <c r="D654" s="10"/>
      <c r="E654" s="10"/>
      <c r="F654" s="10"/>
      <c r="G654" s="10"/>
      <c r="H654" s="10"/>
      <c r="I654" s="10"/>
      <c r="J654"/>
      <c r="K654"/>
      <c r="L654"/>
      <c r="M654"/>
    </row>
    <row r="655" spans="1:13" s="8" customFormat="1" x14ac:dyDescent="0.3">
      <c r="A655"/>
      <c r="B655"/>
      <c r="C655" s="10"/>
      <c r="D655" s="10"/>
      <c r="E655" s="10"/>
      <c r="F655" s="10"/>
      <c r="G655" s="10"/>
      <c r="H655" s="10"/>
      <c r="I655" s="10"/>
      <c r="J655"/>
      <c r="K655"/>
      <c r="L655"/>
      <c r="M655"/>
    </row>
    <row r="656" spans="1:13" s="8" customFormat="1" x14ac:dyDescent="0.3">
      <c r="A656"/>
      <c r="B656"/>
      <c r="C656" s="10"/>
      <c r="D656" s="10"/>
      <c r="E656" s="10"/>
      <c r="F656" s="10"/>
      <c r="G656" s="10"/>
      <c r="H656" s="10"/>
      <c r="I656" s="10"/>
      <c r="J656"/>
      <c r="K656"/>
      <c r="L656"/>
      <c r="M656"/>
    </row>
    <row r="657" spans="1:13" s="8" customFormat="1" x14ac:dyDescent="0.3">
      <c r="A657"/>
      <c r="B657"/>
      <c r="C657" s="10"/>
      <c r="D657" s="10"/>
      <c r="E657" s="10"/>
      <c r="F657" s="10"/>
      <c r="G657" s="10"/>
      <c r="H657" s="10"/>
      <c r="I657" s="10"/>
      <c r="J657"/>
      <c r="K657"/>
      <c r="L657"/>
      <c r="M657"/>
    </row>
    <row r="658" spans="1:13" s="8" customFormat="1" x14ac:dyDescent="0.3">
      <c r="A658"/>
      <c r="B658"/>
      <c r="C658" s="10"/>
      <c r="D658" s="10"/>
      <c r="E658" s="10"/>
      <c r="F658" s="10"/>
      <c r="G658" s="10"/>
      <c r="H658" s="10"/>
      <c r="I658" s="10"/>
      <c r="J658"/>
      <c r="K658"/>
      <c r="L658"/>
      <c r="M658"/>
    </row>
    <row r="659" spans="1:13" s="8" customFormat="1" x14ac:dyDescent="0.3">
      <c r="A659"/>
      <c r="B659"/>
      <c r="C659" s="10"/>
      <c r="D659" s="10"/>
      <c r="E659" s="10"/>
      <c r="F659" s="10"/>
      <c r="G659" s="10"/>
      <c r="H659" s="10"/>
      <c r="I659" s="10"/>
      <c r="J659"/>
      <c r="K659"/>
      <c r="L659"/>
      <c r="M659"/>
    </row>
    <row r="660" spans="1:13" s="8" customFormat="1" x14ac:dyDescent="0.3">
      <c r="A660"/>
      <c r="B660"/>
      <c r="C660" s="10"/>
      <c r="D660" s="10"/>
      <c r="E660" s="10"/>
      <c r="F660" s="10"/>
      <c r="G660" s="10"/>
      <c r="H660" s="10"/>
      <c r="I660" s="10"/>
      <c r="J660"/>
      <c r="K660"/>
      <c r="L660"/>
      <c r="M660"/>
    </row>
    <row r="661" spans="1:13" s="8" customFormat="1" x14ac:dyDescent="0.3">
      <c r="A661"/>
      <c r="B661"/>
      <c r="C661" s="10"/>
      <c r="D661" s="10"/>
      <c r="E661" s="10"/>
      <c r="F661" s="10"/>
      <c r="G661" s="10"/>
      <c r="H661" s="10"/>
      <c r="I661" s="10"/>
      <c r="J661"/>
      <c r="K661"/>
      <c r="L661"/>
      <c r="M661"/>
    </row>
    <row r="662" spans="1:13" s="8" customFormat="1" x14ac:dyDescent="0.3">
      <c r="A662"/>
      <c r="B662"/>
      <c r="C662" s="10"/>
      <c r="D662" s="10"/>
      <c r="E662" s="10"/>
      <c r="F662" s="10"/>
      <c r="G662" s="10"/>
      <c r="H662" s="10"/>
      <c r="I662" s="10"/>
      <c r="J662"/>
      <c r="K662"/>
      <c r="L662"/>
      <c r="M662"/>
    </row>
    <row r="663" spans="1:13" s="8" customFormat="1" x14ac:dyDescent="0.3">
      <c r="A663"/>
      <c r="B663"/>
      <c r="C663" s="10"/>
      <c r="D663" s="10"/>
      <c r="E663" s="10"/>
      <c r="F663" s="10"/>
      <c r="G663" s="10"/>
      <c r="H663" s="10"/>
      <c r="I663" s="10"/>
      <c r="J663"/>
      <c r="K663"/>
      <c r="L663"/>
      <c r="M663"/>
    </row>
    <row r="664" spans="1:13" s="8" customFormat="1" x14ac:dyDescent="0.3">
      <c r="A664"/>
      <c r="B664"/>
      <c r="C664" s="10"/>
      <c r="D664" s="10"/>
      <c r="E664" s="10"/>
      <c r="F664" s="10"/>
      <c r="G664" s="10"/>
      <c r="H664" s="10"/>
      <c r="I664" s="10"/>
      <c r="J664"/>
      <c r="K664"/>
      <c r="L664"/>
      <c r="M664"/>
    </row>
    <row r="665" spans="1:13" s="8" customFormat="1" x14ac:dyDescent="0.3">
      <c r="A665"/>
      <c r="B665"/>
      <c r="C665" s="10"/>
      <c r="D665" s="10"/>
      <c r="E665" s="10"/>
      <c r="F665" s="10"/>
      <c r="G665" s="10"/>
      <c r="H665" s="10"/>
      <c r="I665" s="10"/>
      <c r="J665"/>
      <c r="K665"/>
      <c r="L665"/>
      <c r="M665"/>
    </row>
    <row r="666" spans="1:13" s="8" customFormat="1" x14ac:dyDescent="0.3">
      <c r="A666"/>
      <c r="B666"/>
      <c r="C666" s="10"/>
      <c r="D666" s="10"/>
      <c r="E666" s="10"/>
      <c r="F666" s="10"/>
      <c r="G666" s="10"/>
      <c r="H666" s="10"/>
      <c r="I666" s="10"/>
      <c r="J666"/>
      <c r="K666"/>
      <c r="L666"/>
      <c r="M666"/>
    </row>
    <row r="667" spans="1:13" s="8" customFormat="1" x14ac:dyDescent="0.3">
      <c r="A667"/>
      <c r="B667"/>
      <c r="C667" s="10"/>
      <c r="D667" s="10"/>
      <c r="E667" s="10"/>
      <c r="F667" s="10"/>
      <c r="G667" s="10"/>
      <c r="H667" s="10"/>
      <c r="I667" s="10"/>
      <c r="J667"/>
      <c r="K667"/>
      <c r="L667"/>
      <c r="M667"/>
    </row>
    <row r="668" spans="1:13" s="8" customFormat="1" x14ac:dyDescent="0.3">
      <c r="A668"/>
      <c r="B668"/>
      <c r="C668" s="10"/>
      <c r="D668" s="10"/>
      <c r="E668" s="10"/>
      <c r="F668" s="10"/>
      <c r="G668" s="10"/>
      <c r="H668" s="10"/>
      <c r="I668" s="10"/>
      <c r="J668"/>
      <c r="K668"/>
      <c r="L668"/>
      <c r="M668"/>
    </row>
    <row r="669" spans="1:13" s="8" customFormat="1" x14ac:dyDescent="0.3">
      <c r="A669"/>
      <c r="B669"/>
      <c r="C669" s="10"/>
      <c r="D669" s="10"/>
      <c r="E669" s="10"/>
      <c r="F669" s="10"/>
      <c r="G669" s="10"/>
      <c r="H669" s="10"/>
      <c r="I669" s="10"/>
      <c r="J669"/>
      <c r="K669"/>
      <c r="L669"/>
      <c r="M669"/>
    </row>
    <row r="670" spans="1:13" s="8" customFormat="1" x14ac:dyDescent="0.3">
      <c r="A670"/>
      <c r="B670"/>
      <c r="C670" s="10"/>
      <c r="D670" s="10"/>
      <c r="E670" s="10"/>
      <c r="F670" s="10"/>
      <c r="G670" s="10"/>
      <c r="H670" s="10"/>
      <c r="I670" s="10"/>
      <c r="J670"/>
      <c r="K670"/>
      <c r="L670"/>
      <c r="M670"/>
    </row>
    <row r="671" spans="1:13" s="8" customFormat="1" x14ac:dyDescent="0.3">
      <c r="A671"/>
      <c r="B671"/>
      <c r="C671" s="10"/>
      <c r="D671" s="10"/>
      <c r="E671" s="10"/>
      <c r="F671" s="10"/>
      <c r="G671" s="10"/>
      <c r="H671" s="10"/>
      <c r="I671" s="10"/>
      <c r="J671"/>
      <c r="K671"/>
      <c r="L671"/>
      <c r="M671"/>
    </row>
    <row r="672" spans="1:13" s="8" customFormat="1" x14ac:dyDescent="0.3">
      <c r="A672"/>
      <c r="B672"/>
      <c r="C672" s="10"/>
      <c r="D672" s="10"/>
      <c r="E672" s="10"/>
      <c r="F672" s="10"/>
      <c r="G672" s="10"/>
      <c r="H672" s="10"/>
      <c r="I672" s="10"/>
      <c r="J672"/>
      <c r="K672"/>
      <c r="L672"/>
      <c r="M672"/>
    </row>
    <row r="673" spans="1:13" s="8" customFormat="1" x14ac:dyDescent="0.3">
      <c r="A673"/>
      <c r="B673"/>
      <c r="C673" s="10"/>
      <c r="D673" s="10"/>
      <c r="E673" s="10"/>
      <c r="F673" s="10"/>
      <c r="G673" s="10"/>
      <c r="H673" s="10"/>
      <c r="I673" s="10"/>
      <c r="J673"/>
      <c r="K673"/>
      <c r="L673"/>
      <c r="M673"/>
    </row>
    <row r="674" spans="1:13" s="8" customFormat="1" x14ac:dyDescent="0.3">
      <c r="A674"/>
      <c r="B674"/>
      <c r="C674" s="10"/>
      <c r="D674" s="10"/>
      <c r="E674" s="10"/>
      <c r="F674" s="10"/>
      <c r="G674" s="10"/>
      <c r="H674" s="10"/>
      <c r="I674" s="10"/>
      <c r="J674"/>
      <c r="K674"/>
      <c r="L674"/>
      <c r="M674"/>
    </row>
    <row r="675" spans="1:13" s="8" customFormat="1" x14ac:dyDescent="0.3">
      <c r="A675"/>
      <c r="B675"/>
      <c r="C675" s="10"/>
      <c r="D675" s="10"/>
      <c r="E675" s="10"/>
      <c r="F675" s="10"/>
      <c r="G675" s="10"/>
      <c r="H675" s="10"/>
      <c r="I675" s="10"/>
      <c r="J675"/>
      <c r="K675"/>
      <c r="L675"/>
      <c r="M675"/>
    </row>
    <row r="676" spans="1:13" s="8" customFormat="1" x14ac:dyDescent="0.3">
      <c r="A676"/>
      <c r="B676"/>
      <c r="C676" s="10"/>
      <c r="D676" s="10"/>
      <c r="E676" s="10"/>
      <c r="F676" s="10"/>
      <c r="G676" s="10"/>
      <c r="H676" s="10"/>
      <c r="I676" s="10"/>
      <c r="J676"/>
      <c r="K676"/>
      <c r="L676"/>
      <c r="M676"/>
    </row>
    <row r="677" spans="1:13" s="8" customFormat="1" x14ac:dyDescent="0.3">
      <c r="A677"/>
      <c r="B677"/>
      <c r="C677" s="10"/>
      <c r="D677" s="10"/>
      <c r="E677" s="10"/>
      <c r="F677" s="10"/>
      <c r="G677" s="10"/>
      <c r="H677" s="10"/>
      <c r="I677" s="10"/>
      <c r="J677"/>
      <c r="K677"/>
      <c r="L677"/>
      <c r="M677"/>
    </row>
    <row r="678" spans="1:13" s="8" customFormat="1" x14ac:dyDescent="0.3">
      <c r="A678"/>
      <c r="B678"/>
      <c r="C678" s="10"/>
      <c r="D678" s="10"/>
      <c r="E678" s="10"/>
      <c r="F678" s="10"/>
      <c r="G678" s="10"/>
      <c r="H678" s="10"/>
      <c r="I678" s="10"/>
      <c r="J678"/>
      <c r="K678"/>
      <c r="L678"/>
      <c r="M678"/>
    </row>
    <row r="679" spans="1:13" s="8" customFormat="1" x14ac:dyDescent="0.3">
      <c r="A679"/>
      <c r="B679"/>
      <c r="C679" s="10"/>
      <c r="D679" s="10"/>
      <c r="E679" s="10"/>
      <c r="F679" s="10"/>
      <c r="G679" s="10"/>
      <c r="H679" s="10"/>
      <c r="I679" s="10"/>
      <c r="J679"/>
      <c r="K679"/>
      <c r="L679"/>
      <c r="M679"/>
    </row>
    <row r="680" spans="1:13" s="8" customFormat="1" x14ac:dyDescent="0.3">
      <c r="A680"/>
      <c r="B680"/>
      <c r="C680" s="10"/>
      <c r="D680" s="10"/>
      <c r="E680" s="10"/>
      <c r="F680" s="10"/>
      <c r="G680" s="10"/>
      <c r="H680" s="10"/>
      <c r="I680" s="10"/>
      <c r="J680"/>
      <c r="K680"/>
      <c r="L680"/>
      <c r="M680"/>
    </row>
    <row r="681" spans="1:13" s="8" customFormat="1" x14ac:dyDescent="0.3">
      <c r="A681"/>
      <c r="B681"/>
      <c r="C681" s="10"/>
      <c r="D681" s="10"/>
      <c r="E681" s="10"/>
      <c r="F681" s="10"/>
      <c r="G681" s="10"/>
      <c r="H681" s="10"/>
      <c r="I681" s="10"/>
      <c r="J681"/>
      <c r="K681"/>
      <c r="L681"/>
      <c r="M681"/>
    </row>
    <row r="682" spans="1:13" s="8" customFormat="1" x14ac:dyDescent="0.3">
      <c r="A682"/>
      <c r="B682"/>
      <c r="C682" s="10"/>
      <c r="D682" s="10"/>
      <c r="E682" s="10"/>
      <c r="F682" s="10"/>
      <c r="G682" s="10"/>
      <c r="H682" s="10"/>
      <c r="I682" s="10"/>
      <c r="J682"/>
      <c r="K682"/>
      <c r="L682"/>
      <c r="M682"/>
    </row>
    <row r="683" spans="1:13" s="8" customFormat="1" x14ac:dyDescent="0.3">
      <c r="A683"/>
      <c r="B683"/>
      <c r="C683" s="10"/>
      <c r="D683" s="10"/>
      <c r="E683" s="10"/>
      <c r="F683" s="10"/>
      <c r="G683" s="10"/>
      <c r="H683" s="10"/>
      <c r="I683" s="10"/>
      <c r="J683"/>
      <c r="K683"/>
      <c r="L683"/>
      <c r="M683"/>
    </row>
    <row r="684" spans="1:13" s="8" customFormat="1" x14ac:dyDescent="0.3">
      <c r="A684"/>
      <c r="B684"/>
      <c r="C684" s="10"/>
      <c r="D684" s="10"/>
      <c r="E684" s="10"/>
      <c r="F684" s="10"/>
      <c r="G684" s="10"/>
      <c r="H684" s="10"/>
      <c r="I684" s="10"/>
      <c r="J684"/>
      <c r="K684"/>
      <c r="L684"/>
      <c r="M684"/>
    </row>
    <row r="685" spans="1:13" s="8" customFormat="1" x14ac:dyDescent="0.3">
      <c r="A685"/>
      <c r="B685"/>
      <c r="C685" s="10"/>
      <c r="D685" s="10"/>
      <c r="E685" s="10"/>
      <c r="F685" s="10"/>
      <c r="G685" s="10"/>
      <c r="H685" s="10"/>
      <c r="I685" s="10"/>
      <c r="J685"/>
      <c r="K685"/>
      <c r="L685"/>
      <c r="M685"/>
    </row>
    <row r="686" spans="1:13" s="8" customFormat="1" x14ac:dyDescent="0.3">
      <c r="A686"/>
      <c r="B686"/>
      <c r="C686" s="10"/>
      <c r="D686" s="10"/>
      <c r="E686" s="10"/>
      <c r="F686" s="10"/>
      <c r="G686" s="10"/>
      <c r="H686" s="10"/>
      <c r="I686" s="10"/>
      <c r="J686"/>
      <c r="K686"/>
      <c r="L686"/>
      <c r="M686"/>
    </row>
    <row r="687" spans="1:13" s="8" customFormat="1" x14ac:dyDescent="0.3">
      <c r="A687"/>
      <c r="B687"/>
      <c r="C687" s="10"/>
      <c r="D687" s="10"/>
      <c r="E687" s="10"/>
      <c r="F687" s="10"/>
      <c r="G687" s="10"/>
      <c r="H687" s="10"/>
      <c r="I687" s="10"/>
      <c r="J687"/>
      <c r="K687"/>
      <c r="L687"/>
      <c r="M687"/>
    </row>
    <row r="688" spans="1:13" s="8" customFormat="1" x14ac:dyDescent="0.3">
      <c r="A688"/>
      <c r="B688"/>
      <c r="C688" s="10"/>
      <c r="D688" s="10"/>
      <c r="E688" s="10"/>
      <c r="F688" s="10"/>
      <c r="G688" s="10"/>
      <c r="H688" s="10"/>
      <c r="I688" s="10"/>
      <c r="J688"/>
      <c r="K688"/>
      <c r="L688"/>
      <c r="M688"/>
    </row>
    <row r="689" spans="1:13" s="8" customFormat="1" x14ac:dyDescent="0.3">
      <c r="A689"/>
      <c r="B689"/>
      <c r="C689" s="10"/>
      <c r="D689" s="10"/>
      <c r="E689" s="10"/>
      <c r="F689" s="10"/>
      <c r="G689" s="10"/>
      <c r="H689" s="10"/>
      <c r="I689" s="10"/>
      <c r="J689"/>
      <c r="K689"/>
      <c r="L689"/>
      <c r="M689"/>
    </row>
    <row r="690" spans="1:13" s="8" customFormat="1" x14ac:dyDescent="0.3">
      <c r="A690"/>
      <c r="B690"/>
      <c r="C690" s="10"/>
      <c r="D690" s="10"/>
      <c r="E690" s="10"/>
      <c r="F690" s="10"/>
      <c r="G690" s="10"/>
      <c r="H690" s="10"/>
      <c r="I690" s="10"/>
      <c r="J690"/>
      <c r="K690"/>
      <c r="L690"/>
      <c r="M690"/>
    </row>
    <row r="691" spans="1:13" s="8" customFormat="1" x14ac:dyDescent="0.3">
      <c r="A691"/>
      <c r="B691"/>
      <c r="C691" s="10"/>
      <c r="D691" s="10"/>
      <c r="E691" s="10"/>
      <c r="F691" s="10"/>
      <c r="G691" s="10"/>
      <c r="H691" s="10"/>
      <c r="I691" s="10"/>
      <c r="J691"/>
      <c r="K691"/>
      <c r="L691"/>
      <c r="M691"/>
    </row>
    <row r="692" spans="1:13" s="8" customFormat="1" x14ac:dyDescent="0.3">
      <c r="A692"/>
      <c r="B692"/>
      <c r="C692" s="10"/>
      <c r="D692" s="10"/>
      <c r="E692" s="10"/>
      <c r="F692" s="10"/>
      <c r="G692" s="10"/>
      <c r="H692" s="10"/>
      <c r="I692" s="10"/>
      <c r="J692"/>
      <c r="K692"/>
      <c r="L692"/>
      <c r="M692"/>
    </row>
    <row r="693" spans="1:13" s="8" customFormat="1" x14ac:dyDescent="0.3">
      <c r="A693"/>
      <c r="B693"/>
      <c r="C693" s="10"/>
      <c r="D693" s="10"/>
      <c r="E693" s="10"/>
      <c r="F693" s="10"/>
      <c r="G693" s="10"/>
      <c r="H693" s="10"/>
      <c r="I693" s="10"/>
      <c r="J693"/>
      <c r="K693"/>
      <c r="L693"/>
      <c r="M693"/>
    </row>
    <row r="694" spans="1:13" s="8" customFormat="1" x14ac:dyDescent="0.3">
      <c r="A694"/>
      <c r="B694"/>
      <c r="C694" s="10"/>
      <c r="D694" s="10"/>
      <c r="E694" s="10"/>
      <c r="F694" s="10"/>
      <c r="G694" s="10"/>
      <c r="H694" s="10"/>
      <c r="I694" s="10"/>
      <c r="J694"/>
      <c r="K694"/>
      <c r="L694"/>
      <c r="M694"/>
    </row>
    <row r="695" spans="1:13" s="8" customFormat="1" x14ac:dyDescent="0.3">
      <c r="A695"/>
      <c r="B695"/>
      <c r="C695" s="10"/>
      <c r="D695" s="10"/>
      <c r="E695" s="10"/>
      <c r="F695" s="10"/>
      <c r="G695" s="10"/>
      <c r="H695" s="10"/>
      <c r="I695" s="10"/>
      <c r="J695"/>
      <c r="K695"/>
      <c r="L695"/>
      <c r="M695"/>
    </row>
    <row r="696" spans="1:13" s="8" customFormat="1" x14ac:dyDescent="0.3">
      <c r="A696"/>
      <c r="B696"/>
      <c r="C696" s="10"/>
      <c r="D696" s="10"/>
      <c r="E696" s="10"/>
      <c r="F696" s="10"/>
      <c r="G696" s="10"/>
      <c r="H696" s="10"/>
      <c r="I696" s="10"/>
      <c r="J696"/>
      <c r="K696"/>
      <c r="L696"/>
      <c r="M696"/>
    </row>
    <row r="697" spans="1:13" s="8" customFormat="1" x14ac:dyDescent="0.3">
      <c r="A697"/>
      <c r="B697"/>
      <c r="C697" s="10"/>
      <c r="D697" s="10"/>
      <c r="E697" s="10"/>
      <c r="F697" s="10"/>
      <c r="G697" s="10"/>
      <c r="H697" s="10"/>
      <c r="I697" s="10"/>
      <c r="J697"/>
      <c r="K697"/>
      <c r="L697"/>
      <c r="M697"/>
    </row>
    <row r="698" spans="1:13" s="8" customFormat="1" x14ac:dyDescent="0.3">
      <c r="A698"/>
      <c r="B698"/>
      <c r="C698" s="10"/>
      <c r="D698" s="10"/>
      <c r="E698" s="10"/>
      <c r="F698" s="10"/>
      <c r="G698" s="10"/>
      <c r="H698" s="10"/>
      <c r="I698" s="10"/>
      <c r="J698"/>
      <c r="K698"/>
      <c r="L698"/>
      <c r="M698"/>
    </row>
    <row r="699" spans="1:13" s="8" customFormat="1" x14ac:dyDescent="0.3">
      <c r="A699"/>
      <c r="B699"/>
      <c r="C699" s="10"/>
      <c r="D699" s="10"/>
      <c r="E699" s="10"/>
      <c r="F699" s="10"/>
      <c r="G699" s="10"/>
      <c r="H699" s="10"/>
      <c r="I699" s="10"/>
      <c r="J699"/>
      <c r="K699"/>
      <c r="L699"/>
      <c r="M699"/>
    </row>
    <row r="700" spans="1:13" s="8" customFormat="1" x14ac:dyDescent="0.3">
      <c r="A700"/>
      <c r="B700"/>
      <c r="C700" s="10"/>
      <c r="D700" s="10"/>
      <c r="E700" s="10"/>
      <c r="F700" s="10"/>
      <c r="G700" s="10"/>
      <c r="H700" s="10"/>
      <c r="I700" s="10"/>
      <c r="J700"/>
      <c r="K700"/>
      <c r="L700"/>
      <c r="M700"/>
    </row>
    <row r="701" spans="1:13" s="8" customFormat="1" x14ac:dyDescent="0.3">
      <c r="A701"/>
      <c r="B701"/>
      <c r="C701" s="10"/>
      <c r="D701" s="10"/>
      <c r="E701" s="10"/>
      <c r="F701" s="10"/>
      <c r="G701" s="10"/>
      <c r="H701" s="10"/>
      <c r="I701" s="10"/>
      <c r="J701"/>
      <c r="K701"/>
      <c r="L701"/>
      <c r="M701"/>
    </row>
    <row r="702" spans="1:13" s="8" customFormat="1" x14ac:dyDescent="0.3">
      <c r="A702"/>
      <c r="B702"/>
      <c r="C702" s="10"/>
      <c r="D702" s="10"/>
      <c r="E702" s="10"/>
      <c r="F702" s="10"/>
      <c r="G702" s="10"/>
      <c r="H702" s="10"/>
      <c r="I702" s="10"/>
      <c r="J702"/>
      <c r="K702"/>
      <c r="L702"/>
      <c r="M702"/>
    </row>
    <row r="703" spans="1:13" s="8" customFormat="1" x14ac:dyDescent="0.3">
      <c r="A703"/>
      <c r="B703"/>
      <c r="C703" s="10"/>
      <c r="D703" s="10"/>
      <c r="E703" s="10"/>
      <c r="F703" s="10"/>
      <c r="G703" s="10"/>
      <c r="H703" s="10"/>
      <c r="I703" s="10"/>
      <c r="J703"/>
      <c r="K703"/>
      <c r="L703"/>
      <c r="M703"/>
    </row>
    <row r="704" spans="1:13" s="8" customFormat="1" x14ac:dyDescent="0.3">
      <c r="A704"/>
      <c r="B704"/>
      <c r="C704" s="10"/>
      <c r="D704" s="10"/>
      <c r="E704" s="10"/>
      <c r="F704" s="10"/>
      <c r="G704" s="10"/>
      <c r="H704" s="10"/>
      <c r="I704" s="10"/>
      <c r="J704"/>
      <c r="K704"/>
      <c r="L704"/>
      <c r="M704"/>
    </row>
    <row r="705" spans="1:13" s="8" customFormat="1" x14ac:dyDescent="0.3">
      <c r="A705"/>
      <c r="B705"/>
      <c r="C705" s="10"/>
      <c r="D705" s="10"/>
      <c r="E705" s="10"/>
      <c r="F705" s="10"/>
      <c r="G705" s="10"/>
      <c r="H705" s="10"/>
      <c r="I705" s="10"/>
      <c r="J705"/>
      <c r="K705"/>
      <c r="L705"/>
      <c r="M705"/>
    </row>
    <row r="706" spans="1:13" s="8" customFormat="1" x14ac:dyDescent="0.3">
      <c r="A706"/>
      <c r="B706"/>
      <c r="C706" s="10"/>
      <c r="D706" s="10"/>
      <c r="E706" s="10"/>
      <c r="F706" s="10"/>
      <c r="G706" s="10"/>
      <c r="H706" s="10"/>
      <c r="I706" s="10"/>
      <c r="J706"/>
      <c r="K706"/>
      <c r="L706"/>
      <c r="M706"/>
    </row>
    <row r="707" spans="1:13" s="8" customFormat="1" x14ac:dyDescent="0.3">
      <c r="A707"/>
      <c r="B707"/>
      <c r="C707" s="10"/>
      <c r="D707" s="10"/>
      <c r="E707" s="10"/>
      <c r="F707" s="10"/>
      <c r="G707" s="10"/>
      <c r="H707" s="10"/>
      <c r="I707" s="10"/>
      <c r="J707"/>
      <c r="K707"/>
      <c r="L707"/>
      <c r="M707"/>
    </row>
    <row r="708" spans="1:13" s="8" customFormat="1" x14ac:dyDescent="0.3">
      <c r="A708"/>
      <c r="B708"/>
      <c r="C708" s="10"/>
      <c r="D708" s="10"/>
      <c r="E708" s="10"/>
      <c r="F708" s="10"/>
      <c r="G708" s="10"/>
      <c r="H708" s="10"/>
      <c r="I708" s="10"/>
      <c r="J708"/>
      <c r="K708"/>
      <c r="L708"/>
      <c r="M708"/>
    </row>
    <row r="709" spans="1:13" s="8" customFormat="1" x14ac:dyDescent="0.3">
      <c r="A709"/>
      <c r="B709"/>
      <c r="C709" s="10"/>
      <c r="D709" s="10"/>
      <c r="E709" s="10"/>
      <c r="F709" s="10"/>
      <c r="G709" s="10"/>
      <c r="H709" s="10"/>
      <c r="I709" s="10"/>
      <c r="J709"/>
      <c r="K709"/>
      <c r="L709"/>
      <c r="M709"/>
    </row>
    <row r="710" spans="1:13" s="8" customFormat="1" x14ac:dyDescent="0.3">
      <c r="A710"/>
      <c r="B710"/>
      <c r="C710" s="10"/>
      <c r="D710" s="10"/>
      <c r="E710" s="10"/>
      <c r="F710" s="10"/>
      <c r="G710" s="10"/>
      <c r="H710" s="10"/>
      <c r="I710" s="10"/>
      <c r="J710"/>
      <c r="K710"/>
      <c r="L710"/>
      <c r="M710"/>
    </row>
    <row r="711" spans="1:13" s="8" customFormat="1" x14ac:dyDescent="0.3">
      <c r="A711"/>
      <c r="B711"/>
      <c r="C711" s="10"/>
      <c r="D711" s="10"/>
      <c r="E711" s="10"/>
      <c r="F711" s="10"/>
      <c r="G711" s="10"/>
      <c r="H711" s="10"/>
      <c r="I711" s="10"/>
      <c r="J711"/>
      <c r="K711"/>
      <c r="L711"/>
      <c r="M711"/>
    </row>
    <row r="712" spans="1:13" s="8" customFormat="1" x14ac:dyDescent="0.3">
      <c r="A712"/>
      <c r="B712"/>
      <c r="C712" s="10"/>
      <c r="D712" s="10"/>
      <c r="E712" s="10"/>
      <c r="F712" s="10"/>
      <c r="G712" s="10"/>
      <c r="H712" s="10"/>
      <c r="I712" s="10"/>
      <c r="J712"/>
      <c r="K712"/>
      <c r="L712"/>
      <c r="M712"/>
    </row>
    <row r="713" spans="1:13" s="8" customFormat="1" x14ac:dyDescent="0.3">
      <c r="A713"/>
      <c r="B713"/>
      <c r="C713" s="10"/>
      <c r="D713" s="10"/>
      <c r="E713" s="10"/>
      <c r="F713" s="10"/>
      <c r="G713" s="10"/>
      <c r="H713" s="10"/>
      <c r="I713" s="10"/>
      <c r="J713"/>
      <c r="K713"/>
      <c r="L713"/>
      <c r="M713"/>
    </row>
    <row r="714" spans="1:13" s="8" customFormat="1" x14ac:dyDescent="0.3">
      <c r="A714"/>
      <c r="B714"/>
      <c r="C714" s="10"/>
      <c r="D714" s="10"/>
      <c r="E714" s="10"/>
      <c r="F714" s="10"/>
      <c r="G714" s="10"/>
      <c r="H714" s="10"/>
      <c r="I714" s="10"/>
      <c r="J714"/>
      <c r="K714"/>
      <c r="L714"/>
      <c r="M714"/>
    </row>
    <row r="715" spans="1:13" s="8" customFormat="1" x14ac:dyDescent="0.3">
      <c r="A715"/>
      <c r="B715"/>
      <c r="C715" s="10"/>
      <c r="D715" s="10"/>
      <c r="E715" s="10"/>
      <c r="F715" s="10"/>
      <c r="G715" s="10"/>
      <c r="H715" s="10"/>
      <c r="I715" s="10"/>
      <c r="J715"/>
      <c r="K715"/>
      <c r="L715"/>
      <c r="M715"/>
    </row>
    <row r="716" spans="1:13" s="8" customFormat="1" x14ac:dyDescent="0.3">
      <c r="A716"/>
      <c r="B716"/>
      <c r="C716" s="10"/>
      <c r="D716" s="10"/>
      <c r="E716" s="10"/>
      <c r="F716" s="10"/>
      <c r="G716" s="10"/>
      <c r="H716" s="10"/>
      <c r="I716" s="10"/>
      <c r="J716"/>
      <c r="K716"/>
      <c r="L716"/>
      <c r="M716"/>
    </row>
    <row r="717" spans="1:13" s="8" customFormat="1" x14ac:dyDescent="0.3">
      <c r="A717"/>
      <c r="B717"/>
      <c r="C717" s="10"/>
      <c r="D717" s="10"/>
      <c r="E717" s="10"/>
      <c r="F717" s="10"/>
      <c r="G717" s="10"/>
      <c r="H717" s="10"/>
      <c r="I717" s="10"/>
      <c r="J717"/>
      <c r="K717"/>
      <c r="L717"/>
      <c r="M717"/>
    </row>
    <row r="718" spans="1:13" s="8" customFormat="1" x14ac:dyDescent="0.3">
      <c r="A718"/>
      <c r="B718"/>
      <c r="C718" s="10"/>
      <c r="D718" s="10"/>
      <c r="E718" s="10"/>
      <c r="F718" s="10"/>
      <c r="G718" s="10"/>
      <c r="H718" s="10"/>
      <c r="I718" s="10"/>
      <c r="J718"/>
      <c r="K718"/>
      <c r="L718"/>
      <c r="M718"/>
    </row>
    <row r="719" spans="1:13" s="8" customFormat="1" x14ac:dyDescent="0.3">
      <c r="A719"/>
      <c r="B719"/>
      <c r="C719" s="10"/>
      <c r="D719" s="10"/>
      <c r="E719" s="10"/>
      <c r="F719" s="10"/>
      <c r="G719" s="10"/>
      <c r="H719" s="10"/>
      <c r="I719" s="10"/>
      <c r="J719"/>
      <c r="K719"/>
      <c r="L719"/>
      <c r="M719"/>
    </row>
    <row r="720" spans="1:13" s="8" customFormat="1" x14ac:dyDescent="0.3">
      <c r="A720"/>
      <c r="B720"/>
      <c r="C720" s="10"/>
      <c r="D720" s="10"/>
      <c r="E720" s="10"/>
      <c r="F720" s="10"/>
      <c r="G720" s="10"/>
      <c r="H720" s="10"/>
      <c r="I720" s="10"/>
      <c r="J720"/>
      <c r="K720"/>
      <c r="L720"/>
      <c r="M720"/>
    </row>
    <row r="721" spans="1:13" s="8" customFormat="1" x14ac:dyDescent="0.3">
      <c r="A721"/>
      <c r="B721"/>
      <c r="C721" s="10"/>
      <c r="D721" s="10"/>
      <c r="E721" s="10"/>
      <c r="F721" s="10"/>
      <c r="G721" s="10"/>
      <c r="H721" s="10"/>
      <c r="I721" s="10"/>
      <c r="J721"/>
      <c r="K721"/>
      <c r="L721"/>
      <c r="M721"/>
    </row>
    <row r="722" spans="1:13" s="8" customFormat="1" x14ac:dyDescent="0.3">
      <c r="A722"/>
      <c r="B722"/>
      <c r="C722" s="10"/>
      <c r="D722" s="10"/>
      <c r="E722" s="10"/>
      <c r="F722" s="10"/>
      <c r="G722" s="10"/>
      <c r="H722" s="10"/>
      <c r="I722" s="10"/>
      <c r="J722"/>
      <c r="K722"/>
      <c r="L722"/>
      <c r="M722"/>
    </row>
    <row r="723" spans="1:13" s="8" customFormat="1" x14ac:dyDescent="0.3">
      <c r="A723"/>
      <c r="B723"/>
      <c r="C723" s="10"/>
      <c r="D723" s="10"/>
      <c r="E723" s="10"/>
      <c r="F723" s="10"/>
      <c r="G723" s="10"/>
      <c r="H723" s="10"/>
      <c r="I723" s="10"/>
      <c r="J723"/>
      <c r="K723"/>
      <c r="L723"/>
      <c r="M723"/>
    </row>
    <row r="724" spans="1:13" s="8" customFormat="1" x14ac:dyDescent="0.3">
      <c r="A724"/>
      <c r="B724"/>
      <c r="C724" s="10"/>
      <c r="D724" s="10"/>
      <c r="E724" s="10"/>
      <c r="F724" s="10"/>
      <c r="G724" s="10"/>
      <c r="H724" s="10"/>
      <c r="I724" s="10"/>
      <c r="J724"/>
      <c r="K724"/>
      <c r="L724"/>
      <c r="M724"/>
    </row>
    <row r="725" spans="1:13" s="8" customFormat="1" x14ac:dyDescent="0.3">
      <c r="A725"/>
      <c r="B725"/>
      <c r="C725" s="10"/>
      <c r="D725" s="10"/>
      <c r="E725" s="10"/>
      <c r="F725" s="10"/>
      <c r="G725" s="10"/>
      <c r="H725" s="10"/>
      <c r="I725" s="10"/>
      <c r="J725"/>
      <c r="K725"/>
      <c r="L725"/>
      <c r="M725"/>
    </row>
    <row r="726" spans="1:13" s="8" customFormat="1" x14ac:dyDescent="0.3">
      <c r="A726"/>
      <c r="B726"/>
      <c r="C726" s="10"/>
      <c r="D726" s="10"/>
      <c r="E726" s="10"/>
      <c r="F726" s="10"/>
      <c r="G726" s="10"/>
      <c r="H726" s="10"/>
      <c r="I726" s="10"/>
      <c r="J726"/>
      <c r="K726"/>
      <c r="L726"/>
      <c r="M726"/>
    </row>
    <row r="727" spans="1:13" s="8" customFormat="1" x14ac:dyDescent="0.3">
      <c r="A727"/>
      <c r="B727"/>
      <c r="C727" s="10"/>
      <c r="D727" s="10"/>
      <c r="E727" s="10"/>
      <c r="F727" s="10"/>
      <c r="G727" s="10"/>
      <c r="H727" s="10"/>
      <c r="I727" s="10"/>
      <c r="J727"/>
      <c r="K727"/>
      <c r="L727"/>
      <c r="M727"/>
    </row>
    <row r="728" spans="1:13" s="8" customFormat="1" x14ac:dyDescent="0.3">
      <c r="A728"/>
      <c r="B728"/>
      <c r="C728" s="10"/>
      <c r="D728" s="10"/>
      <c r="E728" s="10"/>
      <c r="F728" s="10"/>
      <c r="G728" s="10"/>
      <c r="H728" s="10"/>
      <c r="I728" s="10"/>
      <c r="J728"/>
      <c r="K728"/>
      <c r="L728"/>
      <c r="M728"/>
    </row>
    <row r="729" spans="1:13" s="8" customFormat="1" x14ac:dyDescent="0.3">
      <c r="A729"/>
      <c r="B729"/>
      <c r="C729" s="10"/>
      <c r="D729" s="10"/>
      <c r="E729" s="10"/>
      <c r="F729" s="10"/>
      <c r="G729" s="10"/>
      <c r="H729" s="10"/>
      <c r="I729" s="10"/>
      <c r="J729"/>
      <c r="K729"/>
      <c r="L729"/>
      <c r="M729"/>
    </row>
    <row r="730" spans="1:13" s="8" customFormat="1" x14ac:dyDescent="0.3">
      <c r="A730"/>
      <c r="B730"/>
      <c r="C730" s="10"/>
      <c r="D730" s="10"/>
      <c r="E730" s="10"/>
      <c r="F730" s="10"/>
      <c r="G730" s="10"/>
      <c r="H730" s="10"/>
      <c r="I730" s="10"/>
      <c r="J730"/>
      <c r="K730"/>
      <c r="L730"/>
      <c r="M730"/>
    </row>
    <row r="731" spans="1:13" s="8" customFormat="1" x14ac:dyDescent="0.3">
      <c r="A731"/>
      <c r="B731"/>
      <c r="C731" s="10"/>
      <c r="D731" s="10"/>
      <c r="E731" s="10"/>
      <c r="F731" s="10"/>
      <c r="G731" s="10"/>
      <c r="H731" s="10"/>
      <c r="I731" s="10"/>
      <c r="J731"/>
      <c r="K731"/>
      <c r="L731"/>
      <c r="M731"/>
    </row>
    <row r="732" spans="1:13" s="8" customFormat="1" x14ac:dyDescent="0.3">
      <c r="A732"/>
      <c r="B732"/>
      <c r="C732" s="10"/>
      <c r="D732" s="10"/>
      <c r="E732" s="10"/>
      <c r="F732" s="10"/>
      <c r="G732" s="10"/>
      <c r="H732" s="10"/>
      <c r="I732" s="10"/>
      <c r="J732"/>
      <c r="K732"/>
      <c r="L732"/>
      <c r="M732"/>
    </row>
    <row r="733" spans="1:13" s="8" customFormat="1" x14ac:dyDescent="0.3">
      <c r="A733"/>
      <c r="B733"/>
      <c r="C733" s="10"/>
      <c r="D733" s="10"/>
      <c r="E733" s="10"/>
      <c r="F733" s="10"/>
      <c r="G733" s="10"/>
      <c r="H733" s="10"/>
      <c r="I733" s="10"/>
      <c r="J733"/>
      <c r="K733"/>
      <c r="L733"/>
      <c r="M733"/>
    </row>
    <row r="734" spans="1:13" s="8" customFormat="1" x14ac:dyDescent="0.3">
      <c r="A734"/>
      <c r="B734"/>
      <c r="C734" s="10"/>
      <c r="D734" s="10"/>
      <c r="E734" s="10"/>
      <c r="F734" s="10"/>
      <c r="G734" s="10"/>
      <c r="H734" s="10"/>
      <c r="I734" s="10"/>
      <c r="J734"/>
      <c r="K734"/>
      <c r="L734"/>
      <c r="M734"/>
    </row>
    <row r="735" spans="1:13" s="8" customFormat="1" x14ac:dyDescent="0.3">
      <c r="A735"/>
      <c r="B735"/>
      <c r="C735" s="10"/>
      <c r="D735" s="10"/>
      <c r="E735" s="10"/>
      <c r="F735" s="10"/>
      <c r="G735" s="10"/>
      <c r="H735" s="10"/>
      <c r="I735" s="10"/>
      <c r="J735"/>
      <c r="K735"/>
      <c r="L735"/>
      <c r="M735"/>
    </row>
    <row r="736" spans="1:13" s="8" customFormat="1" x14ac:dyDescent="0.3">
      <c r="A736"/>
      <c r="B736"/>
      <c r="C736" s="10"/>
      <c r="D736" s="10"/>
      <c r="E736" s="10"/>
      <c r="F736" s="10"/>
      <c r="G736" s="10"/>
      <c r="H736" s="10"/>
      <c r="I736" s="10"/>
      <c r="J736"/>
      <c r="K736"/>
      <c r="L736"/>
      <c r="M736"/>
    </row>
    <row r="737" spans="1:13" s="8" customFormat="1" x14ac:dyDescent="0.3">
      <c r="A737"/>
      <c r="B737"/>
      <c r="C737" s="10"/>
      <c r="D737" s="10"/>
      <c r="E737" s="10"/>
      <c r="F737" s="10"/>
      <c r="G737" s="10"/>
      <c r="H737" s="10"/>
      <c r="I737" s="10"/>
      <c r="J737"/>
      <c r="K737"/>
      <c r="L737"/>
      <c r="M737"/>
    </row>
    <row r="738" spans="1:13" s="8" customFormat="1" x14ac:dyDescent="0.3">
      <c r="A738"/>
      <c r="B738"/>
      <c r="C738" s="10"/>
      <c r="D738" s="10"/>
      <c r="E738" s="10"/>
      <c r="F738" s="10"/>
      <c r="G738" s="10"/>
      <c r="H738" s="10"/>
      <c r="I738" s="10"/>
      <c r="J738"/>
      <c r="K738"/>
      <c r="L738"/>
      <c r="M738"/>
    </row>
    <row r="739" spans="1:13" s="8" customFormat="1" x14ac:dyDescent="0.3">
      <c r="A739"/>
      <c r="B739"/>
      <c r="C739" s="10"/>
      <c r="D739" s="10"/>
      <c r="E739" s="10"/>
      <c r="F739" s="10"/>
      <c r="G739" s="10"/>
      <c r="H739" s="10"/>
      <c r="I739" s="10"/>
      <c r="J739"/>
      <c r="K739"/>
      <c r="L739"/>
      <c r="M739"/>
    </row>
    <row r="740" spans="1:13" s="8" customFormat="1" x14ac:dyDescent="0.3">
      <c r="A740"/>
      <c r="B740"/>
      <c r="C740" s="10"/>
      <c r="D740" s="10"/>
      <c r="E740" s="10"/>
      <c r="F740" s="10"/>
      <c r="G740" s="10"/>
      <c r="H740" s="10"/>
      <c r="I740" s="10"/>
      <c r="J740"/>
      <c r="K740"/>
      <c r="L740"/>
      <c r="M740"/>
    </row>
    <row r="741" spans="1:13" s="8" customFormat="1" x14ac:dyDescent="0.3">
      <c r="A741"/>
      <c r="B741"/>
      <c r="C741" s="10"/>
      <c r="D741" s="10"/>
      <c r="E741" s="10"/>
      <c r="F741" s="10"/>
      <c r="G741" s="10"/>
      <c r="H741" s="10"/>
      <c r="I741" s="10"/>
      <c r="J741"/>
      <c r="K741"/>
      <c r="L741"/>
      <c r="M741"/>
    </row>
    <row r="742" spans="1:13" s="8" customFormat="1" x14ac:dyDescent="0.3">
      <c r="A742"/>
      <c r="B742"/>
      <c r="C742" s="10"/>
      <c r="D742" s="10"/>
      <c r="E742" s="10"/>
      <c r="F742" s="10"/>
      <c r="G742" s="10"/>
      <c r="H742" s="10"/>
      <c r="I742" s="10"/>
      <c r="J742"/>
      <c r="K742"/>
      <c r="L742"/>
      <c r="M742"/>
    </row>
    <row r="743" spans="1:13" s="8" customFormat="1" x14ac:dyDescent="0.3">
      <c r="A743"/>
      <c r="B743"/>
      <c r="C743" s="10"/>
      <c r="D743" s="10"/>
      <c r="E743" s="10"/>
      <c r="F743" s="10"/>
      <c r="G743" s="10"/>
      <c r="H743" s="10"/>
      <c r="I743" s="10"/>
      <c r="J743"/>
      <c r="K743"/>
      <c r="L743"/>
      <c r="M743"/>
    </row>
    <row r="744" spans="1:13" s="8" customFormat="1" x14ac:dyDescent="0.3">
      <c r="A744"/>
      <c r="B744"/>
      <c r="C744" s="10"/>
      <c r="D744" s="10"/>
      <c r="E744" s="10"/>
      <c r="F744" s="10"/>
      <c r="G744" s="10"/>
      <c r="H744" s="10"/>
      <c r="I744" s="10"/>
      <c r="J744"/>
      <c r="K744"/>
      <c r="L744"/>
      <c r="M744"/>
    </row>
    <row r="745" spans="1:13" s="8" customFormat="1" x14ac:dyDescent="0.3">
      <c r="A745"/>
      <c r="B745"/>
      <c r="C745" s="10"/>
      <c r="D745" s="10"/>
      <c r="E745" s="10"/>
      <c r="F745" s="10"/>
      <c r="G745" s="10"/>
      <c r="H745" s="10"/>
      <c r="I745" s="10"/>
      <c r="J745"/>
      <c r="K745"/>
      <c r="L745"/>
      <c r="M745"/>
    </row>
    <row r="746" spans="1:13" s="8" customFormat="1" x14ac:dyDescent="0.3">
      <c r="A746"/>
      <c r="B746"/>
      <c r="C746" s="10"/>
      <c r="D746" s="10"/>
      <c r="E746" s="10"/>
      <c r="F746" s="10"/>
      <c r="G746" s="10"/>
      <c r="H746" s="10"/>
      <c r="I746" s="10"/>
      <c r="J746"/>
      <c r="K746"/>
      <c r="L746"/>
      <c r="M746"/>
    </row>
    <row r="747" spans="1:13" s="8" customFormat="1" x14ac:dyDescent="0.3">
      <c r="A747"/>
      <c r="B747"/>
      <c r="C747" s="10"/>
      <c r="D747" s="10"/>
      <c r="E747" s="10"/>
      <c r="F747" s="10"/>
      <c r="G747" s="10"/>
      <c r="H747" s="10"/>
      <c r="I747" s="10"/>
      <c r="J747"/>
      <c r="K747"/>
      <c r="L747"/>
      <c r="M747"/>
    </row>
    <row r="748" spans="1:13" s="8" customFormat="1" x14ac:dyDescent="0.3">
      <c r="A748"/>
      <c r="B748"/>
      <c r="C748" s="10"/>
      <c r="D748" s="10"/>
      <c r="E748" s="10"/>
      <c r="F748" s="10"/>
      <c r="G748" s="10"/>
      <c r="H748" s="10"/>
      <c r="I748" s="10"/>
      <c r="J748"/>
      <c r="K748"/>
      <c r="L748"/>
      <c r="M748"/>
    </row>
    <row r="749" spans="1:13" s="8" customFormat="1" x14ac:dyDescent="0.3">
      <c r="A749"/>
      <c r="B749"/>
      <c r="C749" s="10"/>
      <c r="D749" s="10"/>
      <c r="E749" s="10"/>
      <c r="F749" s="10"/>
      <c r="G749" s="10"/>
      <c r="H749" s="10"/>
      <c r="I749" s="10"/>
      <c r="J749"/>
      <c r="K749"/>
      <c r="L749"/>
      <c r="M749"/>
    </row>
    <row r="750" spans="1:13" s="8" customFormat="1" x14ac:dyDescent="0.3">
      <c r="A750"/>
      <c r="B750"/>
      <c r="C750" s="10"/>
      <c r="D750" s="10"/>
      <c r="E750" s="10"/>
      <c r="F750" s="10"/>
      <c r="G750" s="10"/>
      <c r="H750" s="10"/>
      <c r="I750" s="10"/>
      <c r="J750"/>
      <c r="K750"/>
      <c r="L750"/>
      <c r="M750"/>
    </row>
    <row r="751" spans="1:13" s="8" customFormat="1" x14ac:dyDescent="0.3">
      <c r="A751"/>
      <c r="B751"/>
      <c r="C751" s="10"/>
      <c r="D751" s="10"/>
      <c r="E751" s="10"/>
      <c r="F751" s="10"/>
      <c r="G751" s="10"/>
      <c r="H751" s="10"/>
      <c r="I751" s="10"/>
      <c r="J751"/>
      <c r="K751"/>
      <c r="L751"/>
      <c r="M751"/>
    </row>
    <row r="752" spans="1:13" s="8" customFormat="1" x14ac:dyDescent="0.3">
      <c r="A752"/>
      <c r="B752"/>
      <c r="C752" s="10"/>
      <c r="D752" s="10"/>
      <c r="E752" s="10"/>
      <c r="F752" s="10"/>
      <c r="G752" s="10"/>
      <c r="H752" s="10"/>
      <c r="I752" s="10"/>
      <c r="J752"/>
      <c r="K752"/>
      <c r="L752"/>
      <c r="M752"/>
    </row>
    <row r="753" spans="1:13" s="8" customFormat="1" x14ac:dyDescent="0.3">
      <c r="A753"/>
      <c r="B753"/>
      <c r="C753" s="10"/>
      <c r="D753" s="10"/>
      <c r="E753" s="10"/>
      <c r="F753" s="10"/>
      <c r="G753" s="10"/>
      <c r="H753" s="10"/>
      <c r="I753" s="10"/>
      <c r="J753"/>
      <c r="K753"/>
      <c r="L753"/>
      <c r="M753"/>
    </row>
    <row r="754" spans="1:13" s="8" customFormat="1" x14ac:dyDescent="0.3">
      <c r="A754"/>
      <c r="B754"/>
      <c r="C754" s="10"/>
      <c r="D754" s="10"/>
      <c r="E754" s="10"/>
      <c r="F754" s="10"/>
      <c r="G754" s="10"/>
      <c r="H754" s="10"/>
      <c r="I754" s="10"/>
      <c r="J754"/>
      <c r="K754"/>
      <c r="L754"/>
      <c r="M754"/>
    </row>
    <row r="755" spans="1:13" s="8" customFormat="1" x14ac:dyDescent="0.3">
      <c r="A755"/>
      <c r="B755"/>
      <c r="C755" s="10"/>
      <c r="D755" s="10"/>
      <c r="E755" s="10"/>
      <c r="F755" s="10"/>
      <c r="G755" s="10"/>
      <c r="H755" s="10"/>
      <c r="I755" s="10"/>
      <c r="J755"/>
      <c r="K755"/>
      <c r="L755"/>
      <c r="M755"/>
    </row>
    <row r="756" spans="1:13" s="8" customFormat="1" x14ac:dyDescent="0.3">
      <c r="A756"/>
      <c r="B756"/>
      <c r="C756" s="10"/>
      <c r="D756" s="10"/>
      <c r="E756" s="10"/>
      <c r="F756" s="10"/>
      <c r="G756" s="10"/>
      <c r="H756" s="10"/>
      <c r="I756" s="10"/>
      <c r="J756"/>
      <c r="K756"/>
      <c r="L756"/>
      <c r="M756"/>
    </row>
    <row r="757" spans="1:13" s="8" customFormat="1" x14ac:dyDescent="0.3">
      <c r="A757"/>
      <c r="B757"/>
      <c r="C757" s="10"/>
      <c r="D757" s="10"/>
      <c r="E757" s="10"/>
      <c r="F757" s="10"/>
      <c r="G757" s="10"/>
      <c r="H757" s="10"/>
      <c r="I757" s="10"/>
      <c r="J757"/>
      <c r="K757"/>
      <c r="L757"/>
      <c r="M757"/>
    </row>
    <row r="758" spans="1:13" s="8" customFormat="1" x14ac:dyDescent="0.3">
      <c r="A758"/>
      <c r="B758"/>
      <c r="C758" s="10"/>
      <c r="D758" s="10"/>
      <c r="E758" s="10"/>
      <c r="F758" s="10"/>
      <c r="G758" s="10"/>
      <c r="H758" s="10"/>
      <c r="I758" s="10"/>
      <c r="J758"/>
      <c r="K758"/>
      <c r="L758"/>
      <c r="M758"/>
    </row>
    <row r="759" spans="1:13" s="8" customFormat="1" x14ac:dyDescent="0.3">
      <c r="A759"/>
      <c r="B759"/>
      <c r="C759" s="10"/>
      <c r="D759" s="10"/>
      <c r="E759" s="10"/>
      <c r="F759" s="10"/>
      <c r="G759" s="10"/>
      <c r="H759" s="10"/>
      <c r="I759" s="10"/>
      <c r="J759"/>
      <c r="K759"/>
      <c r="L759"/>
      <c r="M759"/>
    </row>
    <row r="760" spans="1:13" s="8" customFormat="1" x14ac:dyDescent="0.3">
      <c r="A760"/>
      <c r="B760"/>
      <c r="C760" s="10"/>
      <c r="D760" s="10"/>
      <c r="E760" s="10"/>
      <c r="F760" s="10"/>
      <c r="G760" s="10"/>
      <c r="H760" s="10"/>
      <c r="I760" s="10"/>
      <c r="J760"/>
      <c r="K760"/>
      <c r="L760"/>
      <c r="M760"/>
    </row>
    <row r="761" spans="1:13" s="8" customFormat="1" x14ac:dyDescent="0.3">
      <c r="A761"/>
      <c r="B761"/>
      <c r="C761" s="10"/>
      <c r="D761" s="10"/>
      <c r="E761" s="10"/>
      <c r="F761" s="10"/>
      <c r="G761" s="10"/>
      <c r="H761" s="10"/>
      <c r="I761" s="10"/>
      <c r="J761"/>
      <c r="K761"/>
      <c r="L761"/>
      <c r="M761"/>
    </row>
    <row r="762" spans="1:13" s="8" customFormat="1" x14ac:dyDescent="0.3">
      <c r="A762"/>
      <c r="B762"/>
      <c r="C762" s="10"/>
      <c r="D762" s="10"/>
      <c r="E762" s="10"/>
      <c r="F762" s="10"/>
      <c r="G762" s="10"/>
      <c r="H762" s="10"/>
      <c r="I762" s="10"/>
      <c r="J762"/>
      <c r="K762"/>
      <c r="L762"/>
      <c r="M762"/>
    </row>
    <row r="763" spans="1:13" s="8" customFormat="1" x14ac:dyDescent="0.3">
      <c r="A763"/>
      <c r="B763"/>
      <c r="C763" s="10"/>
      <c r="D763" s="10"/>
      <c r="E763" s="10"/>
      <c r="F763" s="10"/>
      <c r="G763" s="10"/>
      <c r="H763" s="10"/>
      <c r="I763" s="10"/>
      <c r="J763"/>
      <c r="K763"/>
      <c r="L763"/>
      <c r="M763"/>
    </row>
    <row r="764" spans="1:13" s="8" customFormat="1" x14ac:dyDescent="0.3">
      <c r="A764"/>
      <c r="B764"/>
      <c r="C764" s="10"/>
      <c r="D764" s="10"/>
      <c r="E764" s="10"/>
      <c r="F764" s="10"/>
      <c r="G764" s="10"/>
      <c r="H764" s="10"/>
      <c r="I764" s="10"/>
      <c r="J764"/>
      <c r="K764"/>
      <c r="L764"/>
      <c r="M764"/>
    </row>
    <row r="765" spans="1:13" s="8" customFormat="1" x14ac:dyDescent="0.3">
      <c r="A765"/>
      <c r="B765"/>
      <c r="C765" s="10"/>
      <c r="D765" s="10"/>
      <c r="E765" s="10"/>
      <c r="F765" s="10"/>
      <c r="G765" s="10"/>
      <c r="H765" s="10"/>
      <c r="I765" s="10"/>
      <c r="J765"/>
      <c r="K765"/>
      <c r="L765"/>
      <c r="M765"/>
    </row>
    <row r="766" spans="1:13" s="8" customFormat="1" x14ac:dyDescent="0.3">
      <c r="A766"/>
      <c r="B766"/>
      <c r="C766" s="10"/>
      <c r="D766" s="10"/>
      <c r="E766" s="10"/>
      <c r="F766" s="10"/>
      <c r="G766" s="10"/>
      <c r="H766" s="10"/>
      <c r="I766" s="10"/>
      <c r="J766"/>
      <c r="K766"/>
      <c r="L766"/>
      <c r="M766"/>
    </row>
    <row r="767" spans="1:13" s="8" customFormat="1" x14ac:dyDescent="0.3">
      <c r="A767"/>
      <c r="B767"/>
      <c r="C767" s="10"/>
      <c r="D767" s="10"/>
      <c r="E767" s="10"/>
      <c r="F767" s="10"/>
      <c r="G767" s="10"/>
      <c r="H767" s="10"/>
      <c r="I767" s="10"/>
      <c r="J767"/>
      <c r="K767"/>
      <c r="L767"/>
      <c r="M767"/>
    </row>
    <row r="768" spans="1:13" s="8" customFormat="1" x14ac:dyDescent="0.3">
      <c r="A768"/>
      <c r="B768"/>
      <c r="C768" s="10"/>
      <c r="D768" s="10"/>
      <c r="E768" s="10"/>
      <c r="F768" s="10"/>
      <c r="G768" s="10"/>
      <c r="H768" s="10"/>
      <c r="I768" s="10"/>
      <c r="J768"/>
      <c r="K768"/>
      <c r="L768"/>
      <c r="M768"/>
    </row>
    <row r="769" spans="1:13" s="8" customFormat="1" x14ac:dyDescent="0.3">
      <c r="A769"/>
      <c r="B769"/>
      <c r="C769" s="10"/>
      <c r="D769" s="10"/>
      <c r="E769" s="10"/>
      <c r="F769" s="10"/>
      <c r="G769" s="10"/>
      <c r="H769" s="10"/>
      <c r="I769" s="10"/>
      <c r="J769"/>
      <c r="K769"/>
      <c r="L769"/>
      <c r="M769"/>
    </row>
    <row r="770" spans="1:13" s="8" customFormat="1" x14ac:dyDescent="0.3">
      <c r="A770"/>
      <c r="B770"/>
      <c r="C770" s="10"/>
      <c r="D770" s="10"/>
      <c r="E770" s="10"/>
      <c r="F770" s="10"/>
      <c r="G770" s="10"/>
      <c r="H770" s="10"/>
      <c r="I770" s="10"/>
      <c r="J770"/>
      <c r="K770"/>
      <c r="L770"/>
      <c r="M770"/>
    </row>
    <row r="771" spans="1:13" s="8" customFormat="1" x14ac:dyDescent="0.3">
      <c r="A771"/>
      <c r="B771"/>
      <c r="C771" s="10"/>
      <c r="D771" s="10"/>
      <c r="E771" s="10"/>
      <c r="F771" s="10"/>
      <c r="G771" s="10"/>
      <c r="H771" s="10"/>
      <c r="I771" s="10"/>
      <c r="J771"/>
      <c r="K771"/>
      <c r="L771"/>
      <c r="M771"/>
    </row>
    <row r="772" spans="1:13" s="8" customFormat="1" x14ac:dyDescent="0.3">
      <c r="A772"/>
      <c r="B772"/>
      <c r="C772" s="10"/>
      <c r="D772" s="10"/>
      <c r="E772" s="10"/>
      <c r="F772" s="10"/>
      <c r="G772" s="10"/>
      <c r="H772" s="10"/>
      <c r="I772" s="10"/>
      <c r="J772"/>
      <c r="K772"/>
      <c r="L772"/>
      <c r="M772"/>
    </row>
    <row r="773" spans="1:13" s="8" customFormat="1" x14ac:dyDescent="0.3">
      <c r="A773"/>
      <c r="B773"/>
      <c r="C773" s="10"/>
      <c r="D773" s="10"/>
      <c r="E773" s="10"/>
      <c r="F773" s="10"/>
      <c r="G773" s="10"/>
      <c r="H773" s="10"/>
      <c r="I773" s="10"/>
      <c r="J773"/>
      <c r="K773"/>
      <c r="L773"/>
      <c r="M773"/>
    </row>
    <row r="774" spans="1:13" s="8" customFormat="1" x14ac:dyDescent="0.3">
      <c r="A774"/>
      <c r="B774"/>
      <c r="C774" s="10"/>
      <c r="D774" s="10"/>
      <c r="E774" s="10"/>
      <c r="F774" s="10"/>
      <c r="G774" s="10"/>
      <c r="H774" s="10"/>
      <c r="I774" s="10"/>
      <c r="J774"/>
      <c r="K774"/>
      <c r="L774"/>
      <c r="M774"/>
    </row>
    <row r="775" spans="1:13" s="8" customFormat="1" x14ac:dyDescent="0.3">
      <c r="A775"/>
      <c r="B775"/>
      <c r="C775" s="10"/>
      <c r="D775" s="10"/>
      <c r="E775" s="10"/>
      <c r="F775" s="10"/>
      <c r="G775" s="10"/>
      <c r="H775" s="10"/>
      <c r="I775" s="10"/>
      <c r="J775"/>
      <c r="K775"/>
      <c r="L775"/>
      <c r="M775"/>
    </row>
    <row r="776" spans="1:13" s="8" customFormat="1" x14ac:dyDescent="0.3">
      <c r="A776"/>
      <c r="B776"/>
      <c r="C776" s="10"/>
      <c r="D776" s="10"/>
      <c r="E776" s="10"/>
      <c r="F776" s="10"/>
      <c r="G776" s="10"/>
      <c r="H776" s="10"/>
      <c r="I776" s="10"/>
      <c r="J776"/>
      <c r="K776"/>
      <c r="L776"/>
      <c r="M776"/>
    </row>
    <row r="777" spans="1:13" s="8" customFormat="1" x14ac:dyDescent="0.3">
      <c r="A777"/>
      <c r="B777"/>
      <c r="C777" s="10"/>
      <c r="D777" s="10"/>
      <c r="E777" s="10"/>
      <c r="F777" s="10"/>
      <c r="G777" s="10"/>
      <c r="H777" s="10"/>
      <c r="I777" s="10"/>
      <c r="J777"/>
      <c r="K777"/>
      <c r="L777"/>
      <c r="M777"/>
    </row>
    <row r="778" spans="1:13" s="8" customFormat="1" x14ac:dyDescent="0.3">
      <c r="A778"/>
      <c r="B778"/>
      <c r="C778" s="10"/>
      <c r="D778" s="10"/>
      <c r="E778" s="10"/>
      <c r="F778" s="10"/>
      <c r="G778" s="10"/>
      <c r="H778" s="10"/>
      <c r="I778" s="10"/>
      <c r="J778"/>
      <c r="K778"/>
      <c r="L778"/>
      <c r="M778"/>
    </row>
    <row r="779" spans="1:13" s="8" customFormat="1" x14ac:dyDescent="0.3">
      <c r="A779"/>
      <c r="B779"/>
      <c r="C779" s="10"/>
      <c r="D779" s="10"/>
      <c r="E779" s="10"/>
      <c r="F779" s="10"/>
      <c r="G779" s="10"/>
      <c r="H779" s="10"/>
      <c r="I779" s="10"/>
      <c r="J779"/>
      <c r="K779"/>
      <c r="L779"/>
      <c r="M779"/>
    </row>
    <row r="780" spans="1:13" s="8" customFormat="1" x14ac:dyDescent="0.3">
      <c r="A780"/>
      <c r="B780"/>
      <c r="C780" s="10"/>
      <c r="D780" s="10"/>
      <c r="E780" s="10"/>
      <c r="F780" s="10"/>
      <c r="G780" s="10"/>
      <c r="H780" s="10"/>
      <c r="I780" s="10"/>
      <c r="J780"/>
      <c r="K780"/>
      <c r="L780"/>
      <c r="M780"/>
    </row>
    <row r="781" spans="1:13" s="8" customFormat="1" x14ac:dyDescent="0.3">
      <c r="A781"/>
      <c r="B781"/>
      <c r="C781" s="10"/>
      <c r="D781" s="10"/>
      <c r="E781" s="10"/>
      <c r="F781" s="10"/>
      <c r="G781" s="10"/>
      <c r="H781" s="10"/>
      <c r="I781" s="10"/>
      <c r="J781"/>
      <c r="K781"/>
      <c r="L781"/>
      <c r="M781"/>
    </row>
    <row r="782" spans="1:13" s="8" customFormat="1" x14ac:dyDescent="0.3">
      <c r="A782"/>
      <c r="B782"/>
      <c r="C782" s="10"/>
      <c r="D782" s="10"/>
      <c r="E782" s="10"/>
      <c r="F782" s="10"/>
      <c r="G782" s="10"/>
      <c r="H782" s="10"/>
      <c r="I782" s="10"/>
      <c r="J782"/>
      <c r="K782"/>
      <c r="L782"/>
      <c r="M782"/>
    </row>
    <row r="783" spans="1:13" s="8" customFormat="1" x14ac:dyDescent="0.3">
      <c r="A783"/>
      <c r="B783"/>
      <c r="C783" s="10"/>
      <c r="D783" s="10"/>
      <c r="E783" s="10"/>
      <c r="F783" s="10"/>
      <c r="G783" s="10"/>
      <c r="H783" s="10"/>
      <c r="I783" s="10"/>
      <c r="J783"/>
      <c r="K783"/>
      <c r="L783"/>
      <c r="M783"/>
    </row>
    <row r="784" spans="1:13" s="8" customFormat="1" x14ac:dyDescent="0.3">
      <c r="A784"/>
      <c r="B784"/>
      <c r="C784" s="10"/>
      <c r="D784" s="10"/>
      <c r="E784" s="10"/>
      <c r="F784" s="10"/>
      <c r="G784" s="10"/>
      <c r="H784" s="10"/>
      <c r="I784" s="10"/>
      <c r="J784"/>
      <c r="K784"/>
      <c r="L784"/>
      <c r="M784"/>
    </row>
    <row r="785" spans="1:13" s="8" customFormat="1" x14ac:dyDescent="0.3">
      <c r="A785"/>
      <c r="B785"/>
      <c r="C785" s="10"/>
      <c r="D785" s="10"/>
      <c r="E785" s="10"/>
      <c r="F785" s="10"/>
      <c r="G785" s="10"/>
      <c r="H785" s="10"/>
      <c r="I785" s="10"/>
      <c r="J785"/>
      <c r="K785"/>
      <c r="L785"/>
      <c r="M785"/>
    </row>
    <row r="786" spans="1:13" s="8" customFormat="1" x14ac:dyDescent="0.3">
      <c r="A786"/>
      <c r="B786"/>
      <c r="C786" s="10"/>
      <c r="D786" s="10"/>
      <c r="E786" s="10"/>
      <c r="F786" s="10"/>
      <c r="G786" s="10"/>
      <c r="H786" s="10"/>
      <c r="I786" s="10"/>
      <c r="J786"/>
      <c r="K786"/>
      <c r="L786"/>
      <c r="M786"/>
    </row>
    <row r="787" spans="1:13" s="8" customFormat="1" x14ac:dyDescent="0.3">
      <c r="A787"/>
      <c r="B787"/>
      <c r="C787" s="10"/>
      <c r="D787" s="10"/>
      <c r="E787" s="10"/>
      <c r="F787" s="10"/>
      <c r="G787" s="10"/>
      <c r="H787" s="10"/>
      <c r="I787" s="10"/>
      <c r="J787"/>
      <c r="K787"/>
      <c r="L787"/>
      <c r="M787"/>
    </row>
    <row r="788" spans="1:13" s="8" customFormat="1" x14ac:dyDescent="0.3">
      <c r="A788"/>
      <c r="B788"/>
      <c r="C788" s="10"/>
      <c r="D788" s="10"/>
      <c r="E788" s="10"/>
      <c r="F788" s="10"/>
      <c r="G788" s="10"/>
      <c r="H788" s="10"/>
      <c r="I788" s="10"/>
      <c r="J788"/>
      <c r="K788"/>
      <c r="L788"/>
      <c r="M788"/>
    </row>
    <row r="789" spans="1:13" s="8" customFormat="1" x14ac:dyDescent="0.3">
      <c r="A789"/>
      <c r="B789"/>
      <c r="C789" s="10"/>
      <c r="D789" s="10"/>
      <c r="E789" s="10"/>
      <c r="F789" s="10"/>
      <c r="G789" s="10"/>
      <c r="H789" s="10"/>
      <c r="I789" s="10"/>
      <c r="J789"/>
      <c r="K789"/>
      <c r="L789"/>
      <c r="M789"/>
    </row>
    <row r="790" spans="1:13" s="8" customFormat="1" x14ac:dyDescent="0.3">
      <c r="A790"/>
      <c r="B790"/>
      <c r="C790" s="10"/>
      <c r="D790" s="10"/>
      <c r="E790" s="10"/>
      <c r="F790" s="10"/>
      <c r="G790" s="10"/>
      <c r="H790" s="10"/>
      <c r="I790" s="10"/>
      <c r="J790"/>
      <c r="K790"/>
      <c r="L790"/>
      <c r="M790"/>
    </row>
    <row r="791" spans="1:13" s="8" customFormat="1" x14ac:dyDescent="0.3">
      <c r="A791"/>
      <c r="B791"/>
      <c r="C791" s="10"/>
      <c r="D791" s="10"/>
      <c r="E791" s="10"/>
      <c r="F791" s="10"/>
      <c r="G791" s="10"/>
      <c r="H791" s="10"/>
      <c r="I791" s="10"/>
      <c r="J791"/>
      <c r="K791"/>
      <c r="L791"/>
      <c r="M791"/>
    </row>
    <row r="792" spans="1:13" s="8" customFormat="1" x14ac:dyDescent="0.3">
      <c r="A792"/>
      <c r="B792"/>
      <c r="C792" s="10"/>
      <c r="D792" s="10"/>
      <c r="E792" s="10"/>
      <c r="F792" s="10"/>
      <c r="G792" s="10"/>
      <c r="H792" s="10"/>
      <c r="I792" s="10"/>
      <c r="J792"/>
      <c r="K792"/>
      <c r="L792"/>
      <c r="M792"/>
    </row>
    <row r="793" spans="1:13" s="8" customFormat="1" x14ac:dyDescent="0.3">
      <c r="A793"/>
      <c r="B793"/>
      <c r="C793" s="10"/>
      <c r="D793" s="10"/>
      <c r="E793" s="10"/>
      <c r="F793" s="10"/>
      <c r="G793" s="10"/>
      <c r="H793" s="10"/>
      <c r="I793" s="10"/>
      <c r="J793"/>
      <c r="K793"/>
      <c r="L793"/>
      <c r="M793"/>
    </row>
    <row r="794" spans="1:13" s="8" customFormat="1" x14ac:dyDescent="0.3">
      <c r="A794"/>
      <c r="B794"/>
      <c r="C794" s="10"/>
      <c r="D794" s="10"/>
      <c r="E794" s="10"/>
      <c r="F794" s="10"/>
      <c r="G794" s="10"/>
      <c r="H794" s="10"/>
      <c r="I794" s="10"/>
      <c r="J794"/>
      <c r="K794"/>
      <c r="L794"/>
      <c r="M794"/>
    </row>
    <row r="795" spans="1:13" s="8" customFormat="1" x14ac:dyDescent="0.3">
      <c r="A795"/>
      <c r="B795"/>
      <c r="C795" s="10"/>
      <c r="D795" s="10"/>
      <c r="E795" s="10"/>
      <c r="F795" s="10"/>
      <c r="G795" s="10"/>
      <c r="H795" s="10"/>
      <c r="I795" s="10"/>
      <c r="J795"/>
      <c r="K795"/>
      <c r="L795"/>
      <c r="M795"/>
    </row>
    <row r="796" spans="1:13" s="8" customFormat="1" x14ac:dyDescent="0.3">
      <c r="A796"/>
      <c r="B796"/>
      <c r="C796" s="10"/>
      <c r="D796" s="10"/>
      <c r="E796" s="10"/>
      <c r="F796" s="10"/>
      <c r="G796" s="10"/>
      <c r="H796" s="10"/>
      <c r="I796" s="10"/>
      <c r="J796"/>
      <c r="K796"/>
      <c r="L796"/>
      <c r="M796"/>
    </row>
    <row r="797" spans="1:13" s="8" customFormat="1" x14ac:dyDescent="0.3">
      <c r="A797"/>
      <c r="B797"/>
      <c r="C797" s="10"/>
      <c r="D797" s="10"/>
      <c r="E797" s="10"/>
      <c r="F797" s="10"/>
      <c r="G797" s="10"/>
      <c r="H797" s="10"/>
      <c r="I797" s="10"/>
      <c r="J797"/>
      <c r="K797"/>
      <c r="L797"/>
      <c r="M797"/>
    </row>
    <row r="798" spans="1:13" s="8" customFormat="1" x14ac:dyDescent="0.3">
      <c r="A798"/>
      <c r="B798"/>
      <c r="C798" s="10"/>
      <c r="D798" s="10"/>
      <c r="E798" s="10"/>
      <c r="F798" s="10"/>
      <c r="G798" s="10"/>
      <c r="H798" s="10"/>
      <c r="I798" s="10"/>
      <c r="J798"/>
      <c r="K798"/>
      <c r="L798"/>
      <c r="M798"/>
    </row>
    <row r="799" spans="1:13" s="8" customFormat="1" x14ac:dyDescent="0.3">
      <c r="A799"/>
      <c r="B799"/>
      <c r="C799" s="10"/>
      <c r="D799" s="10"/>
      <c r="E799" s="10"/>
      <c r="F799" s="10"/>
      <c r="G799" s="10"/>
      <c r="H799" s="10"/>
      <c r="I799" s="10"/>
      <c r="J799"/>
      <c r="K799"/>
      <c r="L799"/>
      <c r="M799"/>
    </row>
    <row r="800" spans="1:13" s="8" customFormat="1" x14ac:dyDescent="0.3">
      <c r="A800"/>
      <c r="B800"/>
      <c r="C800" s="10"/>
      <c r="D800" s="10"/>
      <c r="E800" s="10"/>
      <c r="F800" s="10"/>
      <c r="G800" s="10"/>
      <c r="H800" s="10"/>
      <c r="I800" s="10"/>
      <c r="J800"/>
      <c r="K800"/>
      <c r="L800"/>
      <c r="M800"/>
    </row>
    <row r="801" spans="1:13" s="8" customFormat="1" x14ac:dyDescent="0.3">
      <c r="A801"/>
      <c r="B801"/>
      <c r="C801" s="10"/>
      <c r="D801" s="10"/>
      <c r="E801" s="10"/>
      <c r="F801" s="10"/>
      <c r="G801" s="10"/>
      <c r="H801" s="10"/>
      <c r="I801" s="10"/>
      <c r="J801"/>
      <c r="K801"/>
      <c r="L801"/>
      <c r="M801"/>
    </row>
    <row r="802" spans="1:13" s="8" customFormat="1" x14ac:dyDescent="0.3">
      <c r="A802"/>
      <c r="B802"/>
      <c r="C802" s="10"/>
      <c r="D802" s="10"/>
      <c r="E802" s="10"/>
      <c r="F802" s="10"/>
      <c r="G802" s="10"/>
      <c r="H802" s="10"/>
      <c r="I802" s="10"/>
      <c r="J802"/>
      <c r="K802"/>
      <c r="L802"/>
      <c r="M802"/>
    </row>
    <row r="803" spans="1:13" s="8" customFormat="1" x14ac:dyDescent="0.3">
      <c r="A803"/>
      <c r="B803"/>
      <c r="C803" s="10"/>
      <c r="D803" s="10"/>
      <c r="E803" s="10"/>
      <c r="F803" s="10"/>
      <c r="G803" s="10"/>
      <c r="H803" s="10"/>
      <c r="I803" s="10"/>
      <c r="J803"/>
      <c r="K803"/>
      <c r="L803"/>
      <c r="M803"/>
    </row>
    <row r="804" spans="1:13" s="8" customFormat="1" x14ac:dyDescent="0.3">
      <c r="A804"/>
      <c r="B804"/>
      <c r="C804" s="10"/>
      <c r="D804" s="10"/>
      <c r="E804" s="10"/>
      <c r="F804" s="10"/>
      <c r="G804" s="10"/>
      <c r="H804" s="10"/>
      <c r="I804" s="10"/>
      <c r="J804"/>
      <c r="K804"/>
      <c r="L804"/>
      <c r="M804"/>
    </row>
    <row r="805" spans="1:13" s="8" customFormat="1" x14ac:dyDescent="0.3">
      <c r="A805"/>
      <c r="B805"/>
      <c r="C805" s="10"/>
      <c r="D805" s="10"/>
      <c r="E805" s="10"/>
      <c r="F805" s="10"/>
      <c r="G805" s="10"/>
      <c r="H805" s="10"/>
      <c r="I805" s="10"/>
      <c r="J805"/>
      <c r="K805"/>
      <c r="L805"/>
      <c r="M805"/>
    </row>
    <row r="806" spans="1:13" s="8" customFormat="1" x14ac:dyDescent="0.3">
      <c r="A806"/>
      <c r="B806"/>
      <c r="C806" s="10"/>
      <c r="D806" s="10"/>
      <c r="E806" s="10"/>
      <c r="F806" s="10"/>
      <c r="G806" s="10"/>
      <c r="H806" s="10"/>
      <c r="I806" s="10"/>
      <c r="J806"/>
      <c r="K806"/>
      <c r="L806"/>
      <c r="M806"/>
    </row>
    <row r="807" spans="1:13" s="8" customFormat="1" x14ac:dyDescent="0.3">
      <c r="A807"/>
      <c r="B807"/>
      <c r="C807" s="10"/>
      <c r="D807" s="10"/>
      <c r="E807" s="10"/>
      <c r="F807" s="10"/>
      <c r="G807" s="10"/>
      <c r="H807" s="10"/>
      <c r="I807" s="10"/>
      <c r="J807"/>
      <c r="K807"/>
      <c r="L807"/>
      <c r="M807"/>
    </row>
    <row r="808" spans="1:13" s="8" customFormat="1" x14ac:dyDescent="0.3">
      <c r="A808"/>
      <c r="B808"/>
      <c r="C808" s="10"/>
      <c r="D808" s="10"/>
      <c r="E808" s="10"/>
      <c r="F808" s="10"/>
      <c r="G808" s="10"/>
      <c r="H808" s="10"/>
      <c r="I808" s="10"/>
      <c r="J808"/>
      <c r="K808"/>
      <c r="L808"/>
      <c r="M808"/>
    </row>
    <row r="809" spans="1:13" s="8" customFormat="1" x14ac:dyDescent="0.3">
      <c r="A809"/>
      <c r="B809"/>
      <c r="C809" s="10"/>
      <c r="D809" s="10"/>
      <c r="E809" s="10"/>
      <c r="F809" s="10"/>
      <c r="G809" s="10"/>
      <c r="H809" s="10"/>
      <c r="I809" s="10"/>
      <c r="J809"/>
      <c r="K809"/>
      <c r="L809"/>
      <c r="M809"/>
    </row>
    <row r="810" spans="1:13" s="8" customFormat="1" x14ac:dyDescent="0.3">
      <c r="A810"/>
      <c r="B810"/>
      <c r="C810" s="10"/>
      <c r="D810" s="10"/>
      <c r="E810" s="10"/>
      <c r="F810" s="10"/>
      <c r="G810" s="10"/>
      <c r="H810" s="10"/>
      <c r="I810" s="10"/>
      <c r="J810"/>
      <c r="K810"/>
      <c r="L810"/>
      <c r="M810"/>
    </row>
    <row r="811" spans="1:13" s="8" customFormat="1" x14ac:dyDescent="0.3">
      <c r="A811"/>
      <c r="B811"/>
      <c r="C811" s="10"/>
      <c r="D811" s="10"/>
      <c r="E811" s="10"/>
      <c r="F811" s="10"/>
      <c r="G811" s="10"/>
      <c r="H811" s="10"/>
      <c r="I811" s="10"/>
      <c r="J811"/>
      <c r="K811"/>
      <c r="L811"/>
      <c r="M811"/>
    </row>
    <row r="812" spans="1:13" s="8" customFormat="1" x14ac:dyDescent="0.3">
      <c r="A812"/>
      <c r="B812"/>
      <c r="C812" s="10"/>
      <c r="D812" s="10"/>
      <c r="E812" s="10"/>
      <c r="F812" s="10"/>
      <c r="G812" s="10"/>
      <c r="H812" s="10"/>
      <c r="I812" s="10"/>
      <c r="J812"/>
      <c r="K812"/>
      <c r="L812"/>
      <c r="M812"/>
    </row>
    <row r="813" spans="1:13" s="8" customFormat="1" x14ac:dyDescent="0.3">
      <c r="A813"/>
      <c r="B813"/>
      <c r="C813" s="10"/>
      <c r="D813" s="10"/>
      <c r="E813" s="10"/>
      <c r="F813" s="10"/>
      <c r="G813" s="10"/>
      <c r="H813" s="10"/>
      <c r="I813" s="10"/>
      <c r="J813"/>
      <c r="K813"/>
      <c r="L813"/>
      <c r="M813"/>
    </row>
    <row r="814" spans="1:13" s="8" customFormat="1" x14ac:dyDescent="0.3">
      <c r="A814"/>
      <c r="B814"/>
      <c r="C814" s="10"/>
      <c r="D814" s="10"/>
      <c r="E814" s="10"/>
      <c r="F814" s="10"/>
      <c r="G814" s="10"/>
      <c r="H814" s="10"/>
      <c r="I814" s="10"/>
      <c r="J814"/>
      <c r="K814"/>
      <c r="L814"/>
      <c r="M814"/>
    </row>
    <row r="815" spans="1:13" s="8" customFormat="1" x14ac:dyDescent="0.3">
      <c r="A815"/>
      <c r="B815"/>
      <c r="C815" s="10"/>
      <c r="D815" s="10"/>
      <c r="E815" s="10"/>
      <c r="F815" s="10"/>
      <c r="G815" s="10"/>
      <c r="H815" s="10"/>
      <c r="I815" s="10"/>
      <c r="J815"/>
      <c r="K815"/>
      <c r="L815"/>
      <c r="M815"/>
    </row>
    <row r="816" spans="1:13" s="8" customFormat="1" x14ac:dyDescent="0.3">
      <c r="A816"/>
      <c r="B816"/>
      <c r="C816" s="10"/>
      <c r="D816" s="10"/>
      <c r="E816" s="10"/>
      <c r="F816" s="10"/>
      <c r="G816" s="10"/>
      <c r="H816" s="10"/>
      <c r="I816" s="10"/>
      <c r="J816"/>
      <c r="K816"/>
      <c r="L816"/>
      <c r="M816"/>
    </row>
    <row r="817" spans="1:13" s="8" customFormat="1" x14ac:dyDescent="0.3">
      <c r="A817"/>
      <c r="B817"/>
      <c r="C817" s="10"/>
      <c r="D817" s="10"/>
      <c r="E817" s="10"/>
      <c r="F817" s="10"/>
      <c r="G817" s="10"/>
      <c r="H817" s="10"/>
      <c r="I817" s="10"/>
      <c r="J817"/>
      <c r="K817"/>
      <c r="L817"/>
      <c r="M817"/>
    </row>
    <row r="818" spans="1:13" s="8" customFormat="1" x14ac:dyDescent="0.3">
      <c r="A818"/>
      <c r="B818"/>
      <c r="C818" s="10"/>
      <c r="D818" s="10"/>
      <c r="E818" s="10"/>
      <c r="F818" s="10"/>
      <c r="G818" s="10"/>
      <c r="H818" s="10"/>
      <c r="I818" s="10"/>
      <c r="J818"/>
      <c r="K818"/>
      <c r="L818"/>
      <c r="M818"/>
    </row>
    <row r="819" spans="1:13" s="8" customFormat="1" x14ac:dyDescent="0.3">
      <c r="A819"/>
      <c r="B819"/>
      <c r="C819" s="10"/>
      <c r="D819" s="10"/>
      <c r="E819" s="10"/>
      <c r="F819" s="10"/>
      <c r="G819" s="10"/>
      <c r="H819" s="10"/>
      <c r="I819" s="10"/>
      <c r="J819"/>
      <c r="K819"/>
      <c r="L819"/>
      <c r="M819"/>
    </row>
    <row r="820" spans="1:13" s="8" customFormat="1" x14ac:dyDescent="0.3">
      <c r="A820"/>
      <c r="B820"/>
      <c r="C820" s="10"/>
      <c r="D820" s="10"/>
      <c r="E820" s="10"/>
      <c r="F820" s="10"/>
      <c r="G820" s="10"/>
      <c r="H820" s="10"/>
      <c r="I820" s="10"/>
      <c r="J820"/>
      <c r="K820"/>
      <c r="L820"/>
      <c r="M820"/>
    </row>
    <row r="821" spans="1:13" s="8" customFormat="1" x14ac:dyDescent="0.3">
      <c r="A821"/>
      <c r="B821"/>
      <c r="C821" s="10"/>
      <c r="D821" s="10"/>
      <c r="E821" s="10"/>
      <c r="F821" s="10"/>
      <c r="G821" s="10"/>
      <c r="H821" s="10"/>
      <c r="I821" s="10"/>
      <c r="J821"/>
      <c r="K821"/>
      <c r="L821"/>
      <c r="M821"/>
    </row>
    <row r="822" spans="1:13" s="8" customFormat="1" x14ac:dyDescent="0.3">
      <c r="A822"/>
      <c r="B822"/>
      <c r="C822" s="10"/>
      <c r="D822" s="10"/>
      <c r="E822" s="10"/>
      <c r="F822" s="10"/>
      <c r="G822" s="10"/>
      <c r="H822" s="10"/>
      <c r="I822" s="10"/>
      <c r="J822"/>
      <c r="K822"/>
      <c r="L822"/>
      <c r="M822"/>
    </row>
    <row r="823" spans="1:13" s="8" customFormat="1" x14ac:dyDescent="0.3">
      <c r="A823"/>
      <c r="B823"/>
      <c r="C823" s="10"/>
      <c r="D823" s="10"/>
      <c r="E823" s="10"/>
      <c r="F823" s="10"/>
      <c r="G823" s="10"/>
      <c r="H823" s="10"/>
      <c r="I823" s="10"/>
      <c r="J823"/>
      <c r="K823"/>
      <c r="L823"/>
      <c r="M823"/>
    </row>
    <row r="824" spans="1:13" s="8" customFormat="1" x14ac:dyDescent="0.3">
      <c r="A824"/>
      <c r="B824"/>
      <c r="C824" s="10"/>
      <c r="D824" s="10"/>
      <c r="E824" s="10"/>
      <c r="F824" s="10"/>
      <c r="G824" s="10"/>
      <c r="H824" s="10"/>
      <c r="I824" s="10"/>
      <c r="J824"/>
      <c r="K824"/>
      <c r="L824"/>
      <c r="M824"/>
    </row>
    <row r="825" spans="1:13" s="8" customFormat="1" x14ac:dyDescent="0.3">
      <c r="A825"/>
      <c r="B825"/>
      <c r="C825" s="10"/>
      <c r="D825" s="10"/>
      <c r="E825" s="10"/>
      <c r="F825" s="10"/>
      <c r="G825" s="10"/>
      <c r="H825" s="10"/>
      <c r="I825" s="10"/>
      <c r="J825"/>
      <c r="K825"/>
      <c r="L825"/>
      <c r="M825"/>
    </row>
    <row r="826" spans="1:13" s="8" customFormat="1" x14ac:dyDescent="0.3">
      <c r="A826"/>
      <c r="B826"/>
      <c r="C826" s="10"/>
      <c r="D826" s="10"/>
      <c r="E826" s="10"/>
      <c r="F826" s="10"/>
      <c r="G826" s="10"/>
      <c r="H826" s="10"/>
      <c r="I826" s="10"/>
      <c r="J826"/>
      <c r="K826"/>
      <c r="L826"/>
      <c r="M826"/>
    </row>
    <row r="827" spans="1:13" s="8" customFormat="1" x14ac:dyDescent="0.3">
      <c r="A827"/>
      <c r="B827"/>
      <c r="C827" s="10"/>
      <c r="D827" s="10"/>
      <c r="E827" s="10"/>
      <c r="F827" s="10"/>
      <c r="G827" s="10"/>
      <c r="H827" s="10"/>
      <c r="I827" s="10"/>
      <c r="J827"/>
      <c r="K827"/>
      <c r="L827"/>
      <c r="M827"/>
    </row>
    <row r="828" spans="1:13" s="8" customFormat="1" x14ac:dyDescent="0.3">
      <c r="A828"/>
      <c r="B828"/>
      <c r="C828" s="10"/>
      <c r="D828" s="10"/>
      <c r="E828" s="10"/>
      <c r="F828" s="10"/>
      <c r="G828" s="10"/>
      <c r="H828" s="10"/>
      <c r="I828" s="10"/>
      <c r="J828"/>
      <c r="K828"/>
      <c r="L828"/>
      <c r="M828"/>
    </row>
    <row r="829" spans="1:13" s="8" customFormat="1" x14ac:dyDescent="0.3">
      <c r="A829"/>
      <c r="B829"/>
      <c r="C829" s="10"/>
      <c r="D829" s="10"/>
      <c r="E829" s="10"/>
      <c r="F829" s="10"/>
      <c r="G829" s="10"/>
      <c r="H829" s="10"/>
      <c r="I829" s="10"/>
      <c r="J829"/>
      <c r="K829"/>
      <c r="L829"/>
      <c r="M829"/>
    </row>
    <row r="830" spans="1:13" s="8" customFormat="1" x14ac:dyDescent="0.3">
      <c r="A830"/>
      <c r="B830"/>
      <c r="C830" s="10"/>
      <c r="D830" s="10"/>
      <c r="E830" s="10"/>
      <c r="F830" s="10"/>
      <c r="G830" s="10"/>
      <c r="H830" s="10"/>
      <c r="I830" s="10"/>
      <c r="J830"/>
      <c r="K830"/>
      <c r="L830"/>
      <c r="M830"/>
    </row>
    <row r="831" spans="1:13" s="8" customFormat="1" x14ac:dyDescent="0.3">
      <c r="A831"/>
      <c r="B831"/>
      <c r="C831" s="10"/>
      <c r="D831" s="10"/>
      <c r="E831" s="10"/>
      <c r="F831" s="10"/>
      <c r="G831" s="10"/>
      <c r="H831" s="10"/>
      <c r="I831" s="10"/>
      <c r="J831"/>
      <c r="K831"/>
      <c r="L831"/>
      <c r="M831"/>
    </row>
    <row r="832" spans="1:13" s="8" customFormat="1" x14ac:dyDescent="0.3">
      <c r="A832"/>
      <c r="B832"/>
      <c r="C832" s="10"/>
      <c r="D832" s="10"/>
      <c r="E832" s="10"/>
      <c r="F832" s="10"/>
      <c r="G832" s="10"/>
      <c r="H832" s="10"/>
      <c r="I832" s="10"/>
      <c r="J832"/>
      <c r="K832"/>
      <c r="L832"/>
      <c r="M832"/>
    </row>
    <row r="833" spans="1:13" s="8" customFormat="1" x14ac:dyDescent="0.3">
      <c r="A833"/>
      <c r="B833"/>
      <c r="C833" s="10"/>
      <c r="D833" s="10"/>
      <c r="E833" s="10"/>
      <c r="F833" s="10"/>
      <c r="G833" s="10"/>
      <c r="H833" s="10"/>
      <c r="I833" s="10"/>
      <c r="J833"/>
      <c r="K833"/>
      <c r="L833"/>
      <c r="M833"/>
    </row>
    <row r="834" spans="1:13" s="8" customFormat="1" x14ac:dyDescent="0.3">
      <c r="A834"/>
      <c r="B834"/>
      <c r="C834" s="10"/>
      <c r="D834" s="10"/>
      <c r="E834" s="10"/>
      <c r="F834" s="10"/>
      <c r="G834" s="10"/>
      <c r="H834" s="10"/>
      <c r="I834" s="10"/>
      <c r="J834"/>
      <c r="K834"/>
      <c r="L834"/>
      <c r="M834"/>
    </row>
    <row r="835" spans="1:13" s="8" customFormat="1" x14ac:dyDescent="0.3">
      <c r="A835"/>
      <c r="B835"/>
      <c r="C835" s="10"/>
      <c r="D835" s="10"/>
      <c r="E835" s="10"/>
      <c r="F835" s="10"/>
      <c r="G835" s="10"/>
      <c r="H835" s="10"/>
      <c r="I835" s="10"/>
      <c r="J835"/>
      <c r="K835"/>
      <c r="L835"/>
      <c r="M835"/>
    </row>
    <row r="836" spans="1:13" s="8" customFormat="1" x14ac:dyDescent="0.3">
      <c r="A836"/>
      <c r="B836"/>
      <c r="C836" s="10"/>
      <c r="D836" s="10"/>
      <c r="E836" s="10"/>
      <c r="F836" s="10"/>
      <c r="G836" s="10"/>
      <c r="H836" s="10"/>
      <c r="I836" s="10"/>
      <c r="J836"/>
      <c r="K836"/>
      <c r="L836"/>
      <c r="M836"/>
    </row>
    <row r="837" spans="1:13" s="8" customFormat="1" x14ac:dyDescent="0.3">
      <c r="A837"/>
      <c r="B837"/>
      <c r="C837" s="10"/>
      <c r="D837" s="10"/>
      <c r="E837" s="10"/>
      <c r="F837" s="10"/>
      <c r="G837" s="10"/>
      <c r="H837" s="10"/>
      <c r="I837" s="10"/>
      <c r="J837"/>
      <c r="K837"/>
      <c r="L837"/>
      <c r="M837"/>
    </row>
    <row r="838" spans="1:13" s="8" customFormat="1" x14ac:dyDescent="0.3">
      <c r="A838"/>
      <c r="B838"/>
      <c r="C838" s="10"/>
      <c r="D838" s="10"/>
      <c r="E838" s="10"/>
      <c r="F838" s="10"/>
      <c r="G838" s="10"/>
      <c r="H838" s="10"/>
      <c r="I838" s="10"/>
      <c r="J838"/>
      <c r="K838"/>
      <c r="L838"/>
      <c r="M838"/>
    </row>
    <row r="839" spans="1:13" s="8" customFormat="1" x14ac:dyDescent="0.3">
      <c r="A839"/>
      <c r="B839"/>
      <c r="C839" s="10"/>
      <c r="D839" s="10"/>
      <c r="E839" s="10"/>
      <c r="F839" s="10"/>
      <c r="G839" s="10"/>
      <c r="H839" s="10"/>
      <c r="I839" s="10"/>
      <c r="J839"/>
      <c r="K839"/>
      <c r="L839"/>
      <c r="M839"/>
    </row>
    <row r="840" spans="1:13" s="8" customFormat="1" x14ac:dyDescent="0.3">
      <c r="A840"/>
      <c r="B840"/>
      <c r="C840" s="10"/>
      <c r="D840" s="10"/>
      <c r="E840" s="10"/>
      <c r="F840" s="10"/>
      <c r="G840" s="10"/>
      <c r="H840" s="10"/>
      <c r="I840" s="10"/>
      <c r="J840"/>
      <c r="K840"/>
      <c r="L840"/>
      <c r="M840"/>
    </row>
    <row r="841" spans="1:13" s="8" customFormat="1" x14ac:dyDescent="0.3">
      <c r="A841"/>
      <c r="B841"/>
      <c r="C841" s="10"/>
      <c r="D841" s="10"/>
      <c r="E841" s="10"/>
      <c r="F841" s="10"/>
      <c r="G841" s="10"/>
      <c r="H841" s="10"/>
      <c r="I841" s="10"/>
      <c r="J841"/>
      <c r="K841"/>
      <c r="L841"/>
      <c r="M841"/>
    </row>
    <row r="842" spans="1:13" s="8" customFormat="1" x14ac:dyDescent="0.3">
      <c r="A842"/>
      <c r="B842"/>
      <c r="C842" s="10"/>
      <c r="D842" s="10"/>
      <c r="E842" s="10"/>
      <c r="F842" s="10"/>
      <c r="G842" s="10"/>
      <c r="H842" s="10"/>
      <c r="I842" s="10"/>
      <c r="J842"/>
      <c r="K842"/>
      <c r="L842"/>
      <c r="M842"/>
    </row>
    <row r="843" spans="1:13" s="8" customFormat="1" x14ac:dyDescent="0.3">
      <c r="A843"/>
      <c r="B843"/>
      <c r="C843" s="10"/>
      <c r="D843" s="10"/>
      <c r="E843" s="10"/>
      <c r="F843" s="10"/>
      <c r="G843" s="10"/>
      <c r="H843" s="10"/>
      <c r="I843" s="10"/>
      <c r="J843"/>
      <c r="K843"/>
      <c r="L843"/>
      <c r="M843"/>
    </row>
    <row r="844" spans="1:13" s="8" customFormat="1" x14ac:dyDescent="0.3">
      <c r="A844"/>
      <c r="B844"/>
      <c r="C844" s="10"/>
      <c r="D844" s="10"/>
      <c r="E844" s="10"/>
      <c r="F844" s="10"/>
      <c r="G844" s="10"/>
      <c r="H844" s="10"/>
      <c r="I844" s="10"/>
      <c r="J844"/>
      <c r="K844"/>
      <c r="L844"/>
      <c r="M844"/>
    </row>
    <row r="845" spans="1:13" s="8" customFormat="1" x14ac:dyDescent="0.3">
      <c r="A845"/>
      <c r="B845"/>
      <c r="C845" s="10"/>
      <c r="D845" s="10"/>
      <c r="E845" s="10"/>
      <c r="F845" s="10"/>
      <c r="G845" s="10"/>
      <c r="H845" s="10"/>
      <c r="I845" s="10"/>
      <c r="J845"/>
      <c r="K845"/>
      <c r="L845"/>
      <c r="M845"/>
    </row>
    <row r="846" spans="1:13" s="8" customFormat="1" x14ac:dyDescent="0.3">
      <c r="A846"/>
      <c r="B846"/>
      <c r="C846" s="10"/>
      <c r="D846" s="10"/>
      <c r="E846" s="10"/>
      <c r="F846" s="10"/>
      <c r="G846" s="10"/>
      <c r="H846" s="10"/>
      <c r="I846" s="10"/>
      <c r="J846"/>
      <c r="K846"/>
      <c r="L846"/>
      <c r="M846"/>
    </row>
    <row r="847" spans="1:13" s="8" customFormat="1" x14ac:dyDescent="0.3">
      <c r="A847"/>
      <c r="B847"/>
      <c r="C847" s="10"/>
      <c r="D847" s="10"/>
      <c r="E847" s="10"/>
      <c r="F847" s="10"/>
      <c r="G847" s="10"/>
      <c r="H847" s="10"/>
      <c r="I847" s="10"/>
      <c r="J847"/>
      <c r="K847"/>
      <c r="L847"/>
      <c r="M847"/>
    </row>
    <row r="848" spans="1:13" s="8" customFormat="1" x14ac:dyDescent="0.3">
      <c r="A848"/>
      <c r="B848"/>
      <c r="C848" s="10"/>
      <c r="D848" s="10"/>
      <c r="E848" s="10"/>
      <c r="F848" s="10"/>
      <c r="G848" s="10"/>
      <c r="H848" s="10"/>
      <c r="I848" s="10"/>
      <c r="J848"/>
      <c r="K848"/>
      <c r="L848"/>
      <c r="M848"/>
    </row>
    <row r="849" spans="1:13" s="8" customFormat="1" x14ac:dyDescent="0.3">
      <c r="A849"/>
      <c r="B849"/>
      <c r="C849" s="10"/>
      <c r="D849" s="10"/>
      <c r="E849" s="10"/>
      <c r="F849" s="10"/>
      <c r="G849" s="10"/>
      <c r="H849" s="10"/>
      <c r="I849" s="10"/>
      <c r="J849"/>
      <c r="K849"/>
      <c r="L849"/>
      <c r="M849"/>
    </row>
    <row r="850" spans="1:13" s="8" customFormat="1" x14ac:dyDescent="0.3">
      <c r="A850"/>
      <c r="B850"/>
      <c r="C850" s="10"/>
      <c r="D850" s="10"/>
      <c r="E850" s="10"/>
      <c r="F850" s="10"/>
      <c r="G850" s="10"/>
      <c r="H850" s="10"/>
      <c r="I850" s="10"/>
      <c r="J850"/>
      <c r="K850"/>
      <c r="L850"/>
      <c r="M850"/>
    </row>
    <row r="851" spans="1:13" s="8" customFormat="1" x14ac:dyDescent="0.3">
      <c r="A851"/>
      <c r="B851"/>
      <c r="C851" s="10"/>
      <c r="D851" s="10"/>
      <c r="E851" s="10"/>
      <c r="F851" s="10"/>
      <c r="G851" s="10"/>
      <c r="H851" s="10"/>
      <c r="I851" s="10"/>
      <c r="J851"/>
      <c r="K851"/>
      <c r="L851"/>
      <c r="M851"/>
    </row>
    <row r="852" spans="1:13" s="8" customFormat="1" x14ac:dyDescent="0.3">
      <c r="A852"/>
      <c r="B852"/>
      <c r="C852" s="10"/>
      <c r="D852" s="10"/>
      <c r="E852" s="10"/>
      <c r="F852" s="10"/>
      <c r="G852" s="10"/>
      <c r="H852" s="10"/>
      <c r="I852" s="10"/>
      <c r="J852"/>
      <c r="K852"/>
      <c r="L852"/>
      <c r="M852"/>
    </row>
    <row r="853" spans="1:13" s="8" customFormat="1" x14ac:dyDescent="0.3">
      <c r="A853"/>
      <c r="B853"/>
      <c r="C853" s="10"/>
      <c r="D853" s="10"/>
      <c r="E853" s="10"/>
      <c r="F853" s="10"/>
      <c r="G853" s="10"/>
      <c r="H853" s="10"/>
      <c r="I853" s="10"/>
      <c r="J853"/>
      <c r="K853"/>
      <c r="L853"/>
      <c r="M853"/>
    </row>
    <row r="854" spans="1:13" s="8" customFormat="1" x14ac:dyDescent="0.3">
      <c r="A854"/>
      <c r="B854"/>
      <c r="C854" s="10"/>
      <c r="D854" s="10"/>
      <c r="E854" s="10"/>
      <c r="F854" s="10"/>
      <c r="G854" s="10"/>
      <c r="H854" s="10"/>
      <c r="I854" s="10"/>
      <c r="J854"/>
      <c r="K854"/>
      <c r="L854"/>
      <c r="M854"/>
    </row>
    <row r="855" spans="1:13" s="8" customFormat="1" x14ac:dyDescent="0.3">
      <c r="A855"/>
      <c r="B855"/>
      <c r="C855" s="10"/>
      <c r="D855" s="10"/>
      <c r="E855" s="10"/>
      <c r="F855" s="10"/>
      <c r="G855" s="10"/>
      <c r="H855" s="10"/>
      <c r="I855" s="10"/>
      <c r="J855"/>
      <c r="K855"/>
      <c r="L855"/>
      <c r="M855"/>
    </row>
    <row r="856" spans="1:13" s="8" customFormat="1" x14ac:dyDescent="0.3">
      <c r="A856"/>
      <c r="B856"/>
      <c r="C856" s="10"/>
      <c r="D856" s="10"/>
      <c r="E856" s="10"/>
      <c r="F856" s="10"/>
      <c r="G856" s="10"/>
      <c r="H856" s="10"/>
      <c r="I856" s="10"/>
      <c r="J856"/>
      <c r="K856"/>
      <c r="L856"/>
      <c r="M856"/>
    </row>
    <row r="857" spans="1:13" s="8" customFormat="1" x14ac:dyDescent="0.3">
      <c r="A857"/>
      <c r="B857"/>
      <c r="C857" s="10"/>
      <c r="D857" s="10"/>
      <c r="E857" s="10"/>
      <c r="F857" s="10"/>
      <c r="G857" s="10"/>
      <c r="H857" s="10"/>
      <c r="I857" s="10"/>
      <c r="J857"/>
      <c r="K857"/>
      <c r="L857"/>
      <c r="M857"/>
    </row>
    <row r="858" spans="1:13" s="8" customFormat="1" x14ac:dyDescent="0.3">
      <c r="A858"/>
      <c r="B858"/>
      <c r="C858" s="10"/>
      <c r="D858" s="10"/>
      <c r="E858" s="10"/>
      <c r="F858" s="10"/>
      <c r="G858" s="10"/>
      <c r="H858" s="10"/>
      <c r="I858" s="10"/>
      <c r="J858"/>
      <c r="K858"/>
      <c r="L858"/>
      <c r="M858"/>
    </row>
    <row r="859" spans="1:13" s="8" customFormat="1" x14ac:dyDescent="0.3">
      <c r="A859"/>
      <c r="B859"/>
      <c r="C859" s="10"/>
      <c r="D859" s="10"/>
      <c r="E859" s="10"/>
      <c r="F859" s="10"/>
      <c r="G859" s="10"/>
      <c r="H859" s="10"/>
      <c r="I859" s="10"/>
      <c r="J859"/>
      <c r="K859"/>
      <c r="L859"/>
      <c r="M859"/>
    </row>
    <row r="860" spans="1:13" s="8" customFormat="1" x14ac:dyDescent="0.3">
      <c r="A860"/>
      <c r="B860"/>
      <c r="C860" s="10"/>
      <c r="D860" s="10"/>
      <c r="E860" s="10"/>
      <c r="F860" s="10"/>
      <c r="G860" s="10"/>
      <c r="H860" s="10"/>
      <c r="I860" s="10"/>
      <c r="J860"/>
      <c r="K860"/>
      <c r="L860"/>
      <c r="M860"/>
    </row>
    <row r="861" spans="1:13" s="8" customFormat="1" x14ac:dyDescent="0.3">
      <c r="A861"/>
      <c r="B861"/>
      <c r="C861" s="10"/>
      <c r="D861" s="10"/>
      <c r="E861" s="10"/>
      <c r="F861" s="10"/>
      <c r="G861" s="10"/>
      <c r="H861" s="10"/>
      <c r="I861" s="10"/>
      <c r="J861"/>
      <c r="K861"/>
      <c r="L861"/>
      <c r="M861"/>
    </row>
    <row r="862" spans="1:13" s="8" customFormat="1" x14ac:dyDescent="0.3">
      <c r="A862"/>
      <c r="B862"/>
      <c r="C862" s="10"/>
      <c r="D862" s="10"/>
      <c r="E862" s="10"/>
      <c r="F862" s="10"/>
      <c r="G862" s="10"/>
      <c r="H862" s="10"/>
      <c r="I862" s="10"/>
      <c r="J862"/>
      <c r="K862"/>
      <c r="L862"/>
      <c r="M862"/>
    </row>
    <row r="863" spans="1:13" s="8" customFormat="1" x14ac:dyDescent="0.3">
      <c r="A863"/>
      <c r="B863"/>
      <c r="C863" s="10"/>
      <c r="D863" s="10"/>
      <c r="E863" s="10"/>
      <c r="F863" s="10"/>
      <c r="G863" s="10"/>
      <c r="H863" s="10"/>
      <c r="I863" s="10"/>
      <c r="J863"/>
      <c r="K863"/>
      <c r="L863"/>
      <c r="M863"/>
    </row>
    <row r="864" spans="1:13" s="8" customFormat="1" x14ac:dyDescent="0.3">
      <c r="A864"/>
      <c r="B864"/>
      <c r="C864" s="10"/>
      <c r="D864" s="10"/>
      <c r="E864" s="10"/>
      <c r="F864" s="10"/>
      <c r="G864" s="10"/>
      <c r="H864" s="10"/>
      <c r="I864" s="10"/>
      <c r="J864"/>
      <c r="K864"/>
      <c r="L864"/>
      <c r="M864"/>
    </row>
    <row r="865" spans="1:13" s="8" customFormat="1" x14ac:dyDescent="0.3">
      <c r="A865"/>
      <c r="B865"/>
      <c r="C865" s="10"/>
      <c r="D865" s="10"/>
      <c r="E865" s="10"/>
      <c r="F865" s="10"/>
      <c r="G865" s="10"/>
      <c r="H865" s="10"/>
      <c r="I865" s="10"/>
      <c r="J865"/>
      <c r="K865"/>
      <c r="L865"/>
      <c r="M865"/>
    </row>
    <row r="866" spans="1:13" s="8" customFormat="1" x14ac:dyDescent="0.3">
      <c r="A866"/>
      <c r="B866"/>
      <c r="C866" s="10"/>
      <c r="D866" s="10"/>
      <c r="E866" s="10"/>
      <c r="F866" s="10"/>
      <c r="G866" s="10"/>
      <c r="H866" s="10"/>
      <c r="I866" s="10"/>
      <c r="J866"/>
      <c r="K866"/>
      <c r="L866"/>
      <c r="M866"/>
    </row>
    <row r="867" spans="1:13" s="8" customFormat="1" x14ac:dyDescent="0.3">
      <c r="A867"/>
      <c r="B867"/>
      <c r="C867" s="10"/>
      <c r="D867" s="10"/>
      <c r="E867" s="10"/>
      <c r="F867" s="10"/>
      <c r="G867" s="10"/>
      <c r="H867" s="10"/>
      <c r="I867" s="10"/>
      <c r="J867"/>
      <c r="K867"/>
      <c r="L867"/>
      <c r="M867"/>
    </row>
    <row r="868" spans="1:13" s="8" customFormat="1" x14ac:dyDescent="0.3">
      <c r="A868"/>
      <c r="B868"/>
      <c r="C868" s="10"/>
      <c r="D868" s="10"/>
      <c r="E868" s="10"/>
      <c r="F868" s="10"/>
      <c r="G868" s="10"/>
      <c r="H868" s="10"/>
      <c r="I868" s="10"/>
      <c r="J868"/>
      <c r="K868"/>
      <c r="L868"/>
      <c r="M868"/>
    </row>
    <row r="869" spans="1:13" s="8" customFormat="1" x14ac:dyDescent="0.3">
      <c r="A869"/>
      <c r="B869"/>
      <c r="C869" s="10"/>
      <c r="D869" s="10"/>
      <c r="E869" s="10"/>
      <c r="F869" s="10"/>
      <c r="G869" s="10"/>
      <c r="H869" s="10"/>
      <c r="I869" s="10"/>
      <c r="J869"/>
      <c r="K869"/>
      <c r="L869"/>
      <c r="M869"/>
    </row>
    <row r="870" spans="1:13" s="8" customFormat="1" x14ac:dyDescent="0.3">
      <c r="A870"/>
      <c r="B870"/>
      <c r="C870" s="10"/>
      <c r="D870" s="10"/>
      <c r="E870" s="10"/>
      <c r="F870" s="10"/>
      <c r="G870" s="10"/>
      <c r="H870" s="10"/>
      <c r="I870" s="10"/>
      <c r="J870"/>
      <c r="K870"/>
      <c r="L870"/>
      <c r="M870"/>
    </row>
    <row r="871" spans="1:13" s="8" customFormat="1" x14ac:dyDescent="0.3">
      <c r="A871"/>
      <c r="B871"/>
      <c r="C871" s="10"/>
      <c r="D871" s="10"/>
      <c r="E871" s="10"/>
      <c r="F871" s="10"/>
      <c r="G871" s="10"/>
      <c r="H871" s="10"/>
      <c r="I871" s="10"/>
      <c r="J871"/>
      <c r="K871"/>
      <c r="L871"/>
      <c r="M871"/>
    </row>
    <row r="872" spans="1:13" s="8" customFormat="1" x14ac:dyDescent="0.3">
      <c r="A872"/>
      <c r="B872"/>
      <c r="C872" s="10"/>
      <c r="D872" s="10"/>
      <c r="E872" s="10"/>
      <c r="F872" s="10"/>
      <c r="G872" s="10"/>
      <c r="H872" s="10"/>
      <c r="I872" s="10"/>
      <c r="J872"/>
      <c r="K872"/>
      <c r="L872"/>
      <c r="M872"/>
    </row>
    <row r="873" spans="1:13" s="8" customFormat="1" x14ac:dyDescent="0.3">
      <c r="A873"/>
      <c r="B873"/>
      <c r="C873" s="10"/>
      <c r="D873" s="10"/>
      <c r="E873" s="10"/>
      <c r="F873" s="10"/>
      <c r="G873" s="10"/>
      <c r="H873" s="10"/>
      <c r="I873" s="10"/>
      <c r="J873"/>
      <c r="K873"/>
      <c r="L873"/>
      <c r="M873"/>
    </row>
    <row r="874" spans="1:13" s="8" customFormat="1" x14ac:dyDescent="0.3">
      <c r="A874"/>
      <c r="B874"/>
      <c r="C874" s="10"/>
      <c r="D874" s="10"/>
      <c r="E874" s="10"/>
      <c r="F874" s="10"/>
      <c r="G874" s="10"/>
      <c r="H874" s="10"/>
      <c r="I874" s="10"/>
      <c r="J874"/>
      <c r="K874"/>
      <c r="L874"/>
      <c r="M874"/>
    </row>
    <row r="875" spans="1:13" s="8" customFormat="1" x14ac:dyDescent="0.3">
      <c r="A875"/>
      <c r="B875"/>
      <c r="C875" s="10"/>
      <c r="D875" s="10"/>
      <c r="E875" s="10"/>
      <c r="F875" s="10"/>
      <c r="G875" s="10"/>
      <c r="H875" s="10"/>
      <c r="I875" s="10"/>
      <c r="J875"/>
      <c r="K875"/>
      <c r="L875"/>
      <c r="M875"/>
    </row>
    <row r="876" spans="1:13" s="8" customFormat="1" x14ac:dyDescent="0.3">
      <c r="A876"/>
      <c r="B876"/>
      <c r="C876" s="10"/>
      <c r="D876" s="10"/>
      <c r="E876" s="10"/>
      <c r="F876" s="10"/>
      <c r="G876" s="10"/>
      <c r="H876" s="10"/>
      <c r="I876" s="10"/>
      <c r="J876"/>
      <c r="K876"/>
      <c r="L876"/>
      <c r="M876"/>
    </row>
    <row r="877" spans="1:13" s="8" customFormat="1" x14ac:dyDescent="0.3">
      <c r="A877"/>
      <c r="B877"/>
      <c r="C877" s="10"/>
      <c r="D877" s="10"/>
      <c r="E877" s="10"/>
      <c r="F877" s="10"/>
      <c r="G877" s="10"/>
      <c r="H877" s="10"/>
      <c r="I877" s="10"/>
      <c r="J877"/>
      <c r="K877"/>
      <c r="L877"/>
      <c r="M877"/>
    </row>
    <row r="878" spans="1:13" s="8" customFormat="1" x14ac:dyDescent="0.3">
      <c r="A878"/>
      <c r="B878"/>
      <c r="C878" s="10"/>
      <c r="D878" s="10"/>
      <c r="E878" s="10"/>
      <c r="F878" s="10"/>
      <c r="G878" s="10"/>
      <c r="H878" s="10"/>
      <c r="I878" s="10"/>
      <c r="J878"/>
      <c r="K878"/>
      <c r="L878"/>
      <c r="M878"/>
    </row>
    <row r="879" spans="1:13" s="8" customFormat="1" x14ac:dyDescent="0.3">
      <c r="A879"/>
      <c r="B879"/>
      <c r="C879" s="10"/>
      <c r="D879" s="10"/>
      <c r="E879" s="10"/>
      <c r="F879" s="10"/>
      <c r="G879" s="10"/>
      <c r="H879" s="10"/>
      <c r="I879" s="10"/>
      <c r="J879"/>
      <c r="K879"/>
      <c r="L879"/>
      <c r="M879"/>
    </row>
    <row r="880" spans="1:13" s="8" customFormat="1" x14ac:dyDescent="0.3">
      <c r="A880"/>
      <c r="B880"/>
      <c r="C880" s="10"/>
      <c r="D880" s="10"/>
      <c r="E880" s="10"/>
      <c r="F880" s="10"/>
      <c r="G880" s="10"/>
      <c r="H880" s="10"/>
      <c r="I880" s="10"/>
      <c r="J880"/>
      <c r="K880"/>
      <c r="L880"/>
      <c r="M880"/>
    </row>
    <row r="881" spans="1:13" s="8" customFormat="1" x14ac:dyDescent="0.3">
      <c r="A881"/>
      <c r="B881"/>
      <c r="C881" s="10"/>
      <c r="D881" s="10"/>
      <c r="E881" s="10"/>
      <c r="F881" s="10"/>
      <c r="G881" s="10"/>
      <c r="H881" s="10"/>
      <c r="I881" s="10"/>
      <c r="J881"/>
      <c r="K881"/>
      <c r="L881"/>
      <c r="M881"/>
    </row>
    <row r="882" spans="1:13" s="8" customFormat="1" x14ac:dyDescent="0.3">
      <c r="A882"/>
      <c r="B882"/>
      <c r="C882" s="10"/>
      <c r="D882" s="10"/>
      <c r="E882" s="10"/>
      <c r="F882" s="10"/>
      <c r="G882" s="10"/>
      <c r="H882" s="10"/>
      <c r="I882" s="10"/>
      <c r="J882"/>
      <c r="K882"/>
      <c r="L882"/>
      <c r="M882"/>
    </row>
    <row r="883" spans="1:13" s="8" customFormat="1" x14ac:dyDescent="0.3">
      <c r="A883"/>
      <c r="B883"/>
      <c r="C883" s="10"/>
      <c r="D883" s="10"/>
      <c r="E883" s="10"/>
      <c r="F883" s="10"/>
      <c r="G883" s="10"/>
      <c r="H883" s="10"/>
      <c r="I883" s="10"/>
      <c r="J883"/>
      <c r="K883"/>
      <c r="L883"/>
      <c r="M883"/>
    </row>
    <row r="884" spans="1:13" s="8" customFormat="1" x14ac:dyDescent="0.3">
      <c r="A884"/>
      <c r="B884"/>
      <c r="C884" s="10"/>
      <c r="D884" s="10"/>
      <c r="E884" s="10"/>
      <c r="F884" s="10"/>
      <c r="G884" s="10"/>
      <c r="H884" s="10"/>
      <c r="I884" s="10"/>
      <c r="J884"/>
      <c r="K884"/>
      <c r="L884"/>
      <c r="M884"/>
    </row>
    <row r="885" spans="1:13" s="8" customFormat="1" x14ac:dyDescent="0.3">
      <c r="A885"/>
      <c r="B885"/>
      <c r="C885" s="10"/>
      <c r="D885" s="10"/>
      <c r="E885" s="10"/>
      <c r="F885" s="10"/>
      <c r="G885" s="10"/>
      <c r="H885" s="10"/>
      <c r="I885" s="10"/>
      <c r="J885"/>
      <c r="K885"/>
      <c r="L885"/>
      <c r="M885"/>
    </row>
    <row r="886" spans="1:13" s="8" customFormat="1" x14ac:dyDescent="0.3">
      <c r="A886"/>
      <c r="B886"/>
      <c r="C886" s="10"/>
      <c r="D886" s="10"/>
      <c r="E886" s="10"/>
      <c r="F886" s="10"/>
      <c r="G886" s="10"/>
      <c r="H886" s="10"/>
      <c r="I886" s="10"/>
      <c r="J886"/>
      <c r="K886"/>
      <c r="L886"/>
      <c r="M886"/>
    </row>
    <row r="887" spans="1:13" s="8" customFormat="1" x14ac:dyDescent="0.3">
      <c r="A887"/>
      <c r="B887"/>
      <c r="C887" s="10"/>
      <c r="D887" s="10"/>
      <c r="E887" s="10"/>
      <c r="F887" s="10"/>
      <c r="G887" s="10"/>
      <c r="H887" s="10"/>
      <c r="I887" s="10"/>
      <c r="J887"/>
      <c r="K887"/>
      <c r="L887"/>
      <c r="M887"/>
    </row>
    <row r="888" spans="1:13" s="8" customFormat="1" x14ac:dyDescent="0.3">
      <c r="A888"/>
      <c r="B888"/>
      <c r="C888" s="10"/>
      <c r="D888" s="10"/>
      <c r="E888" s="10"/>
      <c r="F888" s="10"/>
      <c r="G888" s="10"/>
      <c r="H888" s="10"/>
      <c r="I888" s="10"/>
      <c r="J888"/>
      <c r="K888"/>
      <c r="L888"/>
      <c r="M888"/>
    </row>
    <row r="889" spans="1:13" s="8" customFormat="1" x14ac:dyDescent="0.3">
      <c r="A889"/>
      <c r="B889"/>
      <c r="C889" s="10"/>
      <c r="D889" s="10"/>
      <c r="E889" s="10"/>
      <c r="F889" s="10"/>
      <c r="G889" s="10"/>
      <c r="H889" s="10"/>
      <c r="I889" s="10"/>
      <c r="J889"/>
      <c r="K889"/>
      <c r="L889"/>
      <c r="M889"/>
    </row>
    <row r="890" spans="1:13" s="8" customFormat="1" x14ac:dyDescent="0.3">
      <c r="A890"/>
      <c r="B890"/>
      <c r="C890" s="10"/>
      <c r="D890" s="10"/>
      <c r="E890" s="10"/>
      <c r="F890" s="10"/>
      <c r="G890" s="10"/>
      <c r="H890" s="10"/>
      <c r="I890" s="10"/>
      <c r="J890"/>
      <c r="K890"/>
      <c r="L890"/>
      <c r="M890"/>
    </row>
    <row r="891" spans="1:13" s="8" customFormat="1" x14ac:dyDescent="0.3">
      <c r="A891"/>
      <c r="B891"/>
      <c r="C891" s="10"/>
      <c r="D891" s="10"/>
      <c r="E891" s="10"/>
      <c r="F891" s="10"/>
      <c r="G891" s="10"/>
      <c r="H891" s="10"/>
      <c r="I891" s="10"/>
      <c r="J891"/>
      <c r="K891"/>
      <c r="L891"/>
      <c r="M891"/>
    </row>
    <row r="892" spans="1:13" s="8" customFormat="1" x14ac:dyDescent="0.3">
      <c r="A892"/>
      <c r="B892"/>
      <c r="C892" s="10"/>
      <c r="D892" s="10"/>
      <c r="E892" s="10"/>
      <c r="F892" s="10"/>
      <c r="G892" s="10"/>
      <c r="H892" s="10"/>
      <c r="I892" s="10"/>
      <c r="J892"/>
      <c r="K892"/>
      <c r="L892"/>
      <c r="M892"/>
    </row>
    <row r="893" spans="1:13" s="8" customFormat="1" x14ac:dyDescent="0.3">
      <c r="A893"/>
      <c r="B893"/>
      <c r="C893" s="10"/>
      <c r="D893" s="10"/>
      <c r="E893" s="10"/>
      <c r="F893" s="10"/>
      <c r="G893" s="10"/>
      <c r="H893" s="10"/>
      <c r="I893" s="10"/>
      <c r="J893"/>
      <c r="K893"/>
      <c r="L893"/>
      <c r="M893"/>
    </row>
    <row r="894" spans="1:13" s="8" customFormat="1" x14ac:dyDescent="0.3">
      <c r="A894"/>
      <c r="B894"/>
      <c r="C894" s="10"/>
      <c r="D894" s="10"/>
      <c r="E894" s="10"/>
      <c r="F894" s="10"/>
      <c r="G894" s="10"/>
      <c r="H894" s="10"/>
      <c r="I894" s="10"/>
      <c r="J894"/>
      <c r="K894"/>
      <c r="L894"/>
      <c r="M894"/>
    </row>
    <row r="895" spans="1:13" s="8" customFormat="1" x14ac:dyDescent="0.3">
      <c r="A895"/>
      <c r="B895"/>
      <c r="C895" s="10"/>
      <c r="D895" s="10"/>
      <c r="E895" s="10"/>
      <c r="F895" s="10"/>
      <c r="G895" s="10"/>
      <c r="H895" s="10"/>
      <c r="I895" s="10"/>
      <c r="J895"/>
      <c r="K895"/>
      <c r="L895"/>
      <c r="M895"/>
    </row>
    <row r="896" spans="1:13" s="8" customFormat="1" x14ac:dyDescent="0.3">
      <c r="A896"/>
      <c r="B896"/>
      <c r="C896" s="10"/>
      <c r="D896" s="10"/>
      <c r="E896" s="10"/>
      <c r="F896" s="10"/>
      <c r="G896" s="10"/>
      <c r="H896" s="10"/>
      <c r="I896" s="10"/>
      <c r="J896"/>
      <c r="K896"/>
      <c r="L896"/>
      <c r="M896"/>
    </row>
    <row r="897" spans="1:13" s="8" customFormat="1" x14ac:dyDescent="0.3">
      <c r="A897"/>
      <c r="B897"/>
      <c r="C897" s="10"/>
      <c r="D897" s="10"/>
      <c r="E897" s="10"/>
      <c r="F897" s="10"/>
      <c r="G897" s="10"/>
      <c r="H897" s="10"/>
      <c r="I897" s="10"/>
      <c r="J897"/>
      <c r="K897"/>
      <c r="L897"/>
      <c r="M897"/>
    </row>
    <row r="898" spans="1:13" s="8" customFormat="1" x14ac:dyDescent="0.3">
      <c r="A898"/>
      <c r="B898"/>
      <c r="C898" s="10"/>
      <c r="D898" s="10"/>
      <c r="E898" s="10"/>
      <c r="F898" s="10"/>
      <c r="G898" s="10"/>
      <c r="H898" s="10"/>
      <c r="I898" s="10"/>
      <c r="J898"/>
      <c r="K898"/>
      <c r="L898"/>
      <c r="M898"/>
    </row>
    <row r="899" spans="1:13" s="8" customFormat="1" x14ac:dyDescent="0.3">
      <c r="A899"/>
      <c r="B899"/>
      <c r="C899" s="10"/>
      <c r="D899" s="10"/>
      <c r="E899" s="10"/>
      <c r="F899" s="10"/>
      <c r="G899" s="10"/>
      <c r="H899" s="10"/>
      <c r="I899" s="10"/>
      <c r="J899"/>
      <c r="K899"/>
      <c r="L899"/>
      <c r="M899"/>
    </row>
    <row r="900" spans="1:13" s="8" customFormat="1" x14ac:dyDescent="0.3">
      <c r="A900"/>
      <c r="B900"/>
      <c r="C900" s="10"/>
      <c r="D900" s="10"/>
      <c r="E900" s="10"/>
      <c r="F900" s="10"/>
      <c r="G900" s="10"/>
      <c r="H900" s="10"/>
      <c r="I900" s="10"/>
      <c r="J900"/>
      <c r="K900"/>
      <c r="L900"/>
      <c r="M900"/>
    </row>
    <row r="901" spans="1:13" s="8" customFormat="1" x14ac:dyDescent="0.3">
      <c r="A901"/>
      <c r="B901"/>
      <c r="C901" s="10"/>
      <c r="D901" s="10"/>
      <c r="E901" s="10"/>
      <c r="F901" s="10"/>
      <c r="G901" s="10"/>
      <c r="H901" s="10"/>
      <c r="I901" s="10"/>
      <c r="J901"/>
      <c r="K901"/>
      <c r="L901"/>
      <c r="M901"/>
    </row>
    <row r="902" spans="1:13" s="8" customFormat="1" x14ac:dyDescent="0.3">
      <c r="A902"/>
      <c r="B902"/>
      <c r="C902" s="10"/>
      <c r="D902" s="10"/>
      <c r="E902" s="10"/>
      <c r="F902" s="10"/>
      <c r="G902" s="10"/>
      <c r="H902" s="10"/>
      <c r="I902" s="10"/>
      <c r="J902"/>
      <c r="K902"/>
      <c r="L902"/>
      <c r="M902"/>
    </row>
    <row r="903" spans="1:13" s="8" customFormat="1" x14ac:dyDescent="0.3">
      <c r="A903"/>
      <c r="B903"/>
      <c r="C903" s="10"/>
      <c r="D903" s="10"/>
      <c r="E903" s="10"/>
      <c r="F903" s="10"/>
      <c r="G903" s="10"/>
      <c r="H903" s="10"/>
      <c r="I903" s="10"/>
      <c r="J903"/>
      <c r="K903"/>
      <c r="L903"/>
      <c r="M903"/>
    </row>
    <row r="904" spans="1:13" s="8" customFormat="1" x14ac:dyDescent="0.3">
      <c r="A904"/>
      <c r="B904"/>
      <c r="C904" s="10"/>
      <c r="D904" s="10"/>
      <c r="E904" s="10"/>
      <c r="F904" s="10"/>
      <c r="G904" s="10"/>
      <c r="H904" s="10"/>
      <c r="I904" s="10"/>
      <c r="J904"/>
      <c r="K904"/>
      <c r="L904"/>
      <c r="M904"/>
    </row>
    <row r="905" spans="1:13" s="8" customFormat="1" x14ac:dyDescent="0.3">
      <c r="A905"/>
      <c r="B905"/>
      <c r="C905" s="10"/>
      <c r="D905" s="10"/>
      <c r="E905" s="10"/>
      <c r="F905" s="10"/>
      <c r="G905" s="10"/>
      <c r="H905" s="10"/>
      <c r="I905" s="10"/>
      <c r="J905"/>
      <c r="K905"/>
      <c r="L905"/>
      <c r="M905"/>
    </row>
    <row r="906" spans="1:13" s="8" customFormat="1" x14ac:dyDescent="0.3">
      <c r="A906"/>
      <c r="B906"/>
      <c r="C906" s="10"/>
      <c r="D906" s="10"/>
      <c r="E906" s="10"/>
      <c r="F906" s="10"/>
      <c r="G906" s="10"/>
      <c r="H906" s="10"/>
      <c r="I906" s="10"/>
      <c r="J906"/>
      <c r="K906"/>
      <c r="L906"/>
      <c r="M906"/>
    </row>
    <row r="907" spans="1:13" s="8" customFormat="1" x14ac:dyDescent="0.3">
      <c r="A907"/>
      <c r="B907"/>
      <c r="C907" s="10"/>
      <c r="D907" s="10"/>
      <c r="E907" s="10"/>
      <c r="F907" s="10"/>
      <c r="G907" s="10"/>
      <c r="H907" s="10"/>
      <c r="I907" s="10"/>
      <c r="J907"/>
      <c r="K907"/>
      <c r="L907"/>
      <c r="M907"/>
    </row>
    <row r="908" spans="1:13" s="8" customFormat="1" x14ac:dyDescent="0.3">
      <c r="A908"/>
      <c r="B908"/>
      <c r="C908" s="10"/>
      <c r="D908" s="10"/>
      <c r="E908" s="10"/>
      <c r="F908" s="10"/>
      <c r="G908" s="10"/>
      <c r="H908" s="10"/>
      <c r="I908" s="10"/>
      <c r="J908"/>
      <c r="K908"/>
      <c r="L908"/>
      <c r="M908"/>
    </row>
    <row r="909" spans="1:13" s="8" customFormat="1" x14ac:dyDescent="0.3">
      <c r="A909"/>
      <c r="B909"/>
      <c r="C909" s="10"/>
      <c r="D909" s="10"/>
      <c r="E909" s="10"/>
      <c r="F909" s="10"/>
      <c r="G909" s="10"/>
      <c r="H909" s="10"/>
      <c r="I909" s="10"/>
      <c r="J909"/>
      <c r="K909"/>
      <c r="L909"/>
      <c r="M909"/>
    </row>
    <row r="910" spans="1:13" s="8" customFormat="1" x14ac:dyDescent="0.3">
      <c r="A910"/>
      <c r="B910"/>
      <c r="C910" s="10"/>
      <c r="D910" s="10"/>
      <c r="E910" s="10"/>
      <c r="F910" s="10"/>
      <c r="G910" s="10"/>
      <c r="H910" s="10"/>
      <c r="I910" s="10"/>
      <c r="J910"/>
      <c r="K910"/>
      <c r="L910"/>
      <c r="M910"/>
    </row>
    <row r="911" spans="1:13" s="8" customFormat="1" x14ac:dyDescent="0.3">
      <c r="A911"/>
      <c r="B911"/>
      <c r="C911" s="10"/>
      <c r="D911" s="10"/>
      <c r="E911" s="10"/>
      <c r="F911" s="10"/>
      <c r="G911" s="10"/>
      <c r="H911" s="10"/>
      <c r="I911" s="10"/>
      <c r="J911"/>
      <c r="K911"/>
      <c r="L911"/>
      <c r="M911"/>
    </row>
    <row r="912" spans="1:13" s="8" customFormat="1" x14ac:dyDescent="0.3">
      <c r="A912"/>
      <c r="B912"/>
      <c r="C912" s="10"/>
      <c r="D912" s="10"/>
      <c r="E912" s="10"/>
      <c r="F912" s="10"/>
      <c r="G912" s="10"/>
      <c r="H912" s="10"/>
      <c r="I912" s="10"/>
      <c r="J912"/>
      <c r="K912"/>
      <c r="L912"/>
      <c r="M912"/>
    </row>
    <row r="913" spans="1:13" s="8" customFormat="1" x14ac:dyDescent="0.3">
      <c r="A913"/>
      <c r="B913"/>
      <c r="C913" s="10"/>
      <c r="D913" s="10"/>
      <c r="E913" s="10"/>
      <c r="F913" s="10"/>
      <c r="G913" s="10"/>
      <c r="H913" s="10"/>
      <c r="I913" s="10"/>
      <c r="J913"/>
      <c r="K913"/>
      <c r="L913"/>
      <c r="M913"/>
    </row>
    <row r="914" spans="1:13" s="8" customFormat="1" x14ac:dyDescent="0.3">
      <c r="A914"/>
      <c r="B914"/>
      <c r="C914" s="10"/>
      <c r="D914" s="10"/>
      <c r="E914" s="10"/>
      <c r="F914" s="10"/>
      <c r="G914" s="10"/>
      <c r="H914" s="10"/>
      <c r="I914" s="10"/>
      <c r="J914"/>
      <c r="K914"/>
      <c r="L914"/>
      <c r="M914"/>
    </row>
    <row r="915" spans="1:13" s="8" customFormat="1" x14ac:dyDescent="0.3">
      <c r="A915"/>
      <c r="B915"/>
      <c r="C915" s="10"/>
      <c r="D915" s="10"/>
      <c r="E915" s="10"/>
      <c r="F915" s="10"/>
      <c r="G915" s="10"/>
      <c r="H915" s="10"/>
      <c r="I915" s="10"/>
      <c r="J915"/>
      <c r="K915"/>
      <c r="L915"/>
      <c r="M915"/>
    </row>
    <row r="916" spans="1:13" s="8" customFormat="1" x14ac:dyDescent="0.3">
      <c r="A916"/>
      <c r="B916"/>
      <c r="C916" s="10"/>
      <c r="D916" s="10"/>
      <c r="E916" s="10"/>
      <c r="F916" s="10"/>
      <c r="G916" s="10"/>
      <c r="H916" s="10"/>
      <c r="I916" s="10"/>
      <c r="J916"/>
      <c r="K916"/>
      <c r="L916"/>
      <c r="M916"/>
    </row>
    <row r="917" spans="1:13" s="8" customFormat="1" x14ac:dyDescent="0.3">
      <c r="A917"/>
      <c r="B917"/>
      <c r="C917" s="10"/>
      <c r="D917" s="10"/>
      <c r="E917" s="10"/>
      <c r="F917" s="10"/>
      <c r="G917" s="10"/>
      <c r="H917" s="10"/>
      <c r="I917" s="10"/>
      <c r="J917"/>
      <c r="K917"/>
      <c r="L917"/>
      <c r="M917"/>
    </row>
    <row r="918" spans="1:13" s="8" customFormat="1" x14ac:dyDescent="0.3">
      <c r="A918"/>
      <c r="B918"/>
      <c r="C918" s="10"/>
      <c r="D918" s="10"/>
      <c r="E918" s="10"/>
      <c r="F918" s="10"/>
      <c r="G918" s="10"/>
      <c r="H918" s="10"/>
      <c r="I918" s="10"/>
      <c r="J918"/>
      <c r="K918"/>
      <c r="L918"/>
      <c r="M918"/>
    </row>
    <row r="919" spans="1:13" s="8" customFormat="1" x14ac:dyDescent="0.3">
      <c r="A919"/>
      <c r="B919"/>
      <c r="C919" s="10"/>
      <c r="D919" s="10"/>
      <c r="E919" s="10"/>
      <c r="F919" s="10"/>
      <c r="G919" s="10"/>
      <c r="H919" s="10"/>
      <c r="I919" s="10"/>
      <c r="J919"/>
      <c r="K919"/>
      <c r="L919"/>
      <c r="M919"/>
    </row>
    <row r="920" spans="1:13" s="8" customFormat="1" x14ac:dyDescent="0.3">
      <c r="A920"/>
      <c r="B920"/>
      <c r="C920" s="10"/>
      <c r="D920" s="10"/>
      <c r="E920" s="10"/>
      <c r="F920" s="10"/>
      <c r="G920" s="10"/>
      <c r="H920" s="10"/>
      <c r="I920" s="10"/>
      <c r="J920"/>
      <c r="K920"/>
      <c r="L920"/>
      <c r="M920"/>
    </row>
    <row r="921" spans="1:13" s="8" customFormat="1" x14ac:dyDescent="0.3">
      <c r="A921"/>
      <c r="B921"/>
      <c r="C921" s="10"/>
      <c r="D921" s="10"/>
      <c r="E921" s="10"/>
      <c r="F921" s="10"/>
      <c r="G921" s="10"/>
      <c r="H921" s="10"/>
      <c r="I921" s="10"/>
      <c r="J921"/>
      <c r="K921"/>
      <c r="L921"/>
      <c r="M921"/>
    </row>
    <row r="922" spans="1:13" s="8" customFormat="1" x14ac:dyDescent="0.3">
      <c r="A922"/>
      <c r="B922"/>
      <c r="C922" s="10"/>
      <c r="D922" s="10"/>
      <c r="E922" s="10"/>
      <c r="F922" s="10"/>
      <c r="G922" s="10"/>
      <c r="H922" s="10"/>
      <c r="I922" s="10"/>
      <c r="J922"/>
      <c r="K922"/>
      <c r="L922"/>
      <c r="M922"/>
    </row>
    <row r="923" spans="1:13" s="8" customFormat="1" x14ac:dyDescent="0.3">
      <c r="A923"/>
      <c r="B923"/>
      <c r="C923" s="10"/>
      <c r="D923" s="10"/>
      <c r="E923" s="10"/>
      <c r="F923" s="10"/>
      <c r="G923" s="10"/>
      <c r="H923" s="10"/>
      <c r="I923" s="10"/>
      <c r="J923"/>
      <c r="K923"/>
      <c r="L923"/>
      <c r="M923"/>
    </row>
    <row r="924" spans="1:13" s="8" customFormat="1" x14ac:dyDescent="0.3">
      <c r="A924"/>
      <c r="B924"/>
      <c r="C924" s="10"/>
      <c r="D924" s="10"/>
      <c r="E924" s="10"/>
      <c r="F924" s="10"/>
      <c r="G924" s="10"/>
      <c r="H924" s="10"/>
      <c r="I924" s="10"/>
      <c r="J924"/>
      <c r="K924"/>
      <c r="L924"/>
      <c r="M924"/>
    </row>
    <row r="925" spans="1:13" s="8" customFormat="1" x14ac:dyDescent="0.3">
      <c r="A925"/>
      <c r="B925"/>
      <c r="C925" s="10"/>
      <c r="D925" s="10"/>
      <c r="E925" s="10"/>
      <c r="F925" s="10"/>
      <c r="G925" s="10"/>
      <c r="H925" s="10"/>
      <c r="I925" s="10"/>
      <c r="J925"/>
      <c r="K925"/>
      <c r="L925"/>
      <c r="M925"/>
    </row>
    <row r="926" spans="1:13" s="8" customFormat="1" x14ac:dyDescent="0.3">
      <c r="A926"/>
      <c r="B926"/>
      <c r="C926" s="10"/>
      <c r="D926" s="10"/>
      <c r="E926" s="10"/>
      <c r="F926" s="10"/>
      <c r="G926" s="10"/>
      <c r="H926" s="10"/>
      <c r="I926" s="10"/>
      <c r="J926"/>
      <c r="K926"/>
      <c r="L926"/>
      <c r="M926"/>
    </row>
    <row r="927" spans="1:13" s="8" customFormat="1" x14ac:dyDescent="0.3">
      <c r="A927"/>
      <c r="B927"/>
      <c r="C927" s="10"/>
      <c r="D927" s="10"/>
      <c r="E927" s="10"/>
      <c r="F927" s="10"/>
      <c r="G927" s="10"/>
      <c r="H927" s="10"/>
      <c r="I927" s="10"/>
      <c r="J927"/>
      <c r="K927"/>
      <c r="L927"/>
      <c r="M927"/>
    </row>
    <row r="928" spans="1:13" s="8" customFormat="1" x14ac:dyDescent="0.3">
      <c r="A928"/>
      <c r="B928"/>
      <c r="C928" s="10"/>
      <c r="D928" s="10"/>
      <c r="E928" s="10"/>
      <c r="F928" s="10"/>
      <c r="G928" s="10"/>
      <c r="H928" s="10"/>
      <c r="I928" s="10"/>
      <c r="J928"/>
      <c r="K928"/>
      <c r="L928"/>
      <c r="M928"/>
    </row>
    <row r="929" spans="1:13" s="8" customFormat="1" x14ac:dyDescent="0.3">
      <c r="A929"/>
      <c r="B929"/>
      <c r="C929" s="10"/>
      <c r="D929" s="10"/>
      <c r="E929" s="10"/>
      <c r="F929" s="10"/>
      <c r="G929" s="10"/>
      <c r="H929" s="10"/>
      <c r="I929" s="10"/>
      <c r="J929"/>
      <c r="K929"/>
      <c r="L929"/>
      <c r="M929"/>
    </row>
    <row r="930" spans="1:13" s="8" customFormat="1" x14ac:dyDescent="0.3">
      <c r="A930"/>
      <c r="B930"/>
      <c r="C930" s="10"/>
      <c r="D930" s="10"/>
      <c r="E930" s="10"/>
      <c r="F930" s="10"/>
      <c r="G930" s="10"/>
      <c r="H930" s="10"/>
      <c r="I930" s="10"/>
      <c r="J930"/>
      <c r="K930"/>
      <c r="L930"/>
      <c r="M930"/>
    </row>
    <row r="931" spans="1:13" s="8" customFormat="1" x14ac:dyDescent="0.3">
      <c r="A931"/>
      <c r="B931"/>
      <c r="C931" s="10"/>
      <c r="D931" s="10"/>
      <c r="E931" s="10"/>
      <c r="F931" s="10"/>
      <c r="G931" s="10"/>
      <c r="H931" s="10"/>
      <c r="I931" s="10"/>
      <c r="J931"/>
      <c r="K931"/>
      <c r="L931"/>
      <c r="M931"/>
    </row>
    <row r="932" spans="1:13" s="8" customFormat="1" x14ac:dyDescent="0.3">
      <c r="A932"/>
      <c r="B932"/>
      <c r="C932" s="10"/>
      <c r="D932" s="10"/>
      <c r="E932" s="10"/>
      <c r="F932" s="10"/>
      <c r="G932" s="10"/>
      <c r="H932" s="10"/>
      <c r="I932" s="10"/>
      <c r="J932"/>
      <c r="K932"/>
      <c r="L932"/>
      <c r="M932"/>
    </row>
    <row r="933" spans="1:13" s="8" customFormat="1" x14ac:dyDescent="0.3">
      <c r="A933"/>
      <c r="B933"/>
      <c r="C933" s="10"/>
      <c r="D933" s="10"/>
      <c r="E933" s="10"/>
      <c r="F933" s="10"/>
      <c r="G933" s="10"/>
      <c r="H933" s="10"/>
      <c r="I933" s="10"/>
      <c r="J933"/>
      <c r="K933"/>
      <c r="L933"/>
      <c r="M933"/>
    </row>
    <row r="934" spans="1:13" s="8" customFormat="1" x14ac:dyDescent="0.3">
      <c r="A934"/>
      <c r="B934"/>
      <c r="C934" s="10"/>
      <c r="D934" s="10"/>
      <c r="E934" s="10"/>
      <c r="F934" s="10"/>
      <c r="G934" s="10"/>
      <c r="H934" s="10"/>
      <c r="I934" s="10"/>
      <c r="J934"/>
      <c r="K934"/>
      <c r="L934"/>
      <c r="M934"/>
    </row>
    <row r="935" spans="1:13" s="8" customFormat="1" x14ac:dyDescent="0.3">
      <c r="A935"/>
      <c r="B935"/>
      <c r="C935" s="10"/>
      <c r="D935" s="10"/>
      <c r="E935" s="10"/>
      <c r="F935" s="10"/>
      <c r="G935" s="10"/>
      <c r="H935" s="10"/>
      <c r="I935" s="10"/>
      <c r="J935"/>
      <c r="K935"/>
      <c r="L935"/>
      <c r="M935"/>
    </row>
    <row r="936" spans="1:13" s="8" customFormat="1" x14ac:dyDescent="0.3">
      <c r="A936"/>
      <c r="B936"/>
      <c r="C936" s="10"/>
      <c r="D936" s="10"/>
      <c r="E936" s="10"/>
      <c r="F936" s="10"/>
      <c r="G936" s="10"/>
      <c r="H936" s="10"/>
      <c r="I936" s="10"/>
      <c r="J936"/>
      <c r="K936"/>
      <c r="L936"/>
      <c r="M936"/>
    </row>
    <row r="937" spans="1:13" s="8" customFormat="1" x14ac:dyDescent="0.3">
      <c r="A937"/>
      <c r="B937"/>
      <c r="C937" s="10"/>
      <c r="D937" s="10"/>
      <c r="E937" s="10"/>
      <c r="F937" s="10"/>
      <c r="G937" s="10"/>
      <c r="H937" s="10"/>
      <c r="I937" s="10"/>
      <c r="J937"/>
      <c r="K937"/>
      <c r="L937"/>
      <c r="M937"/>
    </row>
    <row r="938" spans="1:13" s="8" customFormat="1" x14ac:dyDescent="0.3">
      <c r="A938"/>
      <c r="B938"/>
      <c r="C938" s="10"/>
      <c r="D938" s="10"/>
      <c r="E938" s="10"/>
      <c r="F938" s="10"/>
      <c r="G938" s="10"/>
      <c r="H938" s="10"/>
      <c r="I938" s="10"/>
      <c r="J938"/>
      <c r="K938"/>
      <c r="L938"/>
      <c r="M938"/>
    </row>
    <row r="939" spans="1:13" s="8" customFormat="1" x14ac:dyDescent="0.3">
      <c r="A939"/>
      <c r="B939"/>
      <c r="C939" s="10"/>
      <c r="D939" s="10"/>
      <c r="E939" s="10"/>
      <c r="F939" s="10"/>
      <c r="G939" s="10"/>
      <c r="H939" s="10"/>
      <c r="I939" s="10"/>
      <c r="J939"/>
      <c r="K939"/>
      <c r="L939"/>
      <c r="M939"/>
    </row>
    <row r="940" spans="1:13" s="8" customFormat="1" x14ac:dyDescent="0.3">
      <c r="A940"/>
      <c r="B940"/>
      <c r="C940" s="10"/>
      <c r="D940" s="10"/>
      <c r="E940" s="10"/>
      <c r="F940" s="10"/>
      <c r="G940" s="10"/>
      <c r="H940" s="10"/>
      <c r="I940" s="10"/>
      <c r="J940"/>
      <c r="K940"/>
      <c r="L940"/>
      <c r="M940"/>
    </row>
    <row r="941" spans="1:13" s="8" customFormat="1" x14ac:dyDescent="0.3">
      <c r="A941"/>
      <c r="B941"/>
      <c r="C941" s="10"/>
      <c r="D941" s="10"/>
      <c r="E941" s="10"/>
      <c r="F941" s="10"/>
      <c r="G941" s="10"/>
      <c r="H941" s="10"/>
      <c r="I941" s="10"/>
      <c r="J941"/>
      <c r="K941"/>
      <c r="L941"/>
      <c r="M941"/>
    </row>
    <row r="942" spans="1:13" s="8" customFormat="1" x14ac:dyDescent="0.3">
      <c r="A942"/>
      <c r="B942"/>
      <c r="C942" s="10"/>
      <c r="D942" s="10"/>
      <c r="E942" s="10"/>
      <c r="F942" s="10"/>
      <c r="G942" s="10"/>
      <c r="H942" s="10"/>
      <c r="I942" s="10"/>
      <c r="J942"/>
      <c r="K942"/>
      <c r="L942"/>
      <c r="M942"/>
    </row>
    <row r="943" spans="1:13" s="8" customFormat="1" x14ac:dyDescent="0.3">
      <c r="A943"/>
      <c r="B943"/>
      <c r="C943" s="10"/>
      <c r="D943" s="10"/>
      <c r="E943" s="10"/>
      <c r="F943" s="10"/>
      <c r="G943" s="10"/>
      <c r="H943" s="10"/>
      <c r="I943" s="10"/>
      <c r="J943"/>
      <c r="K943"/>
      <c r="L943"/>
      <c r="M943"/>
    </row>
    <row r="944" spans="1:13" s="8" customFormat="1" x14ac:dyDescent="0.3">
      <c r="A944"/>
      <c r="B944"/>
      <c r="C944" s="10"/>
      <c r="D944" s="10"/>
      <c r="E944" s="10"/>
      <c r="F944" s="10"/>
      <c r="G944" s="10"/>
      <c r="H944" s="10"/>
      <c r="I944" s="10"/>
      <c r="J944"/>
      <c r="K944"/>
      <c r="L944"/>
      <c r="M944"/>
    </row>
    <row r="945" spans="1:13" s="8" customFormat="1" x14ac:dyDescent="0.3">
      <c r="A945"/>
      <c r="B945"/>
      <c r="C945" s="10"/>
      <c r="D945" s="10"/>
      <c r="E945" s="10"/>
      <c r="F945" s="10"/>
      <c r="G945" s="10"/>
      <c r="H945" s="10"/>
      <c r="I945" s="10"/>
      <c r="J945"/>
      <c r="K945"/>
      <c r="L945"/>
      <c r="M945"/>
    </row>
    <row r="946" spans="1:13" s="8" customFormat="1" x14ac:dyDescent="0.3">
      <c r="A946"/>
      <c r="B946"/>
      <c r="C946" s="10"/>
      <c r="D946" s="10"/>
      <c r="E946" s="10"/>
      <c r="F946" s="10"/>
      <c r="G946" s="10"/>
      <c r="H946" s="10"/>
      <c r="I946" s="10"/>
      <c r="J946"/>
      <c r="K946"/>
      <c r="L946"/>
      <c r="M946"/>
    </row>
    <row r="947" spans="1:13" s="8" customFormat="1" x14ac:dyDescent="0.3">
      <c r="A947"/>
      <c r="B947"/>
      <c r="C947" s="10"/>
      <c r="D947" s="10"/>
      <c r="E947" s="10"/>
      <c r="F947" s="10"/>
      <c r="G947" s="10"/>
      <c r="H947" s="10"/>
      <c r="I947" s="10"/>
      <c r="J947"/>
      <c r="K947"/>
      <c r="L947"/>
      <c r="M947"/>
    </row>
    <row r="948" spans="1:13" s="8" customFormat="1" x14ac:dyDescent="0.3">
      <c r="A948"/>
      <c r="B948"/>
      <c r="C948" s="10"/>
      <c r="D948" s="10"/>
      <c r="E948" s="10"/>
      <c r="F948" s="10"/>
      <c r="G948" s="10"/>
      <c r="H948" s="10"/>
      <c r="I948" s="10"/>
      <c r="J948"/>
      <c r="K948"/>
      <c r="L948"/>
      <c r="M948"/>
    </row>
    <row r="949" spans="1:13" s="8" customFormat="1" x14ac:dyDescent="0.3">
      <c r="A949"/>
      <c r="B949"/>
      <c r="C949" s="10"/>
      <c r="D949" s="10"/>
      <c r="E949" s="10"/>
      <c r="F949" s="10"/>
      <c r="G949" s="10"/>
      <c r="H949" s="10"/>
      <c r="I949" s="10"/>
      <c r="J949"/>
      <c r="K949"/>
      <c r="L949"/>
      <c r="M949"/>
    </row>
    <row r="950" spans="1:13" s="8" customFormat="1" x14ac:dyDescent="0.3">
      <c r="A950"/>
      <c r="B950"/>
      <c r="C950" s="10"/>
      <c r="D950" s="10"/>
      <c r="E950" s="10"/>
      <c r="F950" s="10"/>
      <c r="G950" s="10"/>
      <c r="H950" s="10"/>
      <c r="I950" s="10"/>
      <c r="J950"/>
      <c r="K950"/>
      <c r="L950"/>
      <c r="M950"/>
    </row>
    <row r="951" spans="1:13" s="8" customFormat="1" x14ac:dyDescent="0.3">
      <c r="A951"/>
      <c r="B951"/>
      <c r="C951" s="10"/>
      <c r="D951" s="10"/>
      <c r="E951" s="10"/>
      <c r="F951" s="10"/>
      <c r="G951" s="10"/>
      <c r="H951" s="10"/>
      <c r="I951" s="10"/>
      <c r="J951"/>
      <c r="K951"/>
      <c r="L951"/>
      <c r="M951"/>
    </row>
    <row r="952" spans="1:13" s="8" customFormat="1" x14ac:dyDescent="0.3">
      <c r="A952"/>
      <c r="B952"/>
      <c r="C952" s="10"/>
      <c r="D952" s="10"/>
      <c r="E952" s="10"/>
      <c r="F952" s="10"/>
      <c r="G952" s="10"/>
      <c r="H952" s="10"/>
      <c r="I952" s="10"/>
      <c r="J952"/>
      <c r="K952"/>
      <c r="L952"/>
      <c r="M952"/>
    </row>
    <row r="953" spans="1:13" s="8" customFormat="1" x14ac:dyDescent="0.3">
      <c r="A953"/>
      <c r="B953"/>
      <c r="C953" s="10"/>
      <c r="D953" s="10"/>
      <c r="E953" s="10"/>
      <c r="F953" s="10"/>
      <c r="G953" s="10"/>
      <c r="H953" s="10"/>
      <c r="I953" s="10"/>
      <c r="J953"/>
      <c r="K953"/>
      <c r="L953"/>
      <c r="M953"/>
    </row>
    <row r="954" spans="1:13" s="8" customFormat="1" x14ac:dyDescent="0.3">
      <c r="A954"/>
      <c r="B954"/>
      <c r="C954" s="10"/>
      <c r="D954" s="10"/>
      <c r="E954" s="10"/>
      <c r="F954" s="10"/>
      <c r="G954" s="10"/>
      <c r="H954" s="10"/>
      <c r="I954" s="10"/>
      <c r="J954"/>
      <c r="K954"/>
      <c r="L954"/>
      <c r="M954"/>
    </row>
    <row r="955" spans="1:13" s="8" customFormat="1" x14ac:dyDescent="0.3">
      <c r="A955"/>
      <c r="B955"/>
      <c r="C955" s="10"/>
      <c r="D955" s="10"/>
      <c r="E955" s="10"/>
      <c r="F955" s="10"/>
      <c r="G955" s="10"/>
      <c r="H955" s="10"/>
      <c r="I955" s="10"/>
      <c r="J955"/>
      <c r="K955"/>
      <c r="L955"/>
      <c r="M955"/>
    </row>
    <row r="956" spans="1:13" s="8" customFormat="1" x14ac:dyDescent="0.3">
      <c r="A956"/>
      <c r="B956"/>
      <c r="C956" s="10"/>
      <c r="D956" s="10"/>
      <c r="E956" s="10"/>
      <c r="F956" s="10"/>
      <c r="G956" s="10"/>
      <c r="H956" s="10"/>
      <c r="I956" s="10"/>
      <c r="J956"/>
      <c r="K956"/>
      <c r="L956"/>
      <c r="M956"/>
    </row>
    <row r="957" spans="1:13" s="8" customFormat="1" x14ac:dyDescent="0.3">
      <c r="A957"/>
      <c r="B957"/>
      <c r="C957" s="10"/>
      <c r="D957" s="10"/>
      <c r="E957" s="10"/>
      <c r="F957" s="10"/>
      <c r="G957" s="10"/>
      <c r="H957" s="10"/>
      <c r="I957" s="10"/>
      <c r="J957"/>
      <c r="K957"/>
      <c r="L957"/>
      <c r="M957"/>
    </row>
    <row r="958" spans="1:13" s="8" customFormat="1" x14ac:dyDescent="0.3">
      <c r="A958"/>
      <c r="B958"/>
      <c r="C958" s="10"/>
      <c r="D958" s="10"/>
      <c r="E958" s="10"/>
      <c r="F958" s="10"/>
      <c r="G958" s="10"/>
      <c r="H958" s="10"/>
      <c r="I958" s="10"/>
      <c r="J958"/>
      <c r="K958"/>
      <c r="L958"/>
      <c r="M958"/>
    </row>
    <row r="959" spans="1:13" s="8" customFormat="1" x14ac:dyDescent="0.3">
      <c r="A959"/>
      <c r="B959"/>
      <c r="C959" s="10"/>
      <c r="D959" s="10"/>
      <c r="E959" s="10"/>
      <c r="F959" s="10"/>
      <c r="G959" s="10"/>
      <c r="H959" s="10"/>
      <c r="I959" s="10"/>
      <c r="J959"/>
      <c r="K959"/>
      <c r="L959"/>
      <c r="M959"/>
    </row>
    <row r="960" spans="1:13" s="8" customFormat="1" x14ac:dyDescent="0.3">
      <c r="A960"/>
      <c r="B960"/>
      <c r="C960" s="10"/>
      <c r="D960" s="10"/>
      <c r="E960" s="10"/>
      <c r="F960" s="10"/>
      <c r="G960" s="10"/>
      <c r="H960" s="10"/>
      <c r="I960" s="10"/>
      <c r="J960"/>
      <c r="K960"/>
      <c r="L960"/>
      <c r="M960"/>
    </row>
    <row r="961" spans="1:13" s="8" customFormat="1" x14ac:dyDescent="0.3">
      <c r="A961"/>
      <c r="B961"/>
      <c r="C961" s="10"/>
      <c r="D961" s="10"/>
      <c r="E961" s="10"/>
      <c r="F961" s="10"/>
      <c r="G961" s="10"/>
      <c r="H961" s="10"/>
      <c r="I961" s="10"/>
      <c r="J961"/>
      <c r="K961"/>
      <c r="L961"/>
      <c r="M961"/>
    </row>
    <row r="962" spans="1:13" s="8" customFormat="1" x14ac:dyDescent="0.3">
      <c r="A962"/>
      <c r="B962"/>
      <c r="C962" s="10"/>
      <c r="D962" s="10"/>
      <c r="E962" s="10"/>
      <c r="F962" s="10"/>
      <c r="G962" s="10"/>
      <c r="H962" s="10"/>
      <c r="I962" s="10"/>
      <c r="J962"/>
      <c r="K962"/>
      <c r="L962"/>
      <c r="M962"/>
    </row>
    <row r="963" spans="1:13" s="8" customFormat="1" x14ac:dyDescent="0.3">
      <c r="A963"/>
      <c r="B963"/>
      <c r="C963" s="10"/>
      <c r="D963" s="10"/>
      <c r="E963" s="10"/>
      <c r="F963" s="10"/>
      <c r="G963" s="10"/>
      <c r="H963" s="10"/>
      <c r="I963" s="10"/>
      <c r="J963"/>
      <c r="K963"/>
      <c r="L963"/>
      <c r="M963"/>
    </row>
    <row r="964" spans="1:13" s="8" customFormat="1" x14ac:dyDescent="0.3">
      <c r="A964"/>
      <c r="B964"/>
      <c r="C964" s="10"/>
      <c r="D964" s="10"/>
      <c r="E964" s="10"/>
      <c r="F964" s="10"/>
      <c r="G964" s="10"/>
      <c r="H964" s="10"/>
      <c r="I964" s="10"/>
      <c r="J964"/>
      <c r="K964"/>
      <c r="L964"/>
      <c r="M964"/>
    </row>
  </sheetData>
  <phoneticPr fontId="4" type="noConversion"/>
  <pageMargins left="0.7" right="0.7" top="0.75" bottom="0.75" header="0.3" footer="0.3"/>
  <pageSetup paperSize="9" orientation="portrait" horizontalDpi="4294967295" verticalDpi="4294967295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094A-BE58-476D-B3CA-9F6F005E1A53}">
  <sheetPr>
    <tabColor rgb="FF0070C0"/>
  </sheetPr>
  <dimension ref="A1:AX956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A7" sqref="A7"/>
    </sheetView>
  </sheetViews>
  <sheetFormatPr baseColWidth="10" defaultRowHeight="14.4" x14ac:dyDescent="0.3"/>
  <cols>
    <col min="1" max="1" width="26.21875" bestFit="1" customWidth="1"/>
    <col min="2" max="2" width="7.44140625" bestFit="1" customWidth="1"/>
    <col min="3" max="3" width="8.77734375" bestFit="1" customWidth="1"/>
    <col min="4" max="4" width="7.44140625" bestFit="1" customWidth="1"/>
    <col min="5" max="12" width="9.5546875" bestFit="1" customWidth="1"/>
    <col min="13" max="14" width="10.33203125" bestFit="1" customWidth="1"/>
    <col min="15" max="22" width="8.109375" bestFit="1" customWidth="1"/>
    <col min="23" max="23" width="8.5546875" bestFit="1" customWidth="1"/>
    <col min="24" max="24" width="9" bestFit="1" customWidth="1"/>
    <col min="25" max="26" width="8.109375" bestFit="1" customWidth="1"/>
    <col min="27" max="28" width="8" bestFit="1" customWidth="1"/>
    <col min="29" max="30" width="11.44140625" bestFit="1" customWidth="1"/>
    <col min="31" max="31" width="8.77734375" bestFit="1" customWidth="1"/>
    <col min="32" max="32" width="8.88671875" bestFit="1" customWidth="1"/>
    <col min="33" max="33" width="5.77734375" bestFit="1" customWidth="1"/>
    <col min="34" max="35" width="7.44140625" bestFit="1" customWidth="1"/>
    <col min="36" max="36" width="7.77734375" bestFit="1" customWidth="1"/>
    <col min="37" max="37" width="7.44140625" bestFit="1" customWidth="1"/>
    <col min="38" max="38" width="7.88671875" bestFit="1" customWidth="1"/>
    <col min="39" max="39" width="8.109375" bestFit="1" customWidth="1"/>
    <col min="40" max="40" width="8.77734375" bestFit="1" customWidth="1"/>
    <col min="41" max="41" width="9.33203125" bestFit="1" customWidth="1"/>
    <col min="42" max="42" width="11.109375" bestFit="1" customWidth="1"/>
    <col min="43" max="43" width="9.33203125" bestFit="1" customWidth="1"/>
    <col min="44" max="44" width="11.109375" bestFit="1" customWidth="1"/>
    <col min="45" max="46" width="9.77734375" bestFit="1" customWidth="1"/>
    <col min="47" max="48" width="7.44140625" bestFit="1" customWidth="1"/>
    <col min="49" max="49" width="10.6640625" bestFit="1" customWidth="1"/>
    <col min="50" max="50" width="6.6640625" bestFit="1" customWidth="1"/>
    <col min="51" max="98" width="21.6640625" bestFit="1" customWidth="1"/>
    <col min="99" max="99" width="20" bestFit="1" customWidth="1"/>
    <col min="100" max="100" width="19.88671875" bestFit="1" customWidth="1"/>
    <col min="101" max="101" width="18.5546875" bestFit="1" customWidth="1"/>
    <col min="102" max="102" width="18.44140625" bestFit="1" customWidth="1"/>
    <col min="103" max="103" width="22.5546875" bestFit="1" customWidth="1"/>
    <col min="104" max="104" width="20.33203125" bestFit="1" customWidth="1"/>
    <col min="105" max="105" width="18.5546875" bestFit="1" customWidth="1"/>
    <col min="106" max="106" width="21.44140625" bestFit="1" customWidth="1"/>
    <col min="107" max="107" width="22.5546875" bestFit="1" customWidth="1"/>
    <col min="108" max="108" width="20.33203125" bestFit="1" customWidth="1"/>
    <col min="109" max="109" width="18.5546875" bestFit="1" customWidth="1"/>
    <col min="110" max="110" width="21.44140625" bestFit="1" customWidth="1"/>
    <col min="111" max="111" width="19.33203125" bestFit="1" customWidth="1"/>
    <col min="112" max="112" width="21.44140625" bestFit="1" customWidth="1"/>
    <col min="113" max="114" width="25.33203125" bestFit="1" customWidth="1"/>
    <col min="115" max="115" width="22.5546875" bestFit="1" customWidth="1"/>
    <col min="116" max="116" width="18.88671875" bestFit="1" customWidth="1"/>
    <col min="117" max="117" width="25" bestFit="1" customWidth="1"/>
    <col min="118" max="118" width="26.44140625" bestFit="1" customWidth="1"/>
    <col min="119" max="119" width="20.77734375" bestFit="1" customWidth="1"/>
    <col min="120" max="120" width="18.88671875" bestFit="1" customWidth="1"/>
    <col min="121" max="121" width="21.5546875" bestFit="1" customWidth="1"/>
    <col min="122" max="122" width="21.88671875" bestFit="1" customWidth="1"/>
    <col min="123" max="123" width="21.5546875" bestFit="1" customWidth="1"/>
    <col min="124" max="124" width="21.88671875" bestFit="1" customWidth="1"/>
    <col min="125" max="125" width="25.5546875" bestFit="1" customWidth="1"/>
    <col min="126" max="126" width="23.77734375" bestFit="1" customWidth="1"/>
    <col min="127" max="128" width="18.109375" bestFit="1" customWidth="1"/>
    <col min="129" max="338" width="21.6640625" bestFit="1" customWidth="1"/>
    <col min="339" max="339" width="20" bestFit="1" customWidth="1"/>
    <col min="340" max="340" width="19.88671875" bestFit="1" customWidth="1"/>
    <col min="341" max="341" width="18.5546875" bestFit="1" customWidth="1"/>
    <col min="342" max="342" width="18.44140625" bestFit="1" customWidth="1"/>
    <col min="343" max="343" width="22.5546875" bestFit="1" customWidth="1"/>
    <col min="344" max="344" width="20.33203125" bestFit="1" customWidth="1"/>
    <col min="345" max="345" width="18.5546875" bestFit="1" customWidth="1"/>
    <col min="346" max="346" width="21.44140625" bestFit="1" customWidth="1"/>
    <col min="347" max="347" width="22.5546875" bestFit="1" customWidth="1"/>
    <col min="348" max="348" width="20.33203125" bestFit="1" customWidth="1"/>
    <col min="349" max="349" width="18.5546875" bestFit="1" customWidth="1"/>
    <col min="350" max="350" width="21.44140625" bestFit="1" customWidth="1"/>
    <col min="351" max="351" width="19.33203125" bestFit="1" customWidth="1"/>
    <col min="352" max="352" width="21.44140625" bestFit="1" customWidth="1"/>
    <col min="353" max="354" width="25.33203125" bestFit="1" customWidth="1"/>
    <col min="355" max="355" width="22.5546875" bestFit="1" customWidth="1"/>
    <col min="356" max="356" width="18.88671875" bestFit="1" customWidth="1"/>
    <col min="357" max="357" width="25" bestFit="1" customWidth="1"/>
    <col min="358" max="358" width="26.44140625" bestFit="1" customWidth="1"/>
    <col min="359" max="359" width="20.77734375" bestFit="1" customWidth="1"/>
    <col min="360" max="360" width="18.88671875" bestFit="1" customWidth="1"/>
    <col min="361" max="361" width="21.5546875" bestFit="1" customWidth="1"/>
    <col min="362" max="362" width="21.88671875" bestFit="1" customWidth="1"/>
    <col min="363" max="363" width="21.5546875" bestFit="1" customWidth="1"/>
    <col min="364" max="364" width="21.88671875" bestFit="1" customWidth="1"/>
    <col min="365" max="365" width="25.5546875" bestFit="1" customWidth="1"/>
    <col min="366" max="366" width="23.77734375" bestFit="1" customWidth="1"/>
    <col min="367" max="368" width="18.109375" bestFit="1" customWidth="1"/>
  </cols>
  <sheetData>
    <row r="1" spans="1:50" ht="16.2" customHeight="1" x14ac:dyDescent="0.3">
      <c r="A1" s="22" t="str">
        <f>FORMATO!B2</f>
        <v>REPORTE DE ETAPA DE VIDA NIÑO - REGIÓN LAMBAYEQUE ACUMULADO A SEPTIEMBRE 2025</v>
      </c>
      <c r="B1" s="22"/>
      <c r="C1" s="22"/>
      <c r="D1" s="22"/>
      <c r="E1" s="22"/>
      <c r="F1" s="22"/>
      <c r="G1" s="22"/>
      <c r="H1" s="22"/>
      <c r="I1" s="22"/>
    </row>
    <row r="2" spans="1:50" x14ac:dyDescent="0.3">
      <c r="A2" s="11" t="s">
        <v>222</v>
      </c>
    </row>
    <row r="3" spans="1:50" x14ac:dyDescent="0.3">
      <c r="A3" s="11" t="s">
        <v>208</v>
      </c>
    </row>
    <row r="4" spans="1:50" ht="14.4" customHeight="1" x14ac:dyDescent="0.3">
      <c r="A4" s="12"/>
    </row>
    <row r="5" spans="1:50" s="180" customFormat="1" ht="36" x14ac:dyDescent="0.3">
      <c r="A5" s="182" t="s">
        <v>207</v>
      </c>
      <c r="B5" s="23" t="s">
        <v>294</v>
      </c>
      <c r="C5" s="23" t="s">
        <v>295</v>
      </c>
      <c r="D5" s="23" t="s">
        <v>296</v>
      </c>
      <c r="E5" s="23" t="s">
        <v>297</v>
      </c>
      <c r="F5" s="23" t="s">
        <v>298</v>
      </c>
      <c r="G5" s="23" t="s">
        <v>299</v>
      </c>
      <c r="H5" s="23" t="s">
        <v>300</v>
      </c>
      <c r="I5" s="23" t="s">
        <v>301</v>
      </c>
      <c r="J5" s="23" t="s">
        <v>302</v>
      </c>
      <c r="K5" s="23" t="s">
        <v>303</v>
      </c>
      <c r="L5" s="23" t="s">
        <v>304</v>
      </c>
      <c r="M5" s="23" t="s">
        <v>305</v>
      </c>
      <c r="N5" s="23" t="s">
        <v>306</v>
      </c>
      <c r="O5" s="23" t="s">
        <v>307</v>
      </c>
      <c r="P5" s="23" t="s">
        <v>308</v>
      </c>
      <c r="Q5" s="23" t="s">
        <v>309</v>
      </c>
      <c r="R5" s="23" t="s">
        <v>310</v>
      </c>
      <c r="S5" s="23" t="s">
        <v>311</v>
      </c>
      <c r="T5" s="23" t="s">
        <v>312</v>
      </c>
      <c r="U5" s="23" t="s">
        <v>313</v>
      </c>
      <c r="V5" s="23" t="s">
        <v>314</v>
      </c>
      <c r="W5" s="23" t="s">
        <v>315</v>
      </c>
      <c r="X5" s="23" t="s">
        <v>316</v>
      </c>
      <c r="Y5" s="23" t="s">
        <v>317</v>
      </c>
      <c r="Z5" s="23" t="s">
        <v>318</v>
      </c>
      <c r="AA5" s="23" t="s">
        <v>481</v>
      </c>
      <c r="AB5" s="23" t="s">
        <v>482</v>
      </c>
      <c r="AC5" s="23" t="s">
        <v>319</v>
      </c>
      <c r="AD5" s="23" t="s">
        <v>320</v>
      </c>
      <c r="AE5" s="23" t="s">
        <v>321</v>
      </c>
      <c r="AF5" s="23" t="s">
        <v>322</v>
      </c>
      <c r="AG5" s="23" t="s">
        <v>483</v>
      </c>
      <c r="AH5" s="23" t="s">
        <v>484</v>
      </c>
      <c r="AI5" s="23" t="s">
        <v>485</v>
      </c>
      <c r="AJ5" s="23" t="s">
        <v>486</v>
      </c>
      <c r="AK5" s="23" t="s">
        <v>487</v>
      </c>
      <c r="AL5" s="23" t="s">
        <v>488</v>
      </c>
      <c r="AM5" s="23" t="s">
        <v>489</v>
      </c>
      <c r="AN5" s="23" t="s">
        <v>490</v>
      </c>
      <c r="AO5" s="23" t="s">
        <v>491</v>
      </c>
      <c r="AP5" s="23" t="s">
        <v>492</v>
      </c>
      <c r="AQ5" s="23" t="s">
        <v>493</v>
      </c>
      <c r="AR5" s="23" t="s">
        <v>494</v>
      </c>
      <c r="AS5" s="23" t="s">
        <v>495</v>
      </c>
      <c r="AT5" s="23" t="s">
        <v>496</v>
      </c>
      <c r="AU5" s="23" t="s">
        <v>497</v>
      </c>
      <c r="AV5" s="23" t="s">
        <v>498</v>
      </c>
      <c r="AW5" s="23" t="s">
        <v>327</v>
      </c>
      <c r="AX5" s="23" t="s">
        <v>499</v>
      </c>
    </row>
    <row r="6" spans="1:50" s="8" customFormat="1" ht="15" customHeight="1" x14ac:dyDescent="0.25">
      <c r="A6" s="8" t="s">
        <v>210</v>
      </c>
      <c r="B6" s="185">
        <v>28</v>
      </c>
      <c r="C6" s="185">
        <v>2</v>
      </c>
      <c r="D6" s="185">
        <v>1</v>
      </c>
      <c r="E6" s="185">
        <v>142</v>
      </c>
      <c r="F6" s="185">
        <v>107</v>
      </c>
      <c r="G6" s="185">
        <v>2</v>
      </c>
      <c r="H6" s="185">
        <v>96</v>
      </c>
      <c r="I6" s="185">
        <v>0</v>
      </c>
      <c r="J6" s="185">
        <v>90</v>
      </c>
      <c r="K6" s="185">
        <v>3</v>
      </c>
      <c r="L6" s="185">
        <v>51</v>
      </c>
      <c r="M6" s="185">
        <v>129</v>
      </c>
      <c r="N6" s="185">
        <v>163</v>
      </c>
      <c r="O6" s="185">
        <v>142</v>
      </c>
      <c r="P6" s="185">
        <v>133</v>
      </c>
      <c r="Q6" s="185">
        <v>148</v>
      </c>
      <c r="R6" s="185">
        <v>156</v>
      </c>
      <c r="S6" s="185">
        <v>153</v>
      </c>
      <c r="T6" s="185">
        <v>127</v>
      </c>
      <c r="U6" s="185">
        <v>138</v>
      </c>
      <c r="V6" s="185">
        <v>86</v>
      </c>
      <c r="W6" s="185">
        <v>0</v>
      </c>
      <c r="X6" s="185">
        <v>99</v>
      </c>
      <c r="Y6" s="185">
        <v>0</v>
      </c>
      <c r="Z6" s="185">
        <v>367</v>
      </c>
      <c r="AA6" s="185">
        <v>3</v>
      </c>
      <c r="AB6" s="185">
        <v>34</v>
      </c>
      <c r="AC6" s="185">
        <v>111</v>
      </c>
      <c r="AD6" s="185">
        <v>0</v>
      </c>
      <c r="AE6" s="185">
        <v>49</v>
      </c>
      <c r="AF6" s="185">
        <v>0</v>
      </c>
      <c r="AG6" s="185">
        <v>0</v>
      </c>
      <c r="AH6" s="185">
        <v>2</v>
      </c>
      <c r="AI6" s="185">
        <v>0</v>
      </c>
      <c r="AJ6" s="185">
        <v>0</v>
      </c>
      <c r="AK6" s="185">
        <v>1</v>
      </c>
      <c r="AL6" s="185">
        <v>0</v>
      </c>
      <c r="AM6" s="185">
        <v>1</v>
      </c>
      <c r="AN6" s="185">
        <v>5</v>
      </c>
      <c r="AO6" s="185">
        <v>34</v>
      </c>
      <c r="AP6" s="185">
        <v>0</v>
      </c>
      <c r="AQ6" s="185">
        <v>275</v>
      </c>
      <c r="AR6" s="185">
        <v>57</v>
      </c>
      <c r="AS6" s="185">
        <v>235</v>
      </c>
      <c r="AT6" s="185">
        <v>482</v>
      </c>
      <c r="AU6" s="185">
        <v>1</v>
      </c>
      <c r="AV6" s="185">
        <v>2</v>
      </c>
      <c r="AW6" s="185">
        <v>93</v>
      </c>
      <c r="AX6" s="185">
        <v>229</v>
      </c>
    </row>
    <row r="7" spans="1:50" s="8" customFormat="1" ht="15" customHeight="1" x14ac:dyDescent="0.25">
      <c r="A7" s="8" t="s">
        <v>168</v>
      </c>
      <c r="B7" s="185">
        <v>10</v>
      </c>
      <c r="C7" s="185">
        <v>2</v>
      </c>
      <c r="D7" s="185">
        <v>55</v>
      </c>
      <c r="E7" s="185">
        <v>61</v>
      </c>
      <c r="F7" s="185">
        <v>40</v>
      </c>
      <c r="G7" s="185">
        <v>4</v>
      </c>
      <c r="H7" s="185">
        <v>31</v>
      </c>
      <c r="I7" s="185">
        <v>0</v>
      </c>
      <c r="J7" s="185">
        <v>25</v>
      </c>
      <c r="K7" s="185">
        <v>0</v>
      </c>
      <c r="L7" s="185">
        <v>34</v>
      </c>
      <c r="M7" s="185">
        <v>72</v>
      </c>
      <c r="N7" s="185">
        <v>76</v>
      </c>
      <c r="O7" s="185">
        <v>82</v>
      </c>
      <c r="P7" s="185">
        <v>50</v>
      </c>
      <c r="Q7" s="185">
        <v>85</v>
      </c>
      <c r="R7" s="185">
        <v>32</v>
      </c>
      <c r="S7" s="185">
        <v>35</v>
      </c>
      <c r="T7" s="185">
        <v>11</v>
      </c>
      <c r="U7" s="185">
        <v>26</v>
      </c>
      <c r="V7" s="185">
        <v>4</v>
      </c>
      <c r="W7" s="185">
        <v>0</v>
      </c>
      <c r="X7" s="185">
        <v>60</v>
      </c>
      <c r="Y7" s="185">
        <v>3</v>
      </c>
      <c r="Z7" s="185">
        <v>185</v>
      </c>
      <c r="AA7" s="185">
        <v>0</v>
      </c>
      <c r="AB7" s="185">
        <v>30</v>
      </c>
      <c r="AC7" s="185">
        <v>48</v>
      </c>
      <c r="AD7" s="185">
        <v>0</v>
      </c>
      <c r="AE7" s="185">
        <v>23</v>
      </c>
      <c r="AF7" s="185">
        <v>0</v>
      </c>
      <c r="AG7" s="185">
        <v>0</v>
      </c>
      <c r="AH7" s="185">
        <v>0</v>
      </c>
      <c r="AI7" s="185">
        <v>0</v>
      </c>
      <c r="AJ7" s="185">
        <v>0</v>
      </c>
      <c r="AK7" s="185">
        <v>0</v>
      </c>
      <c r="AL7" s="185">
        <v>0</v>
      </c>
      <c r="AM7" s="185">
        <v>0</v>
      </c>
      <c r="AN7" s="185">
        <v>0</v>
      </c>
      <c r="AO7" s="185">
        <v>2</v>
      </c>
      <c r="AP7" s="185">
        <v>0</v>
      </c>
      <c r="AQ7" s="185">
        <v>27</v>
      </c>
      <c r="AR7" s="185">
        <v>5</v>
      </c>
      <c r="AS7" s="185">
        <v>93</v>
      </c>
      <c r="AT7" s="185">
        <v>164</v>
      </c>
      <c r="AU7" s="185">
        <v>0</v>
      </c>
      <c r="AV7" s="185">
        <v>0</v>
      </c>
      <c r="AW7" s="185">
        <v>15</v>
      </c>
      <c r="AX7" s="185">
        <v>161</v>
      </c>
    </row>
    <row r="8" spans="1:50" s="8" customFormat="1" ht="15" customHeight="1" x14ac:dyDescent="0.25">
      <c r="A8" s="8" t="s">
        <v>8</v>
      </c>
      <c r="B8" s="185">
        <v>1653</v>
      </c>
      <c r="C8" s="185">
        <v>664</v>
      </c>
      <c r="D8" s="185">
        <v>3075</v>
      </c>
      <c r="E8" s="185">
        <v>806</v>
      </c>
      <c r="F8" s="185">
        <v>435</v>
      </c>
      <c r="G8" s="185">
        <v>141</v>
      </c>
      <c r="H8" s="185">
        <v>394</v>
      </c>
      <c r="I8" s="185">
        <v>66</v>
      </c>
      <c r="J8" s="185">
        <v>340</v>
      </c>
      <c r="K8" s="185">
        <v>14</v>
      </c>
      <c r="L8" s="185">
        <v>355</v>
      </c>
      <c r="M8" s="185">
        <v>1254</v>
      </c>
      <c r="N8" s="185">
        <v>855</v>
      </c>
      <c r="O8" s="185">
        <v>1209</v>
      </c>
      <c r="P8" s="185">
        <v>518</v>
      </c>
      <c r="Q8" s="185">
        <v>1015</v>
      </c>
      <c r="R8" s="185">
        <v>428</v>
      </c>
      <c r="S8" s="185">
        <v>797</v>
      </c>
      <c r="T8" s="185">
        <v>260</v>
      </c>
      <c r="U8" s="185">
        <v>658</v>
      </c>
      <c r="V8" s="185">
        <v>128</v>
      </c>
      <c r="W8" s="185">
        <v>31</v>
      </c>
      <c r="X8" s="185">
        <v>980</v>
      </c>
      <c r="Y8" s="185">
        <v>95</v>
      </c>
      <c r="Z8" s="185">
        <v>2807</v>
      </c>
      <c r="AA8" s="185">
        <v>18</v>
      </c>
      <c r="AB8" s="185">
        <v>748</v>
      </c>
      <c r="AC8" s="185">
        <v>727</v>
      </c>
      <c r="AD8" s="185">
        <v>0</v>
      </c>
      <c r="AE8" s="185">
        <v>310</v>
      </c>
      <c r="AF8" s="185">
        <v>0</v>
      </c>
      <c r="AG8" s="185">
        <v>100</v>
      </c>
      <c r="AH8" s="185">
        <v>28</v>
      </c>
      <c r="AI8" s="185">
        <v>3</v>
      </c>
      <c r="AJ8" s="185">
        <v>0</v>
      </c>
      <c r="AK8" s="185">
        <v>2</v>
      </c>
      <c r="AL8" s="185">
        <v>0</v>
      </c>
      <c r="AM8" s="185">
        <v>6</v>
      </c>
      <c r="AN8" s="185">
        <v>13</v>
      </c>
      <c r="AO8" s="185">
        <v>356</v>
      </c>
      <c r="AP8" s="185">
        <v>4</v>
      </c>
      <c r="AQ8" s="185">
        <v>720</v>
      </c>
      <c r="AR8" s="185">
        <v>292</v>
      </c>
      <c r="AS8" s="185">
        <v>922</v>
      </c>
      <c r="AT8" s="185">
        <v>1509</v>
      </c>
      <c r="AU8" s="185">
        <v>6</v>
      </c>
      <c r="AV8" s="185">
        <v>18</v>
      </c>
      <c r="AW8" s="185">
        <v>358</v>
      </c>
      <c r="AX8" s="185">
        <v>666</v>
      </c>
    </row>
    <row r="9" spans="1:50" s="8" customFormat="1" ht="15" customHeight="1" x14ac:dyDescent="0.25">
      <c r="A9" s="8" t="s">
        <v>93</v>
      </c>
      <c r="B9" s="185">
        <v>0</v>
      </c>
      <c r="C9" s="185">
        <v>0</v>
      </c>
      <c r="D9" s="185">
        <v>0</v>
      </c>
      <c r="E9" s="185">
        <v>16</v>
      </c>
      <c r="F9" s="185">
        <v>9</v>
      </c>
      <c r="G9" s="185">
        <v>0</v>
      </c>
      <c r="H9" s="185">
        <v>9</v>
      </c>
      <c r="I9" s="185">
        <v>0</v>
      </c>
      <c r="J9" s="185">
        <v>9</v>
      </c>
      <c r="K9" s="185">
        <v>0</v>
      </c>
      <c r="L9" s="185">
        <v>7</v>
      </c>
      <c r="M9" s="185">
        <v>16</v>
      </c>
      <c r="N9" s="185">
        <v>17</v>
      </c>
      <c r="O9" s="185">
        <v>20</v>
      </c>
      <c r="P9" s="185">
        <v>21</v>
      </c>
      <c r="Q9" s="185">
        <v>22</v>
      </c>
      <c r="R9" s="185">
        <v>19</v>
      </c>
      <c r="S9" s="185">
        <v>19</v>
      </c>
      <c r="T9" s="185">
        <v>22</v>
      </c>
      <c r="U9" s="185">
        <v>20</v>
      </c>
      <c r="V9" s="185">
        <v>8</v>
      </c>
      <c r="W9" s="185">
        <v>0</v>
      </c>
      <c r="X9" s="185">
        <v>5</v>
      </c>
      <c r="Y9" s="185">
        <v>0</v>
      </c>
      <c r="Z9" s="185">
        <v>44</v>
      </c>
      <c r="AA9" s="185">
        <v>0</v>
      </c>
      <c r="AB9" s="185">
        <v>3</v>
      </c>
      <c r="AC9" s="185">
        <v>9</v>
      </c>
      <c r="AD9" s="185">
        <v>0</v>
      </c>
      <c r="AE9" s="185">
        <v>22</v>
      </c>
      <c r="AF9" s="185">
        <v>0</v>
      </c>
      <c r="AG9" s="185">
        <v>0</v>
      </c>
      <c r="AH9" s="185">
        <v>0</v>
      </c>
      <c r="AI9" s="185">
        <v>0</v>
      </c>
      <c r="AJ9" s="185">
        <v>0</v>
      </c>
      <c r="AK9" s="185">
        <v>0</v>
      </c>
      <c r="AL9" s="185">
        <v>0</v>
      </c>
      <c r="AM9" s="185">
        <v>0</v>
      </c>
      <c r="AN9" s="185">
        <v>0</v>
      </c>
      <c r="AO9" s="185">
        <v>2</v>
      </c>
      <c r="AP9" s="185">
        <v>0</v>
      </c>
      <c r="AQ9" s="185">
        <v>14</v>
      </c>
      <c r="AR9" s="185">
        <v>3</v>
      </c>
      <c r="AS9" s="185">
        <v>36</v>
      </c>
      <c r="AT9" s="185">
        <v>115</v>
      </c>
      <c r="AU9" s="185">
        <v>0</v>
      </c>
      <c r="AV9" s="185">
        <v>0</v>
      </c>
      <c r="AW9" s="185">
        <v>4</v>
      </c>
      <c r="AX9" s="185">
        <v>24</v>
      </c>
    </row>
    <row r="10" spans="1:50" s="8" customFormat="1" ht="15" customHeight="1" x14ac:dyDescent="0.25">
      <c r="A10" s="8" t="s">
        <v>18</v>
      </c>
      <c r="B10" s="185">
        <v>22</v>
      </c>
      <c r="C10" s="185">
        <v>11</v>
      </c>
      <c r="D10" s="185">
        <v>0</v>
      </c>
      <c r="E10" s="185">
        <v>92</v>
      </c>
      <c r="F10" s="185">
        <v>35</v>
      </c>
      <c r="G10" s="185">
        <v>8</v>
      </c>
      <c r="H10" s="185">
        <v>36</v>
      </c>
      <c r="I10" s="185">
        <v>10</v>
      </c>
      <c r="J10" s="185">
        <v>25</v>
      </c>
      <c r="K10" s="185">
        <v>0</v>
      </c>
      <c r="L10" s="185">
        <v>64</v>
      </c>
      <c r="M10" s="185">
        <v>131</v>
      </c>
      <c r="N10" s="185">
        <v>92</v>
      </c>
      <c r="O10" s="185">
        <v>126</v>
      </c>
      <c r="P10" s="185">
        <v>59</v>
      </c>
      <c r="Q10" s="185">
        <v>100</v>
      </c>
      <c r="R10" s="185">
        <v>55</v>
      </c>
      <c r="S10" s="185">
        <v>86</v>
      </c>
      <c r="T10" s="185">
        <v>29</v>
      </c>
      <c r="U10" s="185">
        <v>57</v>
      </c>
      <c r="V10" s="185">
        <v>9</v>
      </c>
      <c r="W10" s="185">
        <v>0</v>
      </c>
      <c r="X10" s="185">
        <v>102</v>
      </c>
      <c r="Y10" s="185">
        <v>2</v>
      </c>
      <c r="Z10" s="185">
        <v>353</v>
      </c>
      <c r="AA10" s="185">
        <v>0</v>
      </c>
      <c r="AB10" s="185">
        <v>77</v>
      </c>
      <c r="AC10" s="185">
        <v>76</v>
      </c>
      <c r="AD10" s="185">
        <v>0</v>
      </c>
      <c r="AE10" s="185">
        <v>36</v>
      </c>
      <c r="AF10" s="185">
        <v>0</v>
      </c>
      <c r="AG10" s="185">
        <v>1</v>
      </c>
      <c r="AH10" s="185">
        <v>11</v>
      </c>
      <c r="AI10" s="185">
        <v>0</v>
      </c>
      <c r="AJ10" s="185">
        <v>0</v>
      </c>
      <c r="AK10" s="185">
        <v>0</v>
      </c>
      <c r="AL10" s="185">
        <v>0</v>
      </c>
      <c r="AM10" s="185">
        <v>9</v>
      </c>
      <c r="AN10" s="185">
        <v>18</v>
      </c>
      <c r="AO10" s="185">
        <v>65</v>
      </c>
      <c r="AP10" s="185">
        <v>0</v>
      </c>
      <c r="AQ10" s="185">
        <v>134</v>
      </c>
      <c r="AR10" s="185">
        <v>10</v>
      </c>
      <c r="AS10" s="185">
        <v>190</v>
      </c>
      <c r="AT10" s="185">
        <v>291</v>
      </c>
      <c r="AU10" s="185">
        <v>0</v>
      </c>
      <c r="AV10" s="185">
        <v>4</v>
      </c>
      <c r="AW10" s="185">
        <v>47</v>
      </c>
      <c r="AX10" s="185">
        <v>105</v>
      </c>
    </row>
    <row r="11" spans="1:50" s="8" customFormat="1" ht="15" customHeight="1" x14ac:dyDescent="0.25">
      <c r="A11" s="8" t="s">
        <v>211</v>
      </c>
      <c r="B11" s="185">
        <v>0</v>
      </c>
      <c r="C11" s="185">
        <v>14</v>
      </c>
      <c r="D11" s="185">
        <v>9</v>
      </c>
      <c r="E11" s="185">
        <v>76</v>
      </c>
      <c r="F11" s="185">
        <v>65</v>
      </c>
      <c r="G11" s="185">
        <v>4</v>
      </c>
      <c r="H11" s="185">
        <v>60</v>
      </c>
      <c r="I11" s="185">
        <v>2</v>
      </c>
      <c r="J11" s="185">
        <v>58</v>
      </c>
      <c r="K11" s="185">
        <v>1</v>
      </c>
      <c r="L11" s="185">
        <v>12</v>
      </c>
      <c r="M11" s="185">
        <v>80</v>
      </c>
      <c r="N11" s="185">
        <v>105</v>
      </c>
      <c r="O11" s="185">
        <v>101</v>
      </c>
      <c r="P11" s="185">
        <v>64</v>
      </c>
      <c r="Q11" s="185">
        <v>93</v>
      </c>
      <c r="R11" s="185">
        <v>51</v>
      </c>
      <c r="S11" s="185">
        <v>71</v>
      </c>
      <c r="T11" s="185">
        <v>33</v>
      </c>
      <c r="U11" s="185">
        <v>50</v>
      </c>
      <c r="V11" s="185">
        <v>13</v>
      </c>
      <c r="W11" s="185">
        <v>0</v>
      </c>
      <c r="X11" s="185">
        <v>107</v>
      </c>
      <c r="Y11" s="185">
        <v>0</v>
      </c>
      <c r="Z11" s="185">
        <v>307</v>
      </c>
      <c r="AA11" s="185">
        <v>0</v>
      </c>
      <c r="AB11" s="185">
        <v>51</v>
      </c>
      <c r="AC11" s="185">
        <v>70</v>
      </c>
      <c r="AD11" s="185">
        <v>0</v>
      </c>
      <c r="AE11" s="185">
        <v>56</v>
      </c>
      <c r="AF11" s="185">
        <v>0</v>
      </c>
      <c r="AG11" s="185">
        <v>1</v>
      </c>
      <c r="AH11" s="185">
        <v>1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13</v>
      </c>
      <c r="AP11" s="185">
        <v>0</v>
      </c>
      <c r="AQ11" s="185">
        <v>17</v>
      </c>
      <c r="AR11" s="185">
        <v>11</v>
      </c>
      <c r="AS11" s="185">
        <v>71</v>
      </c>
      <c r="AT11" s="185">
        <v>108</v>
      </c>
      <c r="AU11" s="185">
        <v>0</v>
      </c>
      <c r="AV11" s="185">
        <v>1</v>
      </c>
      <c r="AW11" s="185">
        <v>24</v>
      </c>
      <c r="AX11" s="185">
        <v>33</v>
      </c>
    </row>
    <row r="12" spans="1:50" s="8" customFormat="1" ht="15" customHeight="1" x14ac:dyDescent="0.25">
      <c r="A12" s="8" t="s">
        <v>212</v>
      </c>
      <c r="B12" s="185">
        <v>0</v>
      </c>
      <c r="C12" s="185">
        <v>4</v>
      </c>
      <c r="D12" s="185">
        <v>0</v>
      </c>
      <c r="E12" s="185">
        <v>5</v>
      </c>
      <c r="F12" s="185">
        <v>3</v>
      </c>
      <c r="G12" s="185">
        <v>3</v>
      </c>
      <c r="H12" s="185">
        <v>3</v>
      </c>
      <c r="I12" s="185">
        <v>0</v>
      </c>
      <c r="J12" s="185">
        <v>3</v>
      </c>
      <c r="K12" s="185">
        <v>0</v>
      </c>
      <c r="L12" s="185">
        <v>0</v>
      </c>
      <c r="M12" s="185">
        <v>8</v>
      </c>
      <c r="N12" s="185">
        <v>7</v>
      </c>
      <c r="O12" s="185">
        <v>10</v>
      </c>
      <c r="P12" s="185">
        <v>4</v>
      </c>
      <c r="Q12" s="185">
        <v>12</v>
      </c>
      <c r="R12" s="185">
        <v>3</v>
      </c>
      <c r="S12" s="185">
        <v>8</v>
      </c>
      <c r="T12" s="185">
        <v>1</v>
      </c>
      <c r="U12" s="185">
        <v>9</v>
      </c>
      <c r="V12" s="185">
        <v>1</v>
      </c>
      <c r="W12" s="185">
        <v>0</v>
      </c>
      <c r="X12" s="185">
        <v>1</v>
      </c>
      <c r="Y12" s="185">
        <v>1</v>
      </c>
      <c r="Z12" s="185">
        <v>19</v>
      </c>
      <c r="AA12" s="185">
        <v>0</v>
      </c>
      <c r="AB12" s="185">
        <v>2</v>
      </c>
      <c r="AC12" s="185">
        <v>3</v>
      </c>
      <c r="AD12" s="185">
        <v>0</v>
      </c>
      <c r="AE12" s="185">
        <v>2</v>
      </c>
      <c r="AF12" s="185">
        <v>0</v>
      </c>
      <c r="AG12" s="185">
        <v>1</v>
      </c>
      <c r="AH12" s="185">
        <v>0</v>
      </c>
      <c r="AI12" s="185">
        <v>0</v>
      </c>
      <c r="AJ12" s="185">
        <v>0</v>
      </c>
      <c r="AK12" s="185">
        <v>0</v>
      </c>
      <c r="AL12" s="185">
        <v>0</v>
      </c>
      <c r="AM12" s="185">
        <v>0</v>
      </c>
      <c r="AN12" s="185">
        <v>1</v>
      </c>
      <c r="AO12" s="185">
        <v>1</v>
      </c>
      <c r="AP12" s="185">
        <v>0</v>
      </c>
      <c r="AQ12" s="185">
        <v>9</v>
      </c>
      <c r="AR12" s="185">
        <v>0</v>
      </c>
      <c r="AS12" s="185">
        <v>4</v>
      </c>
      <c r="AT12" s="185">
        <v>36</v>
      </c>
      <c r="AU12" s="185">
        <v>0</v>
      </c>
      <c r="AV12" s="185">
        <v>0</v>
      </c>
      <c r="AW12" s="185">
        <v>0</v>
      </c>
      <c r="AX12" s="185">
        <v>13</v>
      </c>
    </row>
    <row r="13" spans="1:50" s="8" customFormat="1" ht="15" customHeight="1" x14ac:dyDescent="0.25">
      <c r="A13" s="8" t="s">
        <v>139</v>
      </c>
      <c r="B13" s="185">
        <v>49</v>
      </c>
      <c r="C13" s="185">
        <v>1</v>
      </c>
      <c r="D13" s="185">
        <v>75</v>
      </c>
      <c r="E13" s="185">
        <v>130</v>
      </c>
      <c r="F13" s="185">
        <v>121</v>
      </c>
      <c r="G13" s="185">
        <v>1</v>
      </c>
      <c r="H13" s="185">
        <v>121</v>
      </c>
      <c r="I13" s="185">
        <v>2</v>
      </c>
      <c r="J13" s="185">
        <v>114</v>
      </c>
      <c r="K13" s="185">
        <v>1</v>
      </c>
      <c r="L13" s="185">
        <v>0</v>
      </c>
      <c r="M13" s="185">
        <v>124</v>
      </c>
      <c r="N13" s="185">
        <v>125</v>
      </c>
      <c r="O13" s="185">
        <v>137</v>
      </c>
      <c r="P13" s="185">
        <v>100</v>
      </c>
      <c r="Q13" s="185">
        <v>128</v>
      </c>
      <c r="R13" s="185">
        <v>100</v>
      </c>
      <c r="S13" s="185">
        <v>93</v>
      </c>
      <c r="T13" s="185">
        <v>58</v>
      </c>
      <c r="U13" s="185">
        <v>98</v>
      </c>
      <c r="V13" s="185">
        <v>42</v>
      </c>
      <c r="W13" s="185">
        <v>1</v>
      </c>
      <c r="X13" s="185">
        <v>110</v>
      </c>
      <c r="Y13" s="185">
        <v>32</v>
      </c>
      <c r="Z13" s="185">
        <v>356</v>
      </c>
      <c r="AA13" s="185">
        <v>0</v>
      </c>
      <c r="AB13" s="185">
        <v>58</v>
      </c>
      <c r="AC13" s="185">
        <v>20</v>
      </c>
      <c r="AD13" s="185">
        <v>0</v>
      </c>
      <c r="AE13" s="185">
        <v>40</v>
      </c>
      <c r="AF13" s="185">
        <v>0</v>
      </c>
      <c r="AG13" s="185">
        <v>2</v>
      </c>
      <c r="AH13" s="185">
        <v>7</v>
      </c>
      <c r="AI13" s="185">
        <v>1</v>
      </c>
      <c r="AJ13" s="185">
        <v>0</v>
      </c>
      <c r="AK13" s="185">
        <v>1</v>
      </c>
      <c r="AL13" s="185">
        <v>0</v>
      </c>
      <c r="AM13" s="185">
        <v>0</v>
      </c>
      <c r="AN13" s="185">
        <v>0</v>
      </c>
      <c r="AO13" s="185">
        <v>33</v>
      </c>
      <c r="AP13" s="185">
        <v>0</v>
      </c>
      <c r="AQ13" s="185">
        <v>100</v>
      </c>
      <c r="AR13" s="185">
        <v>8</v>
      </c>
      <c r="AS13" s="185">
        <v>83</v>
      </c>
      <c r="AT13" s="185">
        <v>187</v>
      </c>
      <c r="AU13" s="185">
        <v>0</v>
      </c>
      <c r="AV13" s="185">
        <v>0</v>
      </c>
      <c r="AW13" s="185">
        <v>17</v>
      </c>
      <c r="AX13" s="185">
        <v>26</v>
      </c>
    </row>
    <row r="14" spans="1:50" s="8" customFormat="1" ht="15" customHeight="1" x14ac:dyDescent="0.25">
      <c r="A14" s="8" t="s">
        <v>73</v>
      </c>
      <c r="B14" s="185">
        <v>71</v>
      </c>
      <c r="C14" s="185">
        <v>6</v>
      </c>
      <c r="D14" s="185">
        <v>85</v>
      </c>
      <c r="E14" s="185">
        <v>98</v>
      </c>
      <c r="F14" s="185">
        <v>75</v>
      </c>
      <c r="G14" s="185">
        <v>4</v>
      </c>
      <c r="H14" s="185">
        <v>79</v>
      </c>
      <c r="I14" s="185">
        <v>0</v>
      </c>
      <c r="J14" s="185">
        <v>71</v>
      </c>
      <c r="K14" s="185">
        <v>0</v>
      </c>
      <c r="L14" s="185">
        <v>30</v>
      </c>
      <c r="M14" s="185">
        <v>109</v>
      </c>
      <c r="N14" s="185">
        <v>120</v>
      </c>
      <c r="O14" s="185">
        <v>124</v>
      </c>
      <c r="P14" s="185">
        <v>112</v>
      </c>
      <c r="Q14" s="185">
        <v>124</v>
      </c>
      <c r="R14" s="185">
        <v>98</v>
      </c>
      <c r="S14" s="185">
        <v>114</v>
      </c>
      <c r="T14" s="185">
        <v>78</v>
      </c>
      <c r="U14" s="185">
        <v>72</v>
      </c>
      <c r="V14" s="185">
        <v>30</v>
      </c>
      <c r="W14" s="185">
        <v>0</v>
      </c>
      <c r="X14" s="185">
        <v>106</v>
      </c>
      <c r="Y14" s="185">
        <v>1</v>
      </c>
      <c r="Z14" s="185">
        <v>418</v>
      </c>
      <c r="AA14" s="185">
        <v>4</v>
      </c>
      <c r="AB14" s="185">
        <v>14</v>
      </c>
      <c r="AC14" s="185">
        <v>128</v>
      </c>
      <c r="AD14" s="185">
        <v>0</v>
      </c>
      <c r="AE14" s="185">
        <v>75</v>
      </c>
      <c r="AF14" s="185">
        <v>0</v>
      </c>
      <c r="AG14" s="185">
        <v>3</v>
      </c>
      <c r="AH14" s="185">
        <v>0</v>
      </c>
      <c r="AI14" s="185">
        <v>0</v>
      </c>
      <c r="AJ14" s="185">
        <v>0</v>
      </c>
      <c r="AK14" s="185">
        <v>0</v>
      </c>
      <c r="AL14" s="185">
        <v>0</v>
      </c>
      <c r="AM14" s="185">
        <v>0</v>
      </c>
      <c r="AN14" s="185">
        <v>2</v>
      </c>
      <c r="AO14" s="185">
        <v>35</v>
      </c>
      <c r="AP14" s="185">
        <v>0</v>
      </c>
      <c r="AQ14" s="185">
        <v>57</v>
      </c>
      <c r="AR14" s="185">
        <v>53</v>
      </c>
      <c r="AS14" s="185">
        <v>132</v>
      </c>
      <c r="AT14" s="185">
        <v>292</v>
      </c>
      <c r="AU14" s="185">
        <v>1</v>
      </c>
      <c r="AV14" s="185">
        <v>0</v>
      </c>
      <c r="AW14" s="185">
        <v>46</v>
      </c>
      <c r="AX14" s="185">
        <v>90</v>
      </c>
    </row>
    <row r="15" spans="1:50" s="8" customFormat="1" ht="15" customHeight="1" x14ac:dyDescent="0.25">
      <c r="A15" s="8" t="s">
        <v>213</v>
      </c>
      <c r="B15" s="185">
        <v>67</v>
      </c>
      <c r="C15" s="185">
        <v>0</v>
      </c>
      <c r="D15" s="185">
        <v>0</v>
      </c>
      <c r="E15" s="185">
        <v>126</v>
      </c>
      <c r="F15" s="185">
        <v>111</v>
      </c>
      <c r="G15" s="185">
        <v>7</v>
      </c>
      <c r="H15" s="185">
        <v>94</v>
      </c>
      <c r="I15" s="185">
        <v>4</v>
      </c>
      <c r="J15" s="185">
        <v>88</v>
      </c>
      <c r="K15" s="185">
        <v>0</v>
      </c>
      <c r="L15" s="185">
        <v>29</v>
      </c>
      <c r="M15" s="185">
        <v>158</v>
      </c>
      <c r="N15" s="185">
        <v>128</v>
      </c>
      <c r="O15" s="185">
        <v>182</v>
      </c>
      <c r="P15" s="185">
        <v>123</v>
      </c>
      <c r="Q15" s="185">
        <v>162</v>
      </c>
      <c r="R15" s="185">
        <v>143</v>
      </c>
      <c r="S15" s="185">
        <v>179</v>
      </c>
      <c r="T15" s="185">
        <v>110</v>
      </c>
      <c r="U15" s="185">
        <v>145</v>
      </c>
      <c r="V15" s="185">
        <v>67</v>
      </c>
      <c r="W15" s="185">
        <v>0</v>
      </c>
      <c r="X15" s="185">
        <v>90</v>
      </c>
      <c r="Y15" s="185">
        <v>0</v>
      </c>
      <c r="Z15" s="185">
        <v>509</v>
      </c>
      <c r="AA15" s="185">
        <v>6</v>
      </c>
      <c r="AB15" s="185">
        <v>41</v>
      </c>
      <c r="AC15" s="185">
        <v>114</v>
      </c>
      <c r="AD15" s="185">
        <v>0</v>
      </c>
      <c r="AE15" s="185">
        <v>150</v>
      </c>
      <c r="AF15" s="185">
        <v>0</v>
      </c>
      <c r="AG15" s="185">
        <v>0</v>
      </c>
      <c r="AH15" s="185">
        <v>5</v>
      </c>
      <c r="AI15" s="185">
        <v>1</v>
      </c>
      <c r="AJ15" s="185">
        <v>0</v>
      </c>
      <c r="AK15" s="185">
        <v>1</v>
      </c>
      <c r="AL15" s="185">
        <v>0</v>
      </c>
      <c r="AM15" s="185">
        <v>8</v>
      </c>
      <c r="AN15" s="185">
        <v>26</v>
      </c>
      <c r="AO15" s="185">
        <v>145</v>
      </c>
      <c r="AP15" s="185">
        <v>1</v>
      </c>
      <c r="AQ15" s="185">
        <v>703</v>
      </c>
      <c r="AR15" s="185">
        <v>92</v>
      </c>
      <c r="AS15" s="185">
        <v>260</v>
      </c>
      <c r="AT15" s="185">
        <v>564</v>
      </c>
      <c r="AU15" s="185">
        <v>1</v>
      </c>
      <c r="AV15" s="185">
        <v>0</v>
      </c>
      <c r="AW15" s="185">
        <v>37</v>
      </c>
      <c r="AX15" s="185">
        <v>185</v>
      </c>
    </row>
    <row r="16" spans="1:50" s="8" customFormat="1" ht="15" customHeight="1" x14ac:dyDescent="0.25">
      <c r="A16" s="8" t="s">
        <v>67</v>
      </c>
      <c r="B16" s="185">
        <v>82</v>
      </c>
      <c r="C16" s="185">
        <v>0</v>
      </c>
      <c r="D16" s="185">
        <v>83</v>
      </c>
      <c r="E16" s="185">
        <v>207</v>
      </c>
      <c r="F16" s="185">
        <v>195</v>
      </c>
      <c r="G16" s="185">
        <v>1</v>
      </c>
      <c r="H16" s="185">
        <v>197</v>
      </c>
      <c r="I16" s="185">
        <v>0</v>
      </c>
      <c r="J16" s="185">
        <v>200</v>
      </c>
      <c r="K16" s="185">
        <v>0</v>
      </c>
      <c r="L16" s="185">
        <v>7</v>
      </c>
      <c r="M16" s="185">
        <v>197</v>
      </c>
      <c r="N16" s="185">
        <v>221</v>
      </c>
      <c r="O16" s="185">
        <v>157</v>
      </c>
      <c r="P16" s="185">
        <v>195</v>
      </c>
      <c r="Q16" s="185">
        <v>138</v>
      </c>
      <c r="R16" s="185">
        <v>129</v>
      </c>
      <c r="S16" s="185">
        <v>108</v>
      </c>
      <c r="T16" s="185">
        <v>78</v>
      </c>
      <c r="U16" s="185">
        <v>72</v>
      </c>
      <c r="V16" s="185">
        <v>35</v>
      </c>
      <c r="W16" s="185">
        <v>2</v>
      </c>
      <c r="X16" s="185">
        <v>176</v>
      </c>
      <c r="Y16" s="185">
        <v>7</v>
      </c>
      <c r="Z16" s="185">
        <v>605</v>
      </c>
      <c r="AA16" s="185">
        <v>1</v>
      </c>
      <c r="AB16" s="185">
        <v>140</v>
      </c>
      <c r="AC16" s="185">
        <v>193</v>
      </c>
      <c r="AD16" s="185">
        <v>0</v>
      </c>
      <c r="AE16" s="185">
        <v>116</v>
      </c>
      <c r="AF16" s="185">
        <v>0</v>
      </c>
      <c r="AG16" s="185">
        <v>1</v>
      </c>
      <c r="AH16" s="185">
        <v>0</v>
      </c>
      <c r="AI16" s="185">
        <v>0</v>
      </c>
      <c r="AJ16" s="185">
        <v>0</v>
      </c>
      <c r="AK16" s="185">
        <v>0</v>
      </c>
      <c r="AL16" s="185">
        <v>0</v>
      </c>
      <c r="AM16" s="185">
        <v>0</v>
      </c>
      <c r="AN16" s="185">
        <v>0</v>
      </c>
      <c r="AO16" s="185">
        <v>33</v>
      </c>
      <c r="AP16" s="185">
        <v>0</v>
      </c>
      <c r="AQ16" s="185">
        <v>71</v>
      </c>
      <c r="AR16" s="185">
        <v>85</v>
      </c>
      <c r="AS16" s="185">
        <v>277</v>
      </c>
      <c r="AT16" s="185">
        <v>347</v>
      </c>
      <c r="AU16" s="185">
        <v>1</v>
      </c>
      <c r="AV16" s="185">
        <v>0</v>
      </c>
      <c r="AW16" s="185">
        <v>46</v>
      </c>
      <c r="AX16" s="185">
        <v>125</v>
      </c>
    </row>
    <row r="17" spans="1:50" s="8" customFormat="1" ht="15" customHeight="1" x14ac:dyDescent="0.25">
      <c r="A17" s="8" t="s">
        <v>25</v>
      </c>
      <c r="B17" s="185">
        <v>253</v>
      </c>
      <c r="C17" s="185">
        <v>24</v>
      </c>
      <c r="D17" s="185">
        <v>387</v>
      </c>
      <c r="E17" s="185">
        <v>775</v>
      </c>
      <c r="F17" s="185">
        <v>441</v>
      </c>
      <c r="G17" s="185">
        <v>98</v>
      </c>
      <c r="H17" s="185">
        <v>410</v>
      </c>
      <c r="I17" s="185">
        <v>46</v>
      </c>
      <c r="J17" s="185">
        <v>372</v>
      </c>
      <c r="K17" s="185">
        <v>9</v>
      </c>
      <c r="L17" s="185">
        <v>374</v>
      </c>
      <c r="M17" s="185">
        <v>1129</v>
      </c>
      <c r="N17" s="185">
        <v>878</v>
      </c>
      <c r="O17" s="185">
        <v>1019</v>
      </c>
      <c r="P17" s="185">
        <v>522</v>
      </c>
      <c r="Q17" s="185">
        <v>777</v>
      </c>
      <c r="R17" s="185">
        <v>405</v>
      </c>
      <c r="S17" s="185">
        <v>556</v>
      </c>
      <c r="T17" s="185">
        <v>248</v>
      </c>
      <c r="U17" s="185">
        <v>458</v>
      </c>
      <c r="V17" s="185">
        <v>115</v>
      </c>
      <c r="W17" s="185">
        <v>20</v>
      </c>
      <c r="X17" s="185">
        <v>1142</v>
      </c>
      <c r="Y17" s="185">
        <v>37</v>
      </c>
      <c r="Z17" s="185">
        <v>2998</v>
      </c>
      <c r="AA17" s="185">
        <v>16</v>
      </c>
      <c r="AB17" s="185">
        <v>1358</v>
      </c>
      <c r="AC17" s="185">
        <v>340</v>
      </c>
      <c r="AD17" s="185">
        <v>0</v>
      </c>
      <c r="AE17" s="185">
        <v>127</v>
      </c>
      <c r="AF17" s="185">
        <v>0</v>
      </c>
      <c r="AG17" s="185">
        <v>28</v>
      </c>
      <c r="AH17" s="185">
        <v>2</v>
      </c>
      <c r="AI17" s="185">
        <v>1</v>
      </c>
      <c r="AJ17" s="185">
        <v>0</v>
      </c>
      <c r="AK17" s="185">
        <v>3</v>
      </c>
      <c r="AL17" s="185">
        <v>0</v>
      </c>
      <c r="AM17" s="185">
        <v>12</v>
      </c>
      <c r="AN17" s="185">
        <v>24</v>
      </c>
      <c r="AO17" s="185">
        <v>193</v>
      </c>
      <c r="AP17" s="185">
        <v>5</v>
      </c>
      <c r="AQ17" s="185">
        <v>429</v>
      </c>
      <c r="AR17" s="185">
        <v>200</v>
      </c>
      <c r="AS17" s="185">
        <v>810</v>
      </c>
      <c r="AT17" s="185">
        <v>1397</v>
      </c>
      <c r="AU17" s="185">
        <v>3</v>
      </c>
      <c r="AV17" s="185">
        <v>8</v>
      </c>
      <c r="AW17" s="185">
        <v>270</v>
      </c>
      <c r="AX17" s="185">
        <v>497</v>
      </c>
    </row>
    <row r="18" spans="1:50" s="8" customFormat="1" ht="15" customHeight="1" x14ac:dyDescent="0.25">
      <c r="A18" s="8" t="s">
        <v>21</v>
      </c>
      <c r="B18" s="185">
        <v>77</v>
      </c>
      <c r="C18" s="185">
        <v>31</v>
      </c>
      <c r="D18" s="185">
        <v>105</v>
      </c>
      <c r="E18" s="185">
        <v>431</v>
      </c>
      <c r="F18" s="185">
        <v>313</v>
      </c>
      <c r="G18" s="185">
        <v>32</v>
      </c>
      <c r="H18" s="185">
        <v>287</v>
      </c>
      <c r="I18" s="185">
        <v>6</v>
      </c>
      <c r="J18" s="185">
        <v>275</v>
      </c>
      <c r="K18" s="185">
        <v>2</v>
      </c>
      <c r="L18" s="185">
        <v>146</v>
      </c>
      <c r="M18" s="185">
        <v>524</v>
      </c>
      <c r="N18" s="185">
        <v>508</v>
      </c>
      <c r="O18" s="185">
        <v>575</v>
      </c>
      <c r="P18" s="185">
        <v>262</v>
      </c>
      <c r="Q18" s="185">
        <v>469</v>
      </c>
      <c r="R18" s="185">
        <v>241</v>
      </c>
      <c r="S18" s="185">
        <v>405</v>
      </c>
      <c r="T18" s="185">
        <v>125</v>
      </c>
      <c r="U18" s="185">
        <v>305</v>
      </c>
      <c r="V18" s="185">
        <v>77</v>
      </c>
      <c r="W18" s="185">
        <v>0</v>
      </c>
      <c r="X18" s="185">
        <v>466</v>
      </c>
      <c r="Y18" s="185">
        <v>3</v>
      </c>
      <c r="Z18" s="185">
        <v>1129</v>
      </c>
      <c r="AA18" s="185">
        <v>0</v>
      </c>
      <c r="AB18" s="185">
        <v>233</v>
      </c>
      <c r="AC18" s="185">
        <v>369</v>
      </c>
      <c r="AD18" s="185">
        <v>0</v>
      </c>
      <c r="AE18" s="185">
        <v>89</v>
      </c>
      <c r="AF18" s="185">
        <v>0</v>
      </c>
      <c r="AG18" s="185">
        <v>6</v>
      </c>
      <c r="AH18" s="185">
        <v>51</v>
      </c>
      <c r="AI18" s="185">
        <v>1</v>
      </c>
      <c r="AJ18" s="185">
        <v>0</v>
      </c>
      <c r="AK18" s="185">
        <v>0</v>
      </c>
      <c r="AL18" s="185">
        <v>0</v>
      </c>
      <c r="AM18" s="185">
        <v>11</v>
      </c>
      <c r="AN18" s="185">
        <v>15</v>
      </c>
      <c r="AO18" s="185">
        <v>108</v>
      </c>
      <c r="AP18" s="185">
        <v>0</v>
      </c>
      <c r="AQ18" s="185">
        <v>525</v>
      </c>
      <c r="AR18" s="185">
        <v>52</v>
      </c>
      <c r="AS18" s="185">
        <v>332</v>
      </c>
      <c r="AT18" s="185">
        <v>640</v>
      </c>
      <c r="AU18" s="185">
        <v>0</v>
      </c>
      <c r="AV18" s="185">
        <v>2</v>
      </c>
      <c r="AW18" s="185">
        <v>92</v>
      </c>
      <c r="AX18" s="185">
        <v>296</v>
      </c>
    </row>
    <row r="19" spans="1:50" s="8" customFormat="1" ht="15" customHeight="1" x14ac:dyDescent="0.25">
      <c r="A19" s="8" t="s">
        <v>58</v>
      </c>
      <c r="B19" s="185">
        <v>0</v>
      </c>
      <c r="C19" s="185">
        <v>16</v>
      </c>
      <c r="D19" s="185">
        <v>0</v>
      </c>
      <c r="E19" s="185">
        <v>81</v>
      </c>
      <c r="F19" s="185">
        <v>60</v>
      </c>
      <c r="G19" s="185">
        <v>5</v>
      </c>
      <c r="H19" s="185">
        <v>62</v>
      </c>
      <c r="I19" s="185">
        <v>1</v>
      </c>
      <c r="J19" s="185">
        <v>52</v>
      </c>
      <c r="K19" s="185">
        <v>0</v>
      </c>
      <c r="L19" s="185">
        <v>31</v>
      </c>
      <c r="M19" s="185">
        <v>92</v>
      </c>
      <c r="N19" s="185">
        <v>93</v>
      </c>
      <c r="O19" s="185">
        <v>89</v>
      </c>
      <c r="P19" s="185">
        <v>85</v>
      </c>
      <c r="Q19" s="185">
        <v>96</v>
      </c>
      <c r="R19" s="185">
        <v>77</v>
      </c>
      <c r="S19" s="185">
        <v>98</v>
      </c>
      <c r="T19" s="185">
        <v>49</v>
      </c>
      <c r="U19" s="185">
        <v>89</v>
      </c>
      <c r="V19" s="185">
        <v>35</v>
      </c>
      <c r="W19" s="185">
        <v>0</v>
      </c>
      <c r="X19" s="185">
        <v>76</v>
      </c>
      <c r="Y19" s="185">
        <v>0</v>
      </c>
      <c r="Z19" s="185">
        <v>280</v>
      </c>
      <c r="AA19" s="185">
        <v>4</v>
      </c>
      <c r="AB19" s="185">
        <v>112</v>
      </c>
      <c r="AC19" s="185">
        <v>35</v>
      </c>
      <c r="AD19" s="185">
        <v>0</v>
      </c>
      <c r="AE19" s="185">
        <v>21</v>
      </c>
      <c r="AF19" s="185">
        <v>0</v>
      </c>
      <c r="AG19" s="185">
        <v>1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16</v>
      </c>
      <c r="AP19" s="185">
        <v>0</v>
      </c>
      <c r="AQ19" s="185">
        <v>37</v>
      </c>
      <c r="AR19" s="185">
        <v>8</v>
      </c>
      <c r="AS19" s="185">
        <v>87</v>
      </c>
      <c r="AT19" s="185">
        <v>191</v>
      </c>
      <c r="AU19" s="185">
        <v>0</v>
      </c>
      <c r="AV19" s="185">
        <v>0</v>
      </c>
      <c r="AW19" s="185">
        <v>37</v>
      </c>
      <c r="AX19" s="185">
        <v>37</v>
      </c>
    </row>
    <row r="20" spans="1:50" s="8" customFormat="1" ht="15" customHeight="1" x14ac:dyDescent="0.25">
      <c r="A20" s="8" t="s">
        <v>68</v>
      </c>
      <c r="B20" s="185">
        <v>130</v>
      </c>
      <c r="C20" s="185">
        <v>19</v>
      </c>
      <c r="D20" s="185">
        <v>2142</v>
      </c>
      <c r="E20" s="185">
        <v>677</v>
      </c>
      <c r="F20" s="185">
        <v>533</v>
      </c>
      <c r="G20" s="185">
        <v>28</v>
      </c>
      <c r="H20" s="185">
        <v>516</v>
      </c>
      <c r="I20" s="185">
        <v>10</v>
      </c>
      <c r="J20" s="185">
        <v>447</v>
      </c>
      <c r="K20" s="185">
        <v>7</v>
      </c>
      <c r="L20" s="185">
        <v>168</v>
      </c>
      <c r="M20" s="185">
        <v>669</v>
      </c>
      <c r="N20" s="185">
        <v>568</v>
      </c>
      <c r="O20" s="185">
        <v>635</v>
      </c>
      <c r="P20" s="185">
        <v>367</v>
      </c>
      <c r="Q20" s="185">
        <v>541</v>
      </c>
      <c r="R20" s="185">
        <v>343</v>
      </c>
      <c r="S20" s="185">
        <v>515</v>
      </c>
      <c r="T20" s="185">
        <v>252</v>
      </c>
      <c r="U20" s="185">
        <v>424</v>
      </c>
      <c r="V20" s="185">
        <v>171</v>
      </c>
      <c r="W20" s="185">
        <v>4</v>
      </c>
      <c r="X20" s="185">
        <v>663</v>
      </c>
      <c r="Y20" s="185">
        <v>8</v>
      </c>
      <c r="Z20" s="185">
        <v>2081</v>
      </c>
      <c r="AA20" s="185">
        <v>4</v>
      </c>
      <c r="AB20" s="185">
        <v>197</v>
      </c>
      <c r="AC20" s="185">
        <v>528</v>
      </c>
      <c r="AD20" s="185">
        <v>0</v>
      </c>
      <c r="AE20" s="185">
        <v>359</v>
      </c>
      <c r="AF20" s="185">
        <v>0</v>
      </c>
      <c r="AG20" s="185">
        <v>9</v>
      </c>
      <c r="AH20" s="185">
        <v>37</v>
      </c>
      <c r="AI20" s="185">
        <v>6</v>
      </c>
      <c r="AJ20" s="185">
        <v>0</v>
      </c>
      <c r="AK20" s="185">
        <v>1</v>
      </c>
      <c r="AL20" s="185">
        <v>0</v>
      </c>
      <c r="AM20" s="185">
        <v>1</v>
      </c>
      <c r="AN20" s="185">
        <v>0</v>
      </c>
      <c r="AO20" s="185">
        <v>238</v>
      </c>
      <c r="AP20" s="185">
        <v>1</v>
      </c>
      <c r="AQ20" s="185">
        <v>404</v>
      </c>
      <c r="AR20" s="185">
        <v>256</v>
      </c>
      <c r="AS20" s="185">
        <v>568</v>
      </c>
      <c r="AT20" s="185">
        <v>1238</v>
      </c>
      <c r="AU20" s="185">
        <v>4</v>
      </c>
      <c r="AV20" s="185">
        <v>5</v>
      </c>
      <c r="AW20" s="185">
        <v>151</v>
      </c>
      <c r="AX20" s="185">
        <v>275</v>
      </c>
    </row>
    <row r="21" spans="1:50" s="8" customFormat="1" ht="15" customHeight="1" x14ac:dyDescent="0.25">
      <c r="A21" s="8" t="s">
        <v>214</v>
      </c>
      <c r="B21" s="185">
        <v>0</v>
      </c>
      <c r="C21" s="185">
        <v>0</v>
      </c>
      <c r="D21" s="185">
        <v>0</v>
      </c>
      <c r="E21" s="185">
        <v>51</v>
      </c>
      <c r="F21" s="185">
        <v>51</v>
      </c>
      <c r="G21" s="185">
        <v>1</v>
      </c>
      <c r="H21" s="185">
        <v>49</v>
      </c>
      <c r="I21" s="185">
        <v>1</v>
      </c>
      <c r="J21" s="185">
        <v>45</v>
      </c>
      <c r="K21" s="185">
        <v>0</v>
      </c>
      <c r="L21" s="185">
        <v>3</v>
      </c>
      <c r="M21" s="185">
        <v>41</v>
      </c>
      <c r="N21" s="185">
        <v>42</v>
      </c>
      <c r="O21" s="185">
        <v>48</v>
      </c>
      <c r="P21" s="185">
        <v>37</v>
      </c>
      <c r="Q21" s="185">
        <v>46</v>
      </c>
      <c r="R21" s="185">
        <v>43</v>
      </c>
      <c r="S21" s="185">
        <v>50</v>
      </c>
      <c r="T21" s="185">
        <v>35</v>
      </c>
      <c r="U21" s="185">
        <v>43</v>
      </c>
      <c r="V21" s="185">
        <v>29</v>
      </c>
      <c r="W21" s="185">
        <v>0</v>
      </c>
      <c r="X21" s="185">
        <v>46</v>
      </c>
      <c r="Y21" s="185">
        <v>0</v>
      </c>
      <c r="Z21" s="185">
        <v>219</v>
      </c>
      <c r="AA21" s="185">
        <v>1</v>
      </c>
      <c r="AB21" s="185">
        <v>73</v>
      </c>
      <c r="AC21" s="185">
        <v>2</v>
      </c>
      <c r="AD21" s="185">
        <v>0</v>
      </c>
      <c r="AE21" s="185">
        <v>1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1</v>
      </c>
      <c r="AN21" s="185">
        <v>8</v>
      </c>
      <c r="AO21" s="185">
        <v>21</v>
      </c>
      <c r="AP21" s="185">
        <v>0</v>
      </c>
      <c r="AQ21" s="185">
        <v>45</v>
      </c>
      <c r="AR21" s="185">
        <v>21</v>
      </c>
      <c r="AS21" s="185">
        <v>74</v>
      </c>
      <c r="AT21" s="185">
        <v>219</v>
      </c>
      <c r="AU21" s="185">
        <v>0</v>
      </c>
      <c r="AV21" s="185">
        <v>2</v>
      </c>
      <c r="AW21" s="185">
        <v>10</v>
      </c>
      <c r="AX21" s="185">
        <v>34</v>
      </c>
    </row>
    <row r="22" spans="1:50" s="8" customFormat="1" ht="15" customHeight="1" x14ac:dyDescent="0.25">
      <c r="A22" s="8" t="s">
        <v>77</v>
      </c>
      <c r="B22" s="185">
        <v>0</v>
      </c>
      <c r="C22" s="185">
        <v>1</v>
      </c>
      <c r="D22" s="185">
        <v>1</v>
      </c>
      <c r="E22" s="185">
        <v>200</v>
      </c>
      <c r="F22" s="185">
        <v>151</v>
      </c>
      <c r="G22" s="185">
        <v>0</v>
      </c>
      <c r="H22" s="185">
        <v>139</v>
      </c>
      <c r="I22" s="185">
        <v>1</v>
      </c>
      <c r="J22" s="185">
        <v>135</v>
      </c>
      <c r="K22" s="185">
        <v>1</v>
      </c>
      <c r="L22" s="185">
        <v>71</v>
      </c>
      <c r="M22" s="185">
        <v>209</v>
      </c>
      <c r="N22" s="185">
        <v>206</v>
      </c>
      <c r="O22" s="185">
        <v>202</v>
      </c>
      <c r="P22" s="185">
        <v>231</v>
      </c>
      <c r="Q22" s="185">
        <v>222</v>
      </c>
      <c r="R22" s="185">
        <v>222</v>
      </c>
      <c r="S22" s="185">
        <v>236</v>
      </c>
      <c r="T22" s="185">
        <v>214</v>
      </c>
      <c r="U22" s="185">
        <v>189</v>
      </c>
      <c r="V22" s="185">
        <v>158</v>
      </c>
      <c r="W22" s="185">
        <v>0</v>
      </c>
      <c r="X22" s="185">
        <v>83</v>
      </c>
      <c r="Y22" s="185">
        <v>0</v>
      </c>
      <c r="Z22" s="185">
        <v>286</v>
      </c>
      <c r="AA22" s="185">
        <v>2</v>
      </c>
      <c r="AB22" s="185">
        <v>82</v>
      </c>
      <c r="AC22" s="185">
        <v>182</v>
      </c>
      <c r="AD22" s="185">
        <v>0</v>
      </c>
      <c r="AE22" s="185">
        <v>113</v>
      </c>
      <c r="AF22" s="185">
        <v>0</v>
      </c>
      <c r="AG22" s="185">
        <v>0</v>
      </c>
      <c r="AH22" s="185">
        <v>0</v>
      </c>
      <c r="AI22" s="185">
        <v>0</v>
      </c>
      <c r="AJ22" s="185">
        <v>0</v>
      </c>
      <c r="AK22" s="185">
        <v>0</v>
      </c>
      <c r="AL22" s="185">
        <v>0</v>
      </c>
      <c r="AM22" s="185">
        <v>0</v>
      </c>
      <c r="AN22" s="185">
        <v>0</v>
      </c>
      <c r="AO22" s="185">
        <v>28</v>
      </c>
      <c r="AP22" s="185">
        <v>1</v>
      </c>
      <c r="AQ22" s="185">
        <v>51</v>
      </c>
      <c r="AR22" s="185">
        <v>60</v>
      </c>
      <c r="AS22" s="185">
        <v>172</v>
      </c>
      <c r="AT22" s="185">
        <v>237</v>
      </c>
      <c r="AU22" s="185">
        <v>0</v>
      </c>
      <c r="AV22" s="185">
        <v>0</v>
      </c>
      <c r="AW22" s="185">
        <v>17</v>
      </c>
      <c r="AX22" s="185">
        <v>65</v>
      </c>
    </row>
    <row r="23" spans="1:50" s="8" customFormat="1" ht="15" customHeight="1" x14ac:dyDescent="0.25">
      <c r="A23" s="8" t="s">
        <v>46</v>
      </c>
      <c r="B23" s="185">
        <v>133</v>
      </c>
      <c r="C23" s="185">
        <v>15</v>
      </c>
      <c r="D23" s="185">
        <v>225</v>
      </c>
      <c r="E23" s="185">
        <v>269</v>
      </c>
      <c r="F23" s="185">
        <v>250</v>
      </c>
      <c r="G23" s="185">
        <v>23</v>
      </c>
      <c r="H23" s="185">
        <v>252</v>
      </c>
      <c r="I23" s="185">
        <v>4</v>
      </c>
      <c r="J23" s="185">
        <v>253</v>
      </c>
      <c r="K23" s="185">
        <v>1</v>
      </c>
      <c r="L23" s="185">
        <v>18</v>
      </c>
      <c r="M23" s="185">
        <v>330</v>
      </c>
      <c r="N23" s="185">
        <v>249</v>
      </c>
      <c r="O23" s="185">
        <v>297</v>
      </c>
      <c r="P23" s="185">
        <v>170</v>
      </c>
      <c r="Q23" s="185">
        <v>272</v>
      </c>
      <c r="R23" s="185">
        <v>140</v>
      </c>
      <c r="S23" s="185">
        <v>206</v>
      </c>
      <c r="T23" s="185">
        <v>92</v>
      </c>
      <c r="U23" s="185">
        <v>182</v>
      </c>
      <c r="V23" s="185">
        <v>30</v>
      </c>
      <c r="W23" s="185">
        <v>0</v>
      </c>
      <c r="X23" s="185">
        <v>361</v>
      </c>
      <c r="Y23" s="185">
        <v>0</v>
      </c>
      <c r="Z23" s="185">
        <v>1100</v>
      </c>
      <c r="AA23" s="185">
        <v>3</v>
      </c>
      <c r="AB23" s="185">
        <v>204</v>
      </c>
      <c r="AC23" s="185">
        <v>202</v>
      </c>
      <c r="AD23" s="185">
        <v>0</v>
      </c>
      <c r="AE23" s="185">
        <v>127</v>
      </c>
      <c r="AF23" s="185">
        <v>0</v>
      </c>
      <c r="AG23" s="185">
        <v>8</v>
      </c>
      <c r="AH23" s="185">
        <v>3</v>
      </c>
      <c r="AI23" s="185">
        <v>4</v>
      </c>
      <c r="AJ23" s="185">
        <v>0</v>
      </c>
      <c r="AK23" s="185">
        <v>1</v>
      </c>
      <c r="AL23" s="185">
        <v>0</v>
      </c>
      <c r="AM23" s="185">
        <v>0</v>
      </c>
      <c r="AN23" s="185">
        <v>0</v>
      </c>
      <c r="AO23" s="185">
        <v>71</v>
      </c>
      <c r="AP23" s="185">
        <v>2</v>
      </c>
      <c r="AQ23" s="185">
        <v>160</v>
      </c>
      <c r="AR23" s="185">
        <v>58</v>
      </c>
      <c r="AS23" s="185">
        <v>239</v>
      </c>
      <c r="AT23" s="185">
        <v>434</v>
      </c>
      <c r="AU23" s="185">
        <v>4</v>
      </c>
      <c r="AV23" s="185">
        <v>1</v>
      </c>
      <c r="AW23" s="185">
        <v>43</v>
      </c>
      <c r="AX23" s="185">
        <v>162</v>
      </c>
    </row>
    <row r="24" spans="1:50" s="8" customFormat="1" ht="15" customHeight="1" x14ac:dyDescent="0.25">
      <c r="A24" s="8" t="s">
        <v>117</v>
      </c>
      <c r="B24" s="185">
        <v>192</v>
      </c>
      <c r="C24" s="185">
        <v>3</v>
      </c>
      <c r="D24" s="185">
        <v>197</v>
      </c>
      <c r="E24" s="185">
        <v>772</v>
      </c>
      <c r="F24" s="185">
        <v>501</v>
      </c>
      <c r="G24" s="185">
        <v>16</v>
      </c>
      <c r="H24" s="185">
        <v>466</v>
      </c>
      <c r="I24" s="185">
        <v>3</v>
      </c>
      <c r="J24" s="185">
        <v>422</v>
      </c>
      <c r="K24" s="185">
        <v>1</v>
      </c>
      <c r="L24" s="185">
        <v>355</v>
      </c>
      <c r="M24" s="185">
        <v>806</v>
      </c>
      <c r="N24" s="185">
        <v>803</v>
      </c>
      <c r="O24" s="185">
        <v>788</v>
      </c>
      <c r="P24" s="185">
        <v>723</v>
      </c>
      <c r="Q24" s="185">
        <v>829</v>
      </c>
      <c r="R24" s="185">
        <v>792</v>
      </c>
      <c r="S24" s="185">
        <v>912</v>
      </c>
      <c r="T24" s="185">
        <v>668</v>
      </c>
      <c r="U24" s="185">
        <v>818</v>
      </c>
      <c r="V24" s="185">
        <v>405</v>
      </c>
      <c r="W24" s="185">
        <v>9</v>
      </c>
      <c r="X24" s="185">
        <v>534</v>
      </c>
      <c r="Y24" s="185">
        <v>35</v>
      </c>
      <c r="Z24" s="185">
        <v>2052</v>
      </c>
      <c r="AA24" s="185">
        <v>9</v>
      </c>
      <c r="AB24" s="185">
        <v>200</v>
      </c>
      <c r="AC24" s="185">
        <v>548</v>
      </c>
      <c r="AD24" s="185">
        <v>0</v>
      </c>
      <c r="AE24" s="185">
        <v>409</v>
      </c>
      <c r="AF24" s="185">
        <v>0</v>
      </c>
      <c r="AG24" s="185">
        <v>4</v>
      </c>
      <c r="AH24" s="185">
        <v>0</v>
      </c>
      <c r="AI24" s="185">
        <v>0</v>
      </c>
      <c r="AJ24" s="185">
        <v>0</v>
      </c>
      <c r="AK24" s="185">
        <v>0</v>
      </c>
      <c r="AL24" s="185">
        <v>0</v>
      </c>
      <c r="AM24" s="185">
        <v>29</v>
      </c>
      <c r="AN24" s="185">
        <v>51</v>
      </c>
      <c r="AO24" s="185">
        <v>254</v>
      </c>
      <c r="AP24" s="185">
        <v>9</v>
      </c>
      <c r="AQ24" s="185">
        <v>934</v>
      </c>
      <c r="AR24" s="185">
        <v>359</v>
      </c>
      <c r="AS24" s="185">
        <v>1489</v>
      </c>
      <c r="AT24" s="185">
        <v>3889</v>
      </c>
      <c r="AU24" s="185">
        <v>2</v>
      </c>
      <c r="AV24" s="185">
        <v>5</v>
      </c>
      <c r="AW24" s="185">
        <v>305</v>
      </c>
      <c r="AX24" s="185">
        <v>626</v>
      </c>
    </row>
    <row r="25" spans="1:50" s="8" customFormat="1" ht="15" customHeight="1" x14ac:dyDescent="0.25">
      <c r="A25" s="8" t="s">
        <v>92</v>
      </c>
      <c r="B25" s="185">
        <v>104</v>
      </c>
      <c r="C25" s="185">
        <v>0</v>
      </c>
      <c r="D25" s="185">
        <v>173</v>
      </c>
      <c r="E25" s="185">
        <v>314</v>
      </c>
      <c r="F25" s="185">
        <v>262</v>
      </c>
      <c r="G25" s="185">
        <v>8</v>
      </c>
      <c r="H25" s="185">
        <v>241</v>
      </c>
      <c r="I25" s="185">
        <v>2</v>
      </c>
      <c r="J25" s="185">
        <v>219</v>
      </c>
      <c r="K25" s="185">
        <v>0</v>
      </c>
      <c r="L25" s="185">
        <v>78</v>
      </c>
      <c r="M25" s="185">
        <v>311</v>
      </c>
      <c r="N25" s="185">
        <v>303</v>
      </c>
      <c r="O25" s="185">
        <v>294</v>
      </c>
      <c r="P25" s="185">
        <v>230</v>
      </c>
      <c r="Q25" s="185">
        <v>270</v>
      </c>
      <c r="R25" s="185">
        <v>177</v>
      </c>
      <c r="S25" s="185">
        <v>230</v>
      </c>
      <c r="T25" s="185">
        <v>91</v>
      </c>
      <c r="U25" s="185">
        <v>154</v>
      </c>
      <c r="V25" s="185">
        <v>51</v>
      </c>
      <c r="W25" s="185">
        <v>0</v>
      </c>
      <c r="X25" s="185">
        <v>218</v>
      </c>
      <c r="Y25" s="185">
        <v>0</v>
      </c>
      <c r="Z25" s="185">
        <v>635</v>
      </c>
      <c r="AA25" s="185">
        <v>1</v>
      </c>
      <c r="AB25" s="185">
        <v>11</v>
      </c>
      <c r="AC25" s="185">
        <v>310</v>
      </c>
      <c r="AD25" s="185">
        <v>0</v>
      </c>
      <c r="AE25" s="185">
        <v>176</v>
      </c>
      <c r="AF25" s="185">
        <v>0</v>
      </c>
      <c r="AG25" s="185">
        <v>3</v>
      </c>
      <c r="AH25" s="185">
        <v>0</v>
      </c>
      <c r="AI25" s="185">
        <v>0</v>
      </c>
      <c r="AJ25" s="185">
        <v>0</v>
      </c>
      <c r="AK25" s="185">
        <v>0</v>
      </c>
      <c r="AL25" s="185">
        <v>0</v>
      </c>
      <c r="AM25" s="185">
        <v>0</v>
      </c>
      <c r="AN25" s="185">
        <v>0</v>
      </c>
      <c r="AO25" s="185">
        <v>52</v>
      </c>
      <c r="AP25" s="185">
        <v>0</v>
      </c>
      <c r="AQ25" s="185">
        <v>128</v>
      </c>
      <c r="AR25" s="185">
        <v>89</v>
      </c>
      <c r="AS25" s="185">
        <v>272</v>
      </c>
      <c r="AT25" s="185">
        <v>579</v>
      </c>
      <c r="AU25" s="185">
        <v>2</v>
      </c>
      <c r="AV25" s="185">
        <v>2</v>
      </c>
      <c r="AW25" s="185">
        <v>65</v>
      </c>
      <c r="AX25" s="185">
        <v>233</v>
      </c>
    </row>
    <row r="26" spans="1:50" s="8" customFormat="1" ht="15" customHeight="1" x14ac:dyDescent="0.25">
      <c r="A26" s="8" t="s">
        <v>60</v>
      </c>
      <c r="B26" s="185">
        <v>0</v>
      </c>
      <c r="C26" s="185">
        <v>0</v>
      </c>
      <c r="D26" s="185">
        <v>3</v>
      </c>
      <c r="E26" s="185">
        <v>14</v>
      </c>
      <c r="F26" s="185">
        <v>10</v>
      </c>
      <c r="G26" s="185">
        <v>0</v>
      </c>
      <c r="H26" s="185">
        <v>12</v>
      </c>
      <c r="I26" s="185">
        <v>0</v>
      </c>
      <c r="J26" s="185">
        <v>12</v>
      </c>
      <c r="K26" s="185">
        <v>0</v>
      </c>
      <c r="L26" s="185">
        <v>5</v>
      </c>
      <c r="M26" s="185">
        <v>17</v>
      </c>
      <c r="N26" s="185">
        <v>15</v>
      </c>
      <c r="O26" s="185">
        <v>9</v>
      </c>
      <c r="P26" s="185">
        <v>21</v>
      </c>
      <c r="Q26" s="185">
        <v>19</v>
      </c>
      <c r="R26" s="185">
        <v>24</v>
      </c>
      <c r="S26" s="185">
        <v>18</v>
      </c>
      <c r="T26" s="185">
        <v>12</v>
      </c>
      <c r="U26" s="185">
        <v>17</v>
      </c>
      <c r="V26" s="185">
        <v>2</v>
      </c>
      <c r="W26" s="185">
        <v>0</v>
      </c>
      <c r="X26" s="185">
        <v>13</v>
      </c>
      <c r="Y26" s="185">
        <v>0</v>
      </c>
      <c r="Z26" s="185">
        <v>96</v>
      </c>
      <c r="AA26" s="185">
        <v>1</v>
      </c>
      <c r="AB26" s="185">
        <v>25</v>
      </c>
      <c r="AC26" s="185">
        <v>2</v>
      </c>
      <c r="AD26" s="185">
        <v>0</v>
      </c>
      <c r="AE26" s="185">
        <v>0</v>
      </c>
      <c r="AF26" s="185">
        <v>0</v>
      </c>
      <c r="AG26" s="185">
        <v>1</v>
      </c>
      <c r="AH26" s="185">
        <v>1</v>
      </c>
      <c r="AI26" s="185">
        <v>0</v>
      </c>
      <c r="AJ26" s="185">
        <v>0</v>
      </c>
      <c r="AK26" s="185">
        <v>0</v>
      </c>
      <c r="AL26" s="185">
        <v>0</v>
      </c>
      <c r="AM26" s="185">
        <v>0</v>
      </c>
      <c r="AN26" s="185">
        <v>0</v>
      </c>
      <c r="AO26" s="185">
        <v>5</v>
      </c>
      <c r="AP26" s="185">
        <v>0</v>
      </c>
      <c r="AQ26" s="185">
        <v>35</v>
      </c>
      <c r="AR26" s="185">
        <v>9</v>
      </c>
      <c r="AS26" s="185">
        <v>55</v>
      </c>
      <c r="AT26" s="185">
        <v>206</v>
      </c>
      <c r="AU26" s="185">
        <v>0</v>
      </c>
      <c r="AV26" s="185">
        <v>0</v>
      </c>
      <c r="AW26" s="185">
        <v>19</v>
      </c>
      <c r="AX26" s="185">
        <v>40</v>
      </c>
    </row>
    <row r="27" spans="1:50" s="8" customFormat="1" ht="15" customHeight="1" x14ac:dyDescent="0.25">
      <c r="A27" s="8" t="s">
        <v>104</v>
      </c>
      <c r="B27" s="185">
        <v>117</v>
      </c>
      <c r="C27" s="185">
        <v>4</v>
      </c>
      <c r="D27" s="185">
        <v>279</v>
      </c>
      <c r="E27" s="185">
        <v>515</v>
      </c>
      <c r="F27" s="185">
        <v>369</v>
      </c>
      <c r="G27" s="185">
        <v>10</v>
      </c>
      <c r="H27" s="185">
        <v>351</v>
      </c>
      <c r="I27" s="185">
        <v>1</v>
      </c>
      <c r="J27" s="185">
        <v>327</v>
      </c>
      <c r="K27" s="185">
        <v>1</v>
      </c>
      <c r="L27" s="185">
        <v>195</v>
      </c>
      <c r="M27" s="185">
        <v>558</v>
      </c>
      <c r="N27" s="185">
        <v>554</v>
      </c>
      <c r="O27" s="185">
        <v>540</v>
      </c>
      <c r="P27" s="185">
        <v>361</v>
      </c>
      <c r="Q27" s="185">
        <v>417</v>
      </c>
      <c r="R27" s="185">
        <v>257</v>
      </c>
      <c r="S27" s="185">
        <v>336</v>
      </c>
      <c r="T27" s="185">
        <v>197</v>
      </c>
      <c r="U27" s="185">
        <v>269</v>
      </c>
      <c r="V27" s="185">
        <v>91</v>
      </c>
      <c r="W27" s="185">
        <v>0</v>
      </c>
      <c r="X27" s="185">
        <v>426</v>
      </c>
      <c r="Y27" s="185">
        <v>0</v>
      </c>
      <c r="Z27" s="185">
        <v>1573</v>
      </c>
      <c r="AA27" s="185">
        <v>7</v>
      </c>
      <c r="AB27" s="185">
        <v>157</v>
      </c>
      <c r="AC27" s="185">
        <v>526</v>
      </c>
      <c r="AD27" s="185">
        <v>0</v>
      </c>
      <c r="AE27" s="185">
        <v>285</v>
      </c>
      <c r="AF27" s="185">
        <v>0</v>
      </c>
      <c r="AG27" s="185">
        <v>3</v>
      </c>
      <c r="AH27" s="185">
        <v>0</v>
      </c>
      <c r="AI27" s="185">
        <v>0</v>
      </c>
      <c r="AJ27" s="185">
        <v>0</v>
      </c>
      <c r="AK27" s="185">
        <v>0</v>
      </c>
      <c r="AL27" s="185">
        <v>0</v>
      </c>
      <c r="AM27" s="185">
        <v>6</v>
      </c>
      <c r="AN27" s="185">
        <v>6</v>
      </c>
      <c r="AO27" s="185">
        <v>110</v>
      </c>
      <c r="AP27" s="185">
        <v>2</v>
      </c>
      <c r="AQ27" s="185">
        <v>423</v>
      </c>
      <c r="AR27" s="185">
        <v>108</v>
      </c>
      <c r="AS27" s="185">
        <v>754</v>
      </c>
      <c r="AT27" s="185">
        <v>1377</v>
      </c>
      <c r="AU27" s="185">
        <v>2</v>
      </c>
      <c r="AV27" s="185">
        <v>2</v>
      </c>
      <c r="AW27" s="185">
        <v>134</v>
      </c>
      <c r="AX27" s="185">
        <v>430</v>
      </c>
    </row>
    <row r="28" spans="1:50" s="8" customFormat="1" ht="15" customHeight="1" x14ac:dyDescent="0.25">
      <c r="A28" s="8" t="s">
        <v>61</v>
      </c>
      <c r="B28" s="185">
        <v>18</v>
      </c>
      <c r="C28" s="185">
        <v>1</v>
      </c>
      <c r="D28" s="185">
        <v>0</v>
      </c>
      <c r="E28" s="185">
        <v>52</v>
      </c>
      <c r="F28" s="185">
        <v>40</v>
      </c>
      <c r="G28" s="185">
        <v>2</v>
      </c>
      <c r="H28" s="185">
        <v>31</v>
      </c>
      <c r="I28" s="185">
        <v>1</v>
      </c>
      <c r="J28" s="185">
        <v>34</v>
      </c>
      <c r="K28" s="185">
        <v>1</v>
      </c>
      <c r="L28" s="185">
        <v>18</v>
      </c>
      <c r="M28" s="185">
        <v>64</v>
      </c>
      <c r="N28" s="185">
        <v>55</v>
      </c>
      <c r="O28" s="185">
        <v>60</v>
      </c>
      <c r="P28" s="185">
        <v>48</v>
      </c>
      <c r="Q28" s="185">
        <v>60</v>
      </c>
      <c r="R28" s="185">
        <v>37</v>
      </c>
      <c r="S28" s="185">
        <v>49</v>
      </c>
      <c r="T28" s="185">
        <v>17</v>
      </c>
      <c r="U28" s="185">
        <v>56</v>
      </c>
      <c r="V28" s="185">
        <v>12</v>
      </c>
      <c r="W28" s="185">
        <v>1</v>
      </c>
      <c r="X28" s="185">
        <v>57</v>
      </c>
      <c r="Y28" s="185">
        <v>2</v>
      </c>
      <c r="Z28" s="185">
        <v>113</v>
      </c>
      <c r="AA28" s="185">
        <v>1</v>
      </c>
      <c r="AB28" s="185">
        <v>44</v>
      </c>
      <c r="AC28" s="185">
        <v>33</v>
      </c>
      <c r="AD28" s="185">
        <v>0</v>
      </c>
      <c r="AE28" s="185">
        <v>13</v>
      </c>
      <c r="AF28" s="185">
        <v>0</v>
      </c>
      <c r="AG28" s="185">
        <v>2</v>
      </c>
      <c r="AH28" s="185">
        <v>3</v>
      </c>
      <c r="AI28" s="185">
        <v>1</v>
      </c>
      <c r="AJ28" s="185">
        <v>0</v>
      </c>
      <c r="AK28" s="185">
        <v>0</v>
      </c>
      <c r="AL28" s="185">
        <v>0</v>
      </c>
      <c r="AM28" s="185">
        <v>0</v>
      </c>
      <c r="AN28" s="185">
        <v>0</v>
      </c>
      <c r="AO28" s="185">
        <v>12</v>
      </c>
      <c r="AP28" s="185">
        <v>0</v>
      </c>
      <c r="AQ28" s="185">
        <v>41</v>
      </c>
      <c r="AR28" s="185">
        <v>9</v>
      </c>
      <c r="AS28" s="185">
        <v>115</v>
      </c>
      <c r="AT28" s="185">
        <v>248</v>
      </c>
      <c r="AU28" s="185">
        <v>0</v>
      </c>
      <c r="AV28" s="185">
        <v>0</v>
      </c>
      <c r="AW28" s="185">
        <v>26</v>
      </c>
      <c r="AX28" s="185">
        <v>82</v>
      </c>
    </row>
    <row r="29" spans="1:50" s="8" customFormat="1" ht="15" customHeight="1" x14ac:dyDescent="0.25">
      <c r="A29" s="8" t="s">
        <v>81</v>
      </c>
      <c r="B29" s="185">
        <v>0</v>
      </c>
      <c r="C29" s="185">
        <v>3</v>
      </c>
      <c r="D29" s="185">
        <v>0</v>
      </c>
      <c r="E29" s="185">
        <v>67</v>
      </c>
      <c r="F29" s="185">
        <v>36</v>
      </c>
      <c r="G29" s="185">
        <v>2</v>
      </c>
      <c r="H29" s="185">
        <v>33</v>
      </c>
      <c r="I29" s="185">
        <v>0</v>
      </c>
      <c r="J29" s="185">
        <v>24</v>
      </c>
      <c r="K29" s="185">
        <v>1</v>
      </c>
      <c r="L29" s="185">
        <v>38</v>
      </c>
      <c r="M29" s="185">
        <v>61</v>
      </c>
      <c r="N29" s="185">
        <v>90</v>
      </c>
      <c r="O29" s="185">
        <v>93</v>
      </c>
      <c r="P29" s="185">
        <v>80</v>
      </c>
      <c r="Q29" s="185">
        <v>91</v>
      </c>
      <c r="R29" s="185">
        <v>76</v>
      </c>
      <c r="S29" s="185">
        <v>74</v>
      </c>
      <c r="T29" s="185">
        <v>43</v>
      </c>
      <c r="U29" s="185">
        <v>52</v>
      </c>
      <c r="V29" s="185">
        <v>24</v>
      </c>
      <c r="W29" s="185">
        <v>0</v>
      </c>
      <c r="X29" s="185">
        <v>47</v>
      </c>
      <c r="Y29" s="185">
        <v>4</v>
      </c>
      <c r="Z29" s="185">
        <v>237</v>
      </c>
      <c r="AA29" s="185">
        <v>0</v>
      </c>
      <c r="AB29" s="185">
        <v>4</v>
      </c>
      <c r="AC29" s="185">
        <v>67</v>
      </c>
      <c r="AD29" s="185">
        <v>0</v>
      </c>
      <c r="AE29" s="185">
        <v>77</v>
      </c>
      <c r="AF29" s="185">
        <v>0</v>
      </c>
      <c r="AG29" s="185">
        <v>0</v>
      </c>
      <c r="AH29" s="185">
        <v>1</v>
      </c>
      <c r="AI29" s="185">
        <v>1</v>
      </c>
      <c r="AJ29" s="185">
        <v>0</v>
      </c>
      <c r="AK29" s="185">
        <v>1</v>
      </c>
      <c r="AL29" s="185">
        <v>0</v>
      </c>
      <c r="AM29" s="185">
        <v>0</v>
      </c>
      <c r="AN29" s="185">
        <v>0</v>
      </c>
      <c r="AO29" s="185">
        <v>21</v>
      </c>
      <c r="AP29" s="185">
        <v>0</v>
      </c>
      <c r="AQ29" s="185">
        <v>59</v>
      </c>
      <c r="AR29" s="185">
        <v>25</v>
      </c>
      <c r="AS29" s="185">
        <v>119</v>
      </c>
      <c r="AT29" s="185">
        <v>306</v>
      </c>
      <c r="AU29" s="185">
        <v>0</v>
      </c>
      <c r="AV29" s="185">
        <v>0</v>
      </c>
      <c r="AW29" s="185">
        <v>91</v>
      </c>
      <c r="AX29" s="185">
        <v>86</v>
      </c>
    </row>
    <row r="30" spans="1:50" s="8" customFormat="1" ht="15" customHeight="1" x14ac:dyDescent="0.25">
      <c r="A30" s="8" t="s">
        <v>215</v>
      </c>
      <c r="B30" s="185">
        <v>114</v>
      </c>
      <c r="C30" s="185">
        <v>15</v>
      </c>
      <c r="D30" s="185">
        <v>172</v>
      </c>
      <c r="E30" s="185">
        <v>119</v>
      </c>
      <c r="F30" s="185">
        <v>54</v>
      </c>
      <c r="G30" s="185">
        <v>9</v>
      </c>
      <c r="H30" s="185">
        <v>52</v>
      </c>
      <c r="I30" s="185">
        <v>3</v>
      </c>
      <c r="J30" s="185">
        <v>47</v>
      </c>
      <c r="K30" s="185">
        <v>0</v>
      </c>
      <c r="L30" s="185">
        <v>62</v>
      </c>
      <c r="M30" s="185">
        <v>126</v>
      </c>
      <c r="N30" s="185">
        <v>143</v>
      </c>
      <c r="O30" s="185">
        <v>155</v>
      </c>
      <c r="P30" s="185">
        <v>72</v>
      </c>
      <c r="Q30" s="185">
        <v>122</v>
      </c>
      <c r="R30" s="185">
        <v>88</v>
      </c>
      <c r="S30" s="185">
        <v>91</v>
      </c>
      <c r="T30" s="185">
        <v>41</v>
      </c>
      <c r="U30" s="185">
        <v>74</v>
      </c>
      <c r="V30" s="185">
        <v>17</v>
      </c>
      <c r="W30" s="185">
        <v>7</v>
      </c>
      <c r="X30" s="185">
        <v>121</v>
      </c>
      <c r="Y30" s="185">
        <v>15</v>
      </c>
      <c r="Z30" s="185">
        <v>437</v>
      </c>
      <c r="AA30" s="185">
        <v>0</v>
      </c>
      <c r="AB30" s="185">
        <v>62</v>
      </c>
      <c r="AC30" s="185">
        <v>82</v>
      </c>
      <c r="AD30" s="185">
        <v>0</v>
      </c>
      <c r="AE30" s="185">
        <v>82</v>
      </c>
      <c r="AF30" s="185">
        <v>0</v>
      </c>
      <c r="AG30" s="185">
        <v>3</v>
      </c>
      <c r="AH30" s="185">
        <v>29</v>
      </c>
      <c r="AI30" s="185">
        <v>1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30</v>
      </c>
      <c r="AP30" s="185">
        <v>0</v>
      </c>
      <c r="AQ30" s="185">
        <v>52</v>
      </c>
      <c r="AR30" s="185">
        <v>31</v>
      </c>
      <c r="AS30" s="185">
        <v>77</v>
      </c>
      <c r="AT30" s="185">
        <v>221</v>
      </c>
      <c r="AU30" s="185">
        <v>3</v>
      </c>
      <c r="AV30" s="185">
        <v>1</v>
      </c>
      <c r="AW30" s="185">
        <v>76</v>
      </c>
      <c r="AX30" s="185">
        <v>253</v>
      </c>
    </row>
    <row r="31" spans="1:50" s="8" customFormat="1" ht="15" customHeight="1" x14ac:dyDescent="0.25">
      <c r="A31" s="8" t="s">
        <v>136</v>
      </c>
      <c r="B31" s="185">
        <v>0</v>
      </c>
      <c r="C31" s="185">
        <v>0</v>
      </c>
      <c r="D31" s="185">
        <v>1</v>
      </c>
      <c r="E31" s="185">
        <v>48</v>
      </c>
      <c r="F31" s="185">
        <v>24</v>
      </c>
      <c r="G31" s="185">
        <v>1</v>
      </c>
      <c r="H31" s="185">
        <v>20</v>
      </c>
      <c r="I31" s="185">
        <v>1</v>
      </c>
      <c r="J31" s="185">
        <v>21</v>
      </c>
      <c r="K31" s="185">
        <v>0</v>
      </c>
      <c r="L31" s="185">
        <v>28</v>
      </c>
      <c r="M31" s="185">
        <v>47</v>
      </c>
      <c r="N31" s="185">
        <v>53</v>
      </c>
      <c r="O31" s="185">
        <v>66</v>
      </c>
      <c r="P31" s="185">
        <v>37</v>
      </c>
      <c r="Q31" s="185">
        <v>47</v>
      </c>
      <c r="R31" s="185">
        <v>36</v>
      </c>
      <c r="S31" s="185">
        <v>70</v>
      </c>
      <c r="T31" s="185">
        <v>17</v>
      </c>
      <c r="U31" s="185">
        <v>53</v>
      </c>
      <c r="V31" s="185">
        <v>8</v>
      </c>
      <c r="W31" s="185">
        <v>1</v>
      </c>
      <c r="X31" s="185">
        <v>55</v>
      </c>
      <c r="Y31" s="185">
        <v>0</v>
      </c>
      <c r="Z31" s="185">
        <v>161</v>
      </c>
      <c r="AA31" s="185">
        <v>2</v>
      </c>
      <c r="AB31" s="185">
        <v>28</v>
      </c>
      <c r="AC31" s="185">
        <v>36</v>
      </c>
      <c r="AD31" s="185">
        <v>0</v>
      </c>
      <c r="AE31" s="185">
        <v>7</v>
      </c>
      <c r="AF31" s="185">
        <v>0</v>
      </c>
      <c r="AG31" s="185">
        <v>0</v>
      </c>
      <c r="AH31" s="185">
        <v>0</v>
      </c>
      <c r="AI31" s="185">
        <v>0</v>
      </c>
      <c r="AJ31" s="185">
        <v>0</v>
      </c>
      <c r="AK31" s="185">
        <v>0</v>
      </c>
      <c r="AL31" s="185">
        <v>0</v>
      </c>
      <c r="AM31" s="185">
        <v>0</v>
      </c>
      <c r="AN31" s="185">
        <v>0</v>
      </c>
      <c r="AO31" s="185">
        <v>19</v>
      </c>
      <c r="AP31" s="185">
        <v>0</v>
      </c>
      <c r="AQ31" s="185">
        <v>38</v>
      </c>
      <c r="AR31" s="185">
        <v>12</v>
      </c>
      <c r="AS31" s="185">
        <v>81</v>
      </c>
      <c r="AT31" s="185">
        <v>206</v>
      </c>
      <c r="AU31" s="185">
        <v>2</v>
      </c>
      <c r="AV31" s="185">
        <v>7</v>
      </c>
      <c r="AW31" s="185">
        <v>13</v>
      </c>
      <c r="AX31" s="185">
        <v>57</v>
      </c>
    </row>
    <row r="32" spans="1:50" s="8" customFormat="1" ht="15" customHeight="1" x14ac:dyDescent="0.25">
      <c r="A32" s="8" t="s">
        <v>32</v>
      </c>
      <c r="B32" s="185">
        <v>44</v>
      </c>
      <c r="C32" s="185">
        <v>13</v>
      </c>
      <c r="D32" s="185">
        <v>91</v>
      </c>
      <c r="E32" s="185">
        <v>169</v>
      </c>
      <c r="F32" s="185">
        <v>137</v>
      </c>
      <c r="G32" s="185">
        <v>9</v>
      </c>
      <c r="H32" s="185">
        <v>132</v>
      </c>
      <c r="I32" s="185">
        <v>4</v>
      </c>
      <c r="J32" s="185">
        <v>122</v>
      </c>
      <c r="K32" s="185">
        <v>2</v>
      </c>
      <c r="L32" s="185">
        <v>38</v>
      </c>
      <c r="M32" s="185">
        <v>215</v>
      </c>
      <c r="N32" s="185">
        <v>163</v>
      </c>
      <c r="O32" s="185">
        <v>208</v>
      </c>
      <c r="P32" s="185">
        <v>123</v>
      </c>
      <c r="Q32" s="185">
        <v>165</v>
      </c>
      <c r="R32" s="185">
        <v>88</v>
      </c>
      <c r="S32" s="185">
        <v>157</v>
      </c>
      <c r="T32" s="185">
        <v>58</v>
      </c>
      <c r="U32" s="185">
        <v>129</v>
      </c>
      <c r="V32" s="185">
        <v>30</v>
      </c>
      <c r="W32" s="185">
        <v>0</v>
      </c>
      <c r="X32" s="185">
        <v>230</v>
      </c>
      <c r="Y32" s="185">
        <v>0</v>
      </c>
      <c r="Z32" s="185">
        <v>753</v>
      </c>
      <c r="AA32" s="185">
        <v>1</v>
      </c>
      <c r="AB32" s="185">
        <v>107</v>
      </c>
      <c r="AC32" s="185">
        <v>137</v>
      </c>
      <c r="AD32" s="185">
        <v>0</v>
      </c>
      <c r="AE32" s="185">
        <v>55</v>
      </c>
      <c r="AF32" s="185">
        <v>0</v>
      </c>
      <c r="AG32" s="185">
        <v>3</v>
      </c>
      <c r="AH32" s="185">
        <v>1</v>
      </c>
      <c r="AI32" s="185">
        <v>1</v>
      </c>
      <c r="AJ32" s="185">
        <v>0</v>
      </c>
      <c r="AK32" s="185">
        <v>0</v>
      </c>
      <c r="AL32" s="185">
        <v>0</v>
      </c>
      <c r="AM32" s="185">
        <v>0</v>
      </c>
      <c r="AN32" s="185">
        <v>1</v>
      </c>
      <c r="AO32" s="185">
        <v>150</v>
      </c>
      <c r="AP32" s="185">
        <v>2</v>
      </c>
      <c r="AQ32" s="185">
        <v>248</v>
      </c>
      <c r="AR32" s="185">
        <v>23</v>
      </c>
      <c r="AS32" s="185">
        <v>151</v>
      </c>
      <c r="AT32" s="185">
        <v>435</v>
      </c>
      <c r="AU32" s="185">
        <v>2</v>
      </c>
      <c r="AV32" s="185">
        <v>4</v>
      </c>
      <c r="AW32" s="185">
        <v>47</v>
      </c>
      <c r="AX32" s="185">
        <v>110</v>
      </c>
    </row>
    <row r="33" spans="1:50" s="8" customFormat="1" ht="15" customHeight="1" x14ac:dyDescent="0.25">
      <c r="A33" s="8" t="s">
        <v>144</v>
      </c>
      <c r="B33" s="185">
        <v>23</v>
      </c>
      <c r="C33" s="185">
        <v>2</v>
      </c>
      <c r="D33" s="185">
        <v>53</v>
      </c>
      <c r="E33" s="185">
        <v>178</v>
      </c>
      <c r="F33" s="185">
        <v>143</v>
      </c>
      <c r="G33" s="185">
        <v>10</v>
      </c>
      <c r="H33" s="185">
        <v>142</v>
      </c>
      <c r="I33" s="185">
        <v>1</v>
      </c>
      <c r="J33" s="185">
        <v>136</v>
      </c>
      <c r="K33" s="185">
        <v>3</v>
      </c>
      <c r="L33" s="185">
        <v>38</v>
      </c>
      <c r="M33" s="185">
        <v>195</v>
      </c>
      <c r="N33" s="185">
        <v>185</v>
      </c>
      <c r="O33" s="185">
        <v>203</v>
      </c>
      <c r="P33" s="185">
        <v>179</v>
      </c>
      <c r="Q33" s="185">
        <v>198</v>
      </c>
      <c r="R33" s="185">
        <v>156</v>
      </c>
      <c r="S33" s="185">
        <v>232</v>
      </c>
      <c r="T33" s="185">
        <v>124</v>
      </c>
      <c r="U33" s="185">
        <v>206</v>
      </c>
      <c r="V33" s="185">
        <v>45</v>
      </c>
      <c r="W33" s="185">
        <v>0</v>
      </c>
      <c r="X33" s="185">
        <v>163</v>
      </c>
      <c r="Y33" s="185">
        <v>0</v>
      </c>
      <c r="Z33" s="185">
        <v>557</v>
      </c>
      <c r="AA33" s="185">
        <v>0</v>
      </c>
      <c r="AB33" s="185">
        <v>79</v>
      </c>
      <c r="AC33" s="185">
        <v>108</v>
      </c>
      <c r="AD33" s="185">
        <v>0</v>
      </c>
      <c r="AE33" s="185">
        <v>118</v>
      </c>
      <c r="AF33" s="185">
        <v>0</v>
      </c>
      <c r="AG33" s="185">
        <v>0</v>
      </c>
      <c r="AH33" s="185">
        <v>2</v>
      </c>
      <c r="AI33" s="185">
        <v>0</v>
      </c>
      <c r="AJ33" s="185">
        <v>0</v>
      </c>
      <c r="AK33" s="185">
        <v>0</v>
      </c>
      <c r="AL33" s="185">
        <v>0</v>
      </c>
      <c r="AM33" s="185">
        <v>2</v>
      </c>
      <c r="AN33" s="185">
        <v>21</v>
      </c>
      <c r="AO33" s="185">
        <v>57</v>
      </c>
      <c r="AP33" s="185">
        <v>0</v>
      </c>
      <c r="AQ33" s="185">
        <v>211</v>
      </c>
      <c r="AR33" s="185">
        <v>20</v>
      </c>
      <c r="AS33" s="185">
        <v>244</v>
      </c>
      <c r="AT33" s="185">
        <v>619</v>
      </c>
      <c r="AU33" s="185">
        <v>2</v>
      </c>
      <c r="AV33" s="185">
        <v>3</v>
      </c>
      <c r="AW33" s="185">
        <v>73</v>
      </c>
      <c r="AX33" s="185">
        <v>173</v>
      </c>
    </row>
    <row r="34" spans="1:50" s="8" customFormat="1" ht="15" customHeight="1" x14ac:dyDescent="0.25">
      <c r="A34" s="8" t="s">
        <v>34</v>
      </c>
      <c r="B34" s="185">
        <v>0</v>
      </c>
      <c r="C34" s="185">
        <v>4</v>
      </c>
      <c r="D34" s="185">
        <v>1</v>
      </c>
      <c r="E34" s="185">
        <v>150</v>
      </c>
      <c r="F34" s="185">
        <v>113</v>
      </c>
      <c r="G34" s="185">
        <v>0</v>
      </c>
      <c r="H34" s="185">
        <v>96</v>
      </c>
      <c r="I34" s="185">
        <v>1</v>
      </c>
      <c r="J34" s="185">
        <v>90</v>
      </c>
      <c r="K34" s="185">
        <v>0</v>
      </c>
      <c r="L34" s="185">
        <v>60</v>
      </c>
      <c r="M34" s="185">
        <v>160</v>
      </c>
      <c r="N34" s="185">
        <v>122</v>
      </c>
      <c r="O34" s="185">
        <v>152</v>
      </c>
      <c r="P34" s="185">
        <v>77</v>
      </c>
      <c r="Q34" s="185">
        <v>102</v>
      </c>
      <c r="R34" s="185">
        <v>69</v>
      </c>
      <c r="S34" s="185">
        <v>103</v>
      </c>
      <c r="T34" s="185">
        <v>27</v>
      </c>
      <c r="U34" s="185">
        <v>96</v>
      </c>
      <c r="V34" s="185">
        <v>9</v>
      </c>
      <c r="W34" s="185">
        <v>0</v>
      </c>
      <c r="X34" s="185">
        <v>154</v>
      </c>
      <c r="Y34" s="185">
        <v>0</v>
      </c>
      <c r="Z34" s="185">
        <v>313</v>
      </c>
      <c r="AA34" s="185">
        <v>4</v>
      </c>
      <c r="AB34" s="185">
        <v>99</v>
      </c>
      <c r="AC34" s="185">
        <v>117</v>
      </c>
      <c r="AD34" s="185">
        <v>0</v>
      </c>
      <c r="AE34" s="185">
        <v>37</v>
      </c>
      <c r="AF34" s="185">
        <v>0</v>
      </c>
      <c r="AG34" s="185">
        <v>0</v>
      </c>
      <c r="AH34" s="185">
        <v>2</v>
      </c>
      <c r="AI34" s="185">
        <v>0</v>
      </c>
      <c r="AJ34" s="185">
        <v>0</v>
      </c>
      <c r="AK34" s="185">
        <v>0</v>
      </c>
      <c r="AL34" s="185">
        <v>0</v>
      </c>
      <c r="AM34" s="185">
        <v>2</v>
      </c>
      <c r="AN34" s="185">
        <v>4</v>
      </c>
      <c r="AO34" s="185">
        <v>24</v>
      </c>
      <c r="AP34" s="185">
        <v>0</v>
      </c>
      <c r="AQ34" s="185">
        <v>48</v>
      </c>
      <c r="AR34" s="185">
        <v>1</v>
      </c>
      <c r="AS34" s="185">
        <v>133</v>
      </c>
      <c r="AT34" s="185">
        <v>109</v>
      </c>
      <c r="AU34" s="185">
        <v>0</v>
      </c>
      <c r="AV34" s="185">
        <v>3</v>
      </c>
      <c r="AW34" s="185">
        <v>23</v>
      </c>
      <c r="AX34" s="185">
        <v>134</v>
      </c>
    </row>
    <row r="35" spans="1:50" s="8" customFormat="1" ht="15" customHeight="1" x14ac:dyDescent="0.25">
      <c r="A35" s="8" t="s">
        <v>172</v>
      </c>
      <c r="B35" s="185">
        <v>0</v>
      </c>
      <c r="C35" s="185">
        <v>7</v>
      </c>
      <c r="D35" s="185">
        <v>0</v>
      </c>
      <c r="E35" s="185">
        <v>29</v>
      </c>
      <c r="F35" s="185">
        <v>19</v>
      </c>
      <c r="G35" s="185">
        <v>2</v>
      </c>
      <c r="H35" s="185">
        <v>19</v>
      </c>
      <c r="I35" s="185">
        <v>1</v>
      </c>
      <c r="J35" s="185">
        <v>17</v>
      </c>
      <c r="K35" s="185">
        <v>0</v>
      </c>
      <c r="L35" s="185">
        <v>13</v>
      </c>
      <c r="M35" s="185">
        <v>39</v>
      </c>
      <c r="N35" s="185">
        <v>37</v>
      </c>
      <c r="O35" s="185">
        <v>32</v>
      </c>
      <c r="P35" s="185">
        <v>15</v>
      </c>
      <c r="Q35" s="185">
        <v>24</v>
      </c>
      <c r="R35" s="185">
        <v>19</v>
      </c>
      <c r="S35" s="185">
        <v>33</v>
      </c>
      <c r="T35" s="185">
        <v>15</v>
      </c>
      <c r="U35" s="185">
        <v>21</v>
      </c>
      <c r="V35" s="185">
        <v>1</v>
      </c>
      <c r="W35" s="185">
        <v>0</v>
      </c>
      <c r="X35" s="185">
        <v>41</v>
      </c>
      <c r="Y35" s="185">
        <v>1</v>
      </c>
      <c r="Z35" s="185">
        <v>64</v>
      </c>
      <c r="AA35" s="185">
        <v>5</v>
      </c>
      <c r="AB35" s="185">
        <v>19</v>
      </c>
      <c r="AC35" s="185">
        <v>30</v>
      </c>
      <c r="AD35" s="185">
        <v>0</v>
      </c>
      <c r="AE35" s="185">
        <v>3</v>
      </c>
      <c r="AF35" s="185">
        <v>0</v>
      </c>
      <c r="AG35" s="185">
        <v>0</v>
      </c>
      <c r="AH35" s="185">
        <v>0</v>
      </c>
      <c r="AI35" s="185">
        <v>0</v>
      </c>
      <c r="AJ35" s="185">
        <v>0</v>
      </c>
      <c r="AK35" s="185">
        <v>0</v>
      </c>
      <c r="AL35" s="185">
        <v>0</v>
      </c>
      <c r="AM35" s="185">
        <v>0</v>
      </c>
      <c r="AN35" s="185">
        <v>0</v>
      </c>
      <c r="AO35" s="185">
        <v>7</v>
      </c>
      <c r="AP35" s="185">
        <v>0</v>
      </c>
      <c r="AQ35" s="185">
        <v>12</v>
      </c>
      <c r="AR35" s="185">
        <v>2</v>
      </c>
      <c r="AS35" s="185">
        <v>96</v>
      </c>
      <c r="AT35" s="185">
        <v>147</v>
      </c>
      <c r="AU35" s="185">
        <v>0</v>
      </c>
      <c r="AV35" s="185">
        <v>0</v>
      </c>
      <c r="AW35" s="185">
        <v>13</v>
      </c>
      <c r="AX35" s="185">
        <v>60</v>
      </c>
    </row>
    <row r="36" spans="1:50" s="8" customFormat="1" ht="15" customHeight="1" x14ac:dyDescent="0.25">
      <c r="A36" s="8" t="s">
        <v>216</v>
      </c>
      <c r="B36" s="185">
        <v>102</v>
      </c>
      <c r="C36" s="185">
        <v>3</v>
      </c>
      <c r="D36" s="185">
        <v>157</v>
      </c>
      <c r="E36" s="185">
        <v>200</v>
      </c>
      <c r="F36" s="185">
        <v>196</v>
      </c>
      <c r="G36" s="185">
        <v>6</v>
      </c>
      <c r="H36" s="185">
        <v>192</v>
      </c>
      <c r="I36" s="185">
        <v>4</v>
      </c>
      <c r="J36" s="185">
        <v>193</v>
      </c>
      <c r="K36" s="185">
        <v>4</v>
      </c>
      <c r="L36" s="185">
        <v>9</v>
      </c>
      <c r="M36" s="185">
        <v>235</v>
      </c>
      <c r="N36" s="185">
        <v>196</v>
      </c>
      <c r="O36" s="185">
        <v>211</v>
      </c>
      <c r="P36" s="185">
        <v>172</v>
      </c>
      <c r="Q36" s="185">
        <v>211</v>
      </c>
      <c r="R36" s="185">
        <v>140</v>
      </c>
      <c r="S36" s="185">
        <v>308</v>
      </c>
      <c r="T36" s="185">
        <v>140</v>
      </c>
      <c r="U36" s="185">
        <v>307</v>
      </c>
      <c r="V36" s="185">
        <v>78</v>
      </c>
      <c r="W36" s="185">
        <v>7</v>
      </c>
      <c r="X36" s="185">
        <v>85</v>
      </c>
      <c r="Y36" s="185">
        <v>67</v>
      </c>
      <c r="Z36" s="185">
        <v>213</v>
      </c>
      <c r="AA36" s="185">
        <v>0</v>
      </c>
      <c r="AB36" s="185">
        <v>126</v>
      </c>
      <c r="AC36" s="185">
        <v>23</v>
      </c>
      <c r="AD36" s="185">
        <v>0</v>
      </c>
      <c r="AE36" s="185">
        <v>22</v>
      </c>
      <c r="AF36" s="185">
        <v>0</v>
      </c>
      <c r="AG36" s="185">
        <v>5</v>
      </c>
      <c r="AH36" s="185">
        <v>25</v>
      </c>
      <c r="AI36" s="185">
        <v>12</v>
      </c>
      <c r="AJ36" s="185">
        <v>0</v>
      </c>
      <c r="AK36" s="185">
        <v>2</v>
      </c>
      <c r="AL36" s="185">
        <v>0</v>
      </c>
      <c r="AM36" s="185">
        <v>2</v>
      </c>
      <c r="AN36" s="185">
        <v>4</v>
      </c>
      <c r="AO36" s="185">
        <v>6</v>
      </c>
      <c r="AP36" s="185">
        <v>0</v>
      </c>
      <c r="AQ36" s="185">
        <v>27</v>
      </c>
      <c r="AR36" s="185">
        <v>3</v>
      </c>
      <c r="AS36" s="185">
        <v>242</v>
      </c>
      <c r="AT36" s="185">
        <v>466</v>
      </c>
      <c r="AU36" s="185">
        <v>2</v>
      </c>
      <c r="AV36" s="185">
        <v>7</v>
      </c>
      <c r="AW36" s="185">
        <v>43</v>
      </c>
      <c r="AX36" s="185">
        <v>117</v>
      </c>
    </row>
    <row r="37" spans="1:50" s="8" customFormat="1" ht="15" customHeight="1" x14ac:dyDescent="0.25">
      <c r="A37" s="8" t="s">
        <v>38</v>
      </c>
      <c r="B37" s="185">
        <v>54</v>
      </c>
      <c r="C37" s="185">
        <v>9</v>
      </c>
      <c r="D37" s="185">
        <v>89</v>
      </c>
      <c r="E37" s="185">
        <v>120</v>
      </c>
      <c r="F37" s="185">
        <v>98</v>
      </c>
      <c r="G37" s="185">
        <v>6</v>
      </c>
      <c r="H37" s="185">
        <v>91</v>
      </c>
      <c r="I37" s="185">
        <v>2</v>
      </c>
      <c r="J37" s="185">
        <v>91</v>
      </c>
      <c r="K37" s="185">
        <v>2</v>
      </c>
      <c r="L37" s="185">
        <v>28</v>
      </c>
      <c r="M37" s="185">
        <v>136</v>
      </c>
      <c r="N37" s="185">
        <v>123</v>
      </c>
      <c r="O37" s="185">
        <v>131</v>
      </c>
      <c r="P37" s="185">
        <v>94</v>
      </c>
      <c r="Q37" s="185">
        <v>109</v>
      </c>
      <c r="R37" s="185">
        <v>77</v>
      </c>
      <c r="S37" s="185">
        <v>122</v>
      </c>
      <c r="T37" s="185">
        <v>57</v>
      </c>
      <c r="U37" s="185">
        <v>115</v>
      </c>
      <c r="V37" s="185">
        <v>36</v>
      </c>
      <c r="W37" s="185">
        <v>0</v>
      </c>
      <c r="X37" s="185">
        <v>128</v>
      </c>
      <c r="Y37" s="185">
        <v>1</v>
      </c>
      <c r="Z37" s="185">
        <v>465</v>
      </c>
      <c r="AA37" s="185">
        <v>1</v>
      </c>
      <c r="AB37" s="185">
        <v>82</v>
      </c>
      <c r="AC37" s="185">
        <v>84</v>
      </c>
      <c r="AD37" s="185">
        <v>0</v>
      </c>
      <c r="AE37" s="185">
        <v>52</v>
      </c>
      <c r="AF37" s="185">
        <v>0</v>
      </c>
      <c r="AG37" s="185">
        <v>2</v>
      </c>
      <c r="AH37" s="185">
        <v>1</v>
      </c>
      <c r="AI37" s="185">
        <v>1</v>
      </c>
      <c r="AJ37" s="185">
        <v>0</v>
      </c>
      <c r="AK37" s="185">
        <v>0</v>
      </c>
      <c r="AL37" s="185">
        <v>0</v>
      </c>
      <c r="AM37" s="185">
        <v>0</v>
      </c>
      <c r="AN37" s="185">
        <v>2</v>
      </c>
      <c r="AO37" s="185">
        <v>11</v>
      </c>
      <c r="AP37" s="185">
        <v>0</v>
      </c>
      <c r="AQ37" s="185">
        <v>87</v>
      </c>
      <c r="AR37" s="185">
        <v>20</v>
      </c>
      <c r="AS37" s="185">
        <v>135</v>
      </c>
      <c r="AT37" s="185">
        <v>376</v>
      </c>
      <c r="AU37" s="185">
        <v>0</v>
      </c>
      <c r="AV37" s="185">
        <v>4</v>
      </c>
      <c r="AW37" s="185">
        <v>86</v>
      </c>
      <c r="AX37" s="185">
        <v>125</v>
      </c>
    </row>
    <row r="38" spans="1:50" s="8" customFormat="1" ht="15" customHeight="1" x14ac:dyDescent="0.25">
      <c r="A38" s="8" t="s">
        <v>83</v>
      </c>
      <c r="B38" s="185">
        <v>46</v>
      </c>
      <c r="C38" s="185">
        <v>0</v>
      </c>
      <c r="D38" s="185">
        <v>58</v>
      </c>
      <c r="E38" s="185">
        <v>130</v>
      </c>
      <c r="F38" s="185">
        <v>82</v>
      </c>
      <c r="G38" s="185">
        <v>1</v>
      </c>
      <c r="H38" s="185">
        <v>75</v>
      </c>
      <c r="I38" s="185">
        <v>1</v>
      </c>
      <c r="J38" s="185">
        <v>71</v>
      </c>
      <c r="K38" s="185">
        <v>0</v>
      </c>
      <c r="L38" s="185">
        <v>62</v>
      </c>
      <c r="M38" s="185">
        <v>129</v>
      </c>
      <c r="N38" s="185">
        <v>131</v>
      </c>
      <c r="O38" s="185">
        <v>142</v>
      </c>
      <c r="P38" s="185">
        <v>110</v>
      </c>
      <c r="Q38" s="185">
        <v>112</v>
      </c>
      <c r="R38" s="185">
        <v>111</v>
      </c>
      <c r="S38" s="185">
        <v>110</v>
      </c>
      <c r="T38" s="185">
        <v>100</v>
      </c>
      <c r="U38" s="185">
        <v>120</v>
      </c>
      <c r="V38" s="185">
        <v>71</v>
      </c>
      <c r="W38" s="185">
        <v>0</v>
      </c>
      <c r="X38" s="185">
        <v>130</v>
      </c>
      <c r="Y38" s="185">
        <v>0</v>
      </c>
      <c r="Z38" s="185">
        <v>431</v>
      </c>
      <c r="AA38" s="185">
        <v>4</v>
      </c>
      <c r="AB38" s="185">
        <v>32</v>
      </c>
      <c r="AC38" s="185">
        <v>128</v>
      </c>
      <c r="AD38" s="185">
        <v>0</v>
      </c>
      <c r="AE38" s="185">
        <v>61</v>
      </c>
      <c r="AF38" s="185">
        <v>0</v>
      </c>
      <c r="AG38" s="185">
        <v>1</v>
      </c>
      <c r="AH38" s="185">
        <v>0</v>
      </c>
      <c r="AI38" s="185">
        <v>0</v>
      </c>
      <c r="AJ38" s="185">
        <v>0</v>
      </c>
      <c r="AK38" s="185">
        <v>0</v>
      </c>
      <c r="AL38" s="185">
        <v>0</v>
      </c>
      <c r="AM38" s="185">
        <v>0</v>
      </c>
      <c r="AN38" s="185">
        <v>0</v>
      </c>
      <c r="AO38" s="185">
        <v>46</v>
      </c>
      <c r="AP38" s="185">
        <v>1</v>
      </c>
      <c r="AQ38" s="185">
        <v>156</v>
      </c>
      <c r="AR38" s="185">
        <v>69</v>
      </c>
      <c r="AS38" s="185">
        <v>226</v>
      </c>
      <c r="AT38" s="185">
        <v>532</v>
      </c>
      <c r="AU38" s="185">
        <v>0</v>
      </c>
      <c r="AV38" s="185">
        <v>0</v>
      </c>
      <c r="AW38" s="185">
        <v>52</v>
      </c>
      <c r="AX38" s="185">
        <v>154</v>
      </c>
    </row>
    <row r="39" spans="1:50" s="8" customFormat="1" ht="15" customHeight="1" x14ac:dyDescent="0.25">
      <c r="A39" s="8" t="s">
        <v>42</v>
      </c>
      <c r="B39" s="185">
        <v>0</v>
      </c>
      <c r="C39" s="185">
        <v>41</v>
      </c>
      <c r="D39" s="185">
        <v>5</v>
      </c>
      <c r="E39" s="185">
        <v>209</v>
      </c>
      <c r="F39" s="185">
        <v>184</v>
      </c>
      <c r="G39" s="185">
        <v>6</v>
      </c>
      <c r="H39" s="185">
        <v>184</v>
      </c>
      <c r="I39" s="185">
        <v>1</v>
      </c>
      <c r="J39" s="185">
        <v>182</v>
      </c>
      <c r="K39" s="185">
        <v>0</v>
      </c>
      <c r="L39" s="185">
        <v>12</v>
      </c>
      <c r="M39" s="185">
        <v>221</v>
      </c>
      <c r="N39" s="185">
        <v>253</v>
      </c>
      <c r="O39" s="185">
        <v>269</v>
      </c>
      <c r="P39" s="185">
        <v>161</v>
      </c>
      <c r="Q39" s="185">
        <v>211</v>
      </c>
      <c r="R39" s="185">
        <v>85</v>
      </c>
      <c r="S39" s="185">
        <v>147</v>
      </c>
      <c r="T39" s="185">
        <v>63</v>
      </c>
      <c r="U39" s="185">
        <v>146</v>
      </c>
      <c r="V39" s="185">
        <v>28</v>
      </c>
      <c r="W39" s="185">
        <v>9</v>
      </c>
      <c r="X39" s="185">
        <v>205</v>
      </c>
      <c r="Y39" s="185">
        <v>21</v>
      </c>
      <c r="Z39" s="185">
        <v>841</v>
      </c>
      <c r="AA39" s="185">
        <v>4</v>
      </c>
      <c r="AB39" s="185">
        <v>105</v>
      </c>
      <c r="AC39" s="185">
        <v>152</v>
      </c>
      <c r="AD39" s="185">
        <v>0</v>
      </c>
      <c r="AE39" s="185">
        <v>155</v>
      </c>
      <c r="AF39" s="185">
        <v>0</v>
      </c>
      <c r="AG39" s="185">
        <v>3</v>
      </c>
      <c r="AH39" s="185">
        <v>3</v>
      </c>
      <c r="AI39" s="185">
        <v>3</v>
      </c>
      <c r="AJ39" s="185">
        <v>0</v>
      </c>
      <c r="AK39" s="185">
        <v>0</v>
      </c>
      <c r="AL39" s="185">
        <v>0</v>
      </c>
      <c r="AM39" s="185">
        <v>0</v>
      </c>
      <c r="AN39" s="185">
        <v>11</v>
      </c>
      <c r="AO39" s="185">
        <v>46</v>
      </c>
      <c r="AP39" s="185">
        <v>0</v>
      </c>
      <c r="AQ39" s="185">
        <v>155</v>
      </c>
      <c r="AR39" s="185">
        <v>55</v>
      </c>
      <c r="AS39" s="185">
        <v>220</v>
      </c>
      <c r="AT39" s="185">
        <v>476</v>
      </c>
      <c r="AU39" s="185">
        <v>0</v>
      </c>
      <c r="AV39" s="185">
        <v>1</v>
      </c>
      <c r="AW39" s="185">
        <v>34</v>
      </c>
      <c r="AX39" s="185">
        <v>131</v>
      </c>
    </row>
    <row r="40" spans="1:50" s="8" customFormat="1" ht="15" customHeight="1" x14ac:dyDescent="0.25">
      <c r="A40" s="8" t="s">
        <v>53</v>
      </c>
      <c r="B40" s="185">
        <v>0</v>
      </c>
      <c r="C40" s="185">
        <v>9</v>
      </c>
      <c r="D40" s="185">
        <v>1</v>
      </c>
      <c r="E40" s="185">
        <v>79</v>
      </c>
      <c r="F40" s="185">
        <v>53</v>
      </c>
      <c r="G40" s="185">
        <v>5</v>
      </c>
      <c r="H40" s="185">
        <v>42</v>
      </c>
      <c r="I40" s="185">
        <v>2</v>
      </c>
      <c r="J40" s="185">
        <v>40</v>
      </c>
      <c r="K40" s="185">
        <v>0</v>
      </c>
      <c r="L40" s="185">
        <v>32</v>
      </c>
      <c r="M40" s="185">
        <v>89</v>
      </c>
      <c r="N40" s="185">
        <v>79</v>
      </c>
      <c r="O40" s="185">
        <v>101</v>
      </c>
      <c r="P40" s="185">
        <v>65</v>
      </c>
      <c r="Q40" s="185">
        <v>102</v>
      </c>
      <c r="R40" s="185">
        <v>58</v>
      </c>
      <c r="S40" s="185">
        <v>90</v>
      </c>
      <c r="T40" s="185">
        <v>39</v>
      </c>
      <c r="U40" s="185">
        <v>70</v>
      </c>
      <c r="V40" s="185">
        <v>21</v>
      </c>
      <c r="W40" s="185">
        <v>0</v>
      </c>
      <c r="X40" s="185">
        <v>89</v>
      </c>
      <c r="Y40" s="185">
        <v>0</v>
      </c>
      <c r="Z40" s="185">
        <v>253</v>
      </c>
      <c r="AA40" s="185">
        <v>4</v>
      </c>
      <c r="AB40" s="185">
        <v>64</v>
      </c>
      <c r="AC40" s="185">
        <v>105</v>
      </c>
      <c r="AD40" s="185">
        <v>0</v>
      </c>
      <c r="AE40" s="185">
        <v>35</v>
      </c>
      <c r="AF40" s="185">
        <v>0</v>
      </c>
      <c r="AG40" s="185">
        <v>0</v>
      </c>
      <c r="AH40" s="185">
        <v>0</v>
      </c>
      <c r="AI40" s="185">
        <v>0</v>
      </c>
      <c r="AJ40" s="185">
        <v>0</v>
      </c>
      <c r="AK40" s="185">
        <v>0</v>
      </c>
      <c r="AL40" s="185">
        <v>0</v>
      </c>
      <c r="AM40" s="185">
        <v>0</v>
      </c>
      <c r="AN40" s="185">
        <v>0</v>
      </c>
      <c r="AO40" s="185">
        <v>15</v>
      </c>
      <c r="AP40" s="185">
        <v>0</v>
      </c>
      <c r="AQ40" s="185">
        <v>53</v>
      </c>
      <c r="AR40" s="185">
        <v>1</v>
      </c>
      <c r="AS40" s="185">
        <v>123</v>
      </c>
      <c r="AT40" s="185">
        <v>340</v>
      </c>
      <c r="AU40" s="185">
        <v>0</v>
      </c>
      <c r="AV40" s="185">
        <v>0</v>
      </c>
      <c r="AW40" s="185">
        <v>17</v>
      </c>
      <c r="AX40" s="185">
        <v>61</v>
      </c>
    </row>
    <row r="41" spans="1:50" s="8" customFormat="1" ht="15" customHeight="1" x14ac:dyDescent="0.25">
      <c r="A41" s="8" t="s">
        <v>217</v>
      </c>
      <c r="B41" s="185">
        <v>1</v>
      </c>
      <c r="C41" s="185">
        <v>1</v>
      </c>
      <c r="D41" s="185">
        <v>0</v>
      </c>
      <c r="E41" s="185">
        <v>58</v>
      </c>
      <c r="F41" s="185">
        <v>27</v>
      </c>
      <c r="G41" s="185">
        <v>1</v>
      </c>
      <c r="H41" s="185">
        <v>21</v>
      </c>
      <c r="I41" s="185">
        <v>1</v>
      </c>
      <c r="J41" s="185">
        <v>16</v>
      </c>
      <c r="K41" s="185">
        <v>1</v>
      </c>
      <c r="L41" s="185">
        <v>43</v>
      </c>
      <c r="M41" s="185">
        <v>72</v>
      </c>
      <c r="N41" s="185">
        <v>85</v>
      </c>
      <c r="O41" s="185">
        <v>103</v>
      </c>
      <c r="P41" s="185">
        <v>65</v>
      </c>
      <c r="Q41" s="185">
        <v>104</v>
      </c>
      <c r="R41" s="185">
        <v>46</v>
      </c>
      <c r="S41" s="185">
        <v>76</v>
      </c>
      <c r="T41" s="185">
        <v>34</v>
      </c>
      <c r="U41" s="185">
        <v>75</v>
      </c>
      <c r="V41" s="185">
        <v>14</v>
      </c>
      <c r="W41" s="185">
        <v>0</v>
      </c>
      <c r="X41" s="185">
        <v>74</v>
      </c>
      <c r="Y41" s="185">
        <v>1</v>
      </c>
      <c r="Z41" s="185">
        <v>271</v>
      </c>
      <c r="AA41" s="185">
        <v>1</v>
      </c>
      <c r="AB41" s="185">
        <v>51</v>
      </c>
      <c r="AC41" s="185">
        <v>54</v>
      </c>
      <c r="AD41" s="185">
        <v>0</v>
      </c>
      <c r="AE41" s="185">
        <v>14</v>
      </c>
      <c r="AF41" s="185">
        <v>0</v>
      </c>
      <c r="AG41" s="185">
        <v>3</v>
      </c>
      <c r="AH41" s="185">
        <v>1</v>
      </c>
      <c r="AI41" s="185">
        <v>0</v>
      </c>
      <c r="AJ41" s="185">
        <v>0</v>
      </c>
      <c r="AK41" s="185">
        <v>10</v>
      </c>
      <c r="AL41" s="185">
        <v>0</v>
      </c>
      <c r="AM41" s="185">
        <v>0</v>
      </c>
      <c r="AN41" s="185">
        <v>0</v>
      </c>
      <c r="AO41" s="185">
        <v>33</v>
      </c>
      <c r="AP41" s="185">
        <v>0</v>
      </c>
      <c r="AQ41" s="185">
        <v>109</v>
      </c>
      <c r="AR41" s="185">
        <v>14</v>
      </c>
      <c r="AS41" s="185">
        <v>158</v>
      </c>
      <c r="AT41" s="185">
        <v>423</v>
      </c>
      <c r="AU41" s="185">
        <v>0</v>
      </c>
      <c r="AV41" s="185">
        <v>0</v>
      </c>
      <c r="AW41" s="185">
        <v>49</v>
      </c>
      <c r="AX41" s="185">
        <v>163</v>
      </c>
    </row>
    <row r="42" spans="1:50" s="8" customFormat="1" ht="15" customHeight="1" x14ac:dyDescent="0.25">
      <c r="A42" s="8" t="s">
        <v>86</v>
      </c>
      <c r="B42" s="185">
        <v>0</v>
      </c>
      <c r="C42" s="185">
        <v>2</v>
      </c>
      <c r="D42" s="185">
        <v>5</v>
      </c>
      <c r="E42" s="185">
        <v>196</v>
      </c>
      <c r="F42" s="185">
        <v>157</v>
      </c>
      <c r="G42" s="185">
        <v>2</v>
      </c>
      <c r="H42" s="185">
        <v>156</v>
      </c>
      <c r="I42" s="185">
        <v>1</v>
      </c>
      <c r="J42" s="185">
        <v>142</v>
      </c>
      <c r="K42" s="185">
        <v>1</v>
      </c>
      <c r="L42" s="185">
        <v>49</v>
      </c>
      <c r="M42" s="185">
        <v>197</v>
      </c>
      <c r="N42" s="185">
        <v>241</v>
      </c>
      <c r="O42" s="185">
        <v>237</v>
      </c>
      <c r="P42" s="185">
        <v>213</v>
      </c>
      <c r="Q42" s="185">
        <v>254</v>
      </c>
      <c r="R42" s="185">
        <v>239</v>
      </c>
      <c r="S42" s="185">
        <v>249</v>
      </c>
      <c r="T42" s="185">
        <v>190</v>
      </c>
      <c r="U42" s="185">
        <v>212</v>
      </c>
      <c r="V42" s="185">
        <v>109</v>
      </c>
      <c r="W42" s="185">
        <v>4</v>
      </c>
      <c r="X42" s="185">
        <v>246</v>
      </c>
      <c r="Y42" s="185">
        <v>14</v>
      </c>
      <c r="Z42" s="185">
        <v>781</v>
      </c>
      <c r="AA42" s="185">
        <v>3</v>
      </c>
      <c r="AB42" s="185">
        <v>68</v>
      </c>
      <c r="AC42" s="185">
        <v>188</v>
      </c>
      <c r="AD42" s="185">
        <v>0</v>
      </c>
      <c r="AE42" s="185">
        <v>110</v>
      </c>
      <c r="AF42" s="185">
        <v>0</v>
      </c>
      <c r="AG42" s="185">
        <v>1</v>
      </c>
      <c r="AH42" s="185">
        <v>0</v>
      </c>
      <c r="AI42" s="185">
        <v>0</v>
      </c>
      <c r="AJ42" s="185">
        <v>0</v>
      </c>
      <c r="AK42" s="185">
        <v>0</v>
      </c>
      <c r="AL42" s="185">
        <v>0</v>
      </c>
      <c r="AM42" s="185">
        <v>1</v>
      </c>
      <c r="AN42" s="185">
        <v>2</v>
      </c>
      <c r="AO42" s="185">
        <v>25</v>
      </c>
      <c r="AP42" s="185">
        <v>0</v>
      </c>
      <c r="AQ42" s="185">
        <v>99</v>
      </c>
      <c r="AR42" s="185">
        <v>43</v>
      </c>
      <c r="AS42" s="185">
        <v>229</v>
      </c>
      <c r="AT42" s="185">
        <v>463</v>
      </c>
      <c r="AU42" s="185">
        <v>0</v>
      </c>
      <c r="AV42" s="185">
        <v>0</v>
      </c>
      <c r="AW42" s="185">
        <v>59</v>
      </c>
      <c r="AX42" s="185">
        <v>176</v>
      </c>
    </row>
    <row r="43" spans="1:50" s="8" customFormat="1" ht="15" customHeight="1" x14ac:dyDescent="0.25">
      <c r="A43" s="8" t="s">
        <v>169</v>
      </c>
      <c r="B43" s="185">
        <v>0</v>
      </c>
      <c r="C43" s="185">
        <v>1</v>
      </c>
      <c r="D43" s="185">
        <v>0</v>
      </c>
      <c r="E43" s="185">
        <v>143</v>
      </c>
      <c r="F43" s="185">
        <v>73</v>
      </c>
      <c r="G43" s="185">
        <v>8</v>
      </c>
      <c r="H43" s="185">
        <v>64</v>
      </c>
      <c r="I43" s="185">
        <v>3</v>
      </c>
      <c r="J43" s="185">
        <v>45</v>
      </c>
      <c r="K43" s="185">
        <v>1</v>
      </c>
      <c r="L43" s="185">
        <v>87</v>
      </c>
      <c r="M43" s="185">
        <v>152</v>
      </c>
      <c r="N43" s="185">
        <v>119</v>
      </c>
      <c r="O43" s="185">
        <v>163</v>
      </c>
      <c r="P43" s="185">
        <v>74</v>
      </c>
      <c r="Q43" s="185">
        <v>113</v>
      </c>
      <c r="R43" s="185">
        <v>44</v>
      </c>
      <c r="S43" s="185">
        <v>81</v>
      </c>
      <c r="T43" s="185">
        <v>37</v>
      </c>
      <c r="U43" s="185">
        <v>71</v>
      </c>
      <c r="V43" s="185">
        <v>14</v>
      </c>
      <c r="W43" s="185">
        <v>93</v>
      </c>
      <c r="X43" s="185">
        <v>111</v>
      </c>
      <c r="Y43" s="185">
        <v>216</v>
      </c>
      <c r="Z43" s="185">
        <v>264</v>
      </c>
      <c r="AA43" s="185">
        <v>3</v>
      </c>
      <c r="AB43" s="185">
        <v>123</v>
      </c>
      <c r="AC43" s="185">
        <v>52</v>
      </c>
      <c r="AD43" s="185">
        <v>0</v>
      </c>
      <c r="AE43" s="185">
        <v>27</v>
      </c>
      <c r="AF43" s="185">
        <v>0</v>
      </c>
      <c r="AG43" s="185">
        <v>5</v>
      </c>
      <c r="AH43" s="185">
        <v>4</v>
      </c>
      <c r="AI43" s="185">
        <v>3</v>
      </c>
      <c r="AJ43" s="185">
        <v>0</v>
      </c>
      <c r="AK43" s="185">
        <v>2</v>
      </c>
      <c r="AL43" s="185">
        <v>0</v>
      </c>
      <c r="AM43" s="185">
        <v>0</v>
      </c>
      <c r="AN43" s="185">
        <v>0</v>
      </c>
      <c r="AO43" s="185">
        <v>48</v>
      </c>
      <c r="AP43" s="185">
        <v>0</v>
      </c>
      <c r="AQ43" s="185">
        <v>126</v>
      </c>
      <c r="AR43" s="185">
        <v>24</v>
      </c>
      <c r="AS43" s="185">
        <v>93</v>
      </c>
      <c r="AT43" s="185">
        <v>282</v>
      </c>
      <c r="AU43" s="185">
        <v>0</v>
      </c>
      <c r="AV43" s="185">
        <v>0</v>
      </c>
      <c r="AW43" s="185">
        <v>10</v>
      </c>
      <c r="AX43" s="185">
        <v>34</v>
      </c>
    </row>
    <row r="44" spans="1:50" s="8" customFormat="1" ht="15" customHeight="1" x14ac:dyDescent="0.25">
      <c r="A44" s="1" t="s">
        <v>203</v>
      </c>
      <c r="B44" s="184">
        <v>3390</v>
      </c>
      <c r="C44" s="184">
        <v>928</v>
      </c>
      <c r="D44" s="184">
        <v>7528</v>
      </c>
      <c r="E44" s="184">
        <v>7805</v>
      </c>
      <c r="F44" s="184">
        <v>5573</v>
      </c>
      <c r="G44" s="184">
        <v>466</v>
      </c>
      <c r="H44" s="184">
        <v>5255</v>
      </c>
      <c r="I44" s="184">
        <v>186</v>
      </c>
      <c r="J44" s="184">
        <v>4853</v>
      </c>
      <c r="K44" s="184">
        <v>57</v>
      </c>
      <c r="L44" s="184">
        <v>2650</v>
      </c>
      <c r="M44" s="184">
        <v>9102</v>
      </c>
      <c r="N44" s="184">
        <v>8203</v>
      </c>
      <c r="O44" s="184">
        <v>9112</v>
      </c>
      <c r="P44" s="184">
        <v>5973</v>
      </c>
      <c r="Q44" s="184">
        <v>8010</v>
      </c>
      <c r="R44" s="184">
        <v>5304</v>
      </c>
      <c r="S44" s="184">
        <v>7217</v>
      </c>
      <c r="T44" s="184">
        <v>3792</v>
      </c>
      <c r="U44" s="184">
        <v>6096</v>
      </c>
      <c r="V44" s="184">
        <v>2104</v>
      </c>
      <c r="W44" s="184">
        <v>189</v>
      </c>
      <c r="X44" s="184">
        <v>7800</v>
      </c>
      <c r="Y44" s="184">
        <v>566</v>
      </c>
      <c r="Z44" s="184">
        <v>24573</v>
      </c>
      <c r="AA44" s="184">
        <v>113</v>
      </c>
      <c r="AB44" s="184">
        <v>4943</v>
      </c>
      <c r="AC44" s="184">
        <v>5939</v>
      </c>
      <c r="AD44" s="184">
        <v>0</v>
      </c>
      <c r="AE44" s="184">
        <v>3454</v>
      </c>
      <c r="AF44" s="184">
        <v>0</v>
      </c>
      <c r="AG44" s="184">
        <v>200</v>
      </c>
      <c r="AH44" s="184">
        <v>220</v>
      </c>
      <c r="AI44" s="184">
        <v>40</v>
      </c>
      <c r="AJ44" s="184">
        <v>0</v>
      </c>
      <c r="AK44" s="184">
        <v>25</v>
      </c>
      <c r="AL44" s="184">
        <v>0</v>
      </c>
      <c r="AM44" s="184">
        <v>91</v>
      </c>
      <c r="AN44" s="184">
        <v>214</v>
      </c>
      <c r="AO44" s="184">
        <v>2365</v>
      </c>
      <c r="AP44" s="184">
        <v>28</v>
      </c>
      <c r="AQ44" s="184">
        <v>6819</v>
      </c>
      <c r="AR44" s="184">
        <v>2188</v>
      </c>
      <c r="AS44" s="184">
        <v>9597</v>
      </c>
      <c r="AT44" s="184">
        <v>20151</v>
      </c>
      <c r="AU44" s="184">
        <v>38</v>
      </c>
      <c r="AV44" s="184">
        <v>82</v>
      </c>
      <c r="AW44" s="184">
        <v>2542</v>
      </c>
      <c r="AX44" s="184">
        <v>6268</v>
      </c>
    </row>
    <row r="45" spans="1:50" s="1" customFormat="1" ht="15" customHeight="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1" customFormat="1" ht="15" customHeight="1" x14ac:dyDescent="0.3">
      <c r="A46"/>
      <c r="B46"/>
      <c r="C46"/>
      <c r="D46"/>
      <c r="E46"/>
      <c r="F46"/>
      <c r="G46"/>
      <c r="H46"/>
      <c r="I46"/>
      <c r="J46"/>
    </row>
    <row r="47" spans="1:50" s="1" customFormat="1" ht="15" customHeight="1" x14ac:dyDescent="0.3">
      <c r="A47"/>
      <c r="B47"/>
      <c r="C47"/>
      <c r="D47"/>
      <c r="E47"/>
      <c r="F47"/>
      <c r="G47"/>
      <c r="H47"/>
      <c r="I47"/>
      <c r="J47"/>
    </row>
    <row r="48" spans="1:50" s="1" customFormat="1" ht="15" customHeight="1" x14ac:dyDescent="0.3">
      <c r="A48"/>
      <c r="B48"/>
      <c r="C48"/>
      <c r="D48"/>
      <c r="E48"/>
      <c r="F48"/>
      <c r="G48"/>
      <c r="H48"/>
      <c r="I48"/>
      <c r="J48"/>
    </row>
    <row r="49" spans="1:10" s="1" customFormat="1" ht="15" customHeight="1" x14ac:dyDescent="0.3">
      <c r="A49"/>
      <c r="B49"/>
      <c r="C49"/>
      <c r="D49"/>
      <c r="E49"/>
      <c r="F49"/>
      <c r="G49"/>
      <c r="H49"/>
      <c r="I49"/>
      <c r="J49"/>
    </row>
    <row r="50" spans="1:10" s="1" customFormat="1" ht="15" customHeight="1" x14ac:dyDescent="0.3">
      <c r="A50"/>
      <c r="B50"/>
      <c r="C50"/>
      <c r="D50"/>
      <c r="E50"/>
      <c r="F50"/>
      <c r="G50"/>
      <c r="H50"/>
      <c r="I50"/>
      <c r="J50"/>
    </row>
    <row r="51" spans="1:10" s="1" customFormat="1" ht="15" customHeight="1" x14ac:dyDescent="0.3">
      <c r="A51"/>
      <c r="B51"/>
      <c r="C51"/>
      <c r="D51"/>
      <c r="E51"/>
      <c r="F51"/>
      <c r="G51"/>
      <c r="H51"/>
      <c r="I51"/>
      <c r="J51"/>
    </row>
    <row r="52" spans="1:10" s="1" customFormat="1" ht="15" customHeight="1" x14ac:dyDescent="0.3">
      <c r="A52"/>
      <c r="B52"/>
      <c r="C52"/>
      <c r="D52"/>
      <c r="E52"/>
      <c r="F52"/>
      <c r="G52"/>
      <c r="H52"/>
      <c r="I52"/>
      <c r="J52"/>
    </row>
    <row r="53" spans="1:10" s="1" customFormat="1" ht="15" customHeight="1" x14ac:dyDescent="0.3">
      <c r="A53"/>
      <c r="B53"/>
      <c r="C53"/>
      <c r="D53"/>
      <c r="E53"/>
      <c r="F53"/>
      <c r="G53"/>
      <c r="H53"/>
      <c r="I53"/>
      <c r="J53"/>
    </row>
    <row r="54" spans="1:10" s="1" customFormat="1" ht="15" customHeight="1" x14ac:dyDescent="0.3">
      <c r="A54"/>
      <c r="B54"/>
      <c r="C54"/>
      <c r="D54"/>
      <c r="E54"/>
      <c r="F54"/>
      <c r="G54"/>
      <c r="H54"/>
      <c r="I54"/>
      <c r="J54"/>
    </row>
    <row r="55" spans="1:10" s="1" customFormat="1" ht="15" customHeight="1" x14ac:dyDescent="0.3">
      <c r="A55"/>
      <c r="B55"/>
      <c r="C55"/>
      <c r="D55"/>
      <c r="E55"/>
      <c r="F55"/>
      <c r="G55"/>
      <c r="H55"/>
      <c r="I55"/>
      <c r="J55"/>
    </row>
    <row r="56" spans="1:10" s="1" customFormat="1" ht="15" customHeight="1" x14ac:dyDescent="0.3">
      <c r="A56"/>
      <c r="B56"/>
      <c r="C56"/>
      <c r="D56"/>
      <c r="E56"/>
      <c r="F56"/>
      <c r="G56"/>
      <c r="H56"/>
      <c r="I56"/>
      <c r="J56"/>
    </row>
    <row r="57" spans="1:10" s="1" customFormat="1" ht="15" customHeight="1" x14ac:dyDescent="0.3">
      <c r="A57"/>
      <c r="B57"/>
      <c r="C57"/>
      <c r="D57"/>
      <c r="E57"/>
      <c r="F57"/>
      <c r="G57"/>
      <c r="H57"/>
      <c r="I57"/>
      <c r="J57"/>
    </row>
    <row r="58" spans="1:10" s="1" customFormat="1" ht="15" customHeight="1" x14ac:dyDescent="0.3">
      <c r="A58"/>
      <c r="B58"/>
      <c r="C58"/>
      <c r="D58"/>
      <c r="E58"/>
      <c r="F58"/>
      <c r="G58"/>
      <c r="H58"/>
      <c r="I58"/>
      <c r="J58"/>
    </row>
    <row r="59" spans="1:10" s="1" customFormat="1" ht="15" customHeight="1" x14ac:dyDescent="0.3">
      <c r="A59"/>
      <c r="B59"/>
      <c r="C59"/>
      <c r="D59"/>
      <c r="E59"/>
      <c r="F59"/>
      <c r="G59"/>
      <c r="H59"/>
      <c r="I59"/>
      <c r="J59"/>
    </row>
    <row r="60" spans="1:10" s="1" customFormat="1" ht="15" customHeight="1" x14ac:dyDescent="0.3">
      <c r="A60"/>
      <c r="B60"/>
      <c r="C60"/>
      <c r="D60"/>
      <c r="E60"/>
      <c r="F60"/>
      <c r="G60"/>
      <c r="H60"/>
      <c r="I60"/>
      <c r="J60"/>
    </row>
    <row r="61" spans="1:10" s="1" customFormat="1" ht="15" customHeight="1" x14ac:dyDescent="0.3">
      <c r="A61"/>
      <c r="B61"/>
      <c r="C61"/>
      <c r="D61"/>
      <c r="E61"/>
      <c r="F61"/>
      <c r="G61"/>
      <c r="H61"/>
      <c r="I61"/>
      <c r="J61"/>
    </row>
    <row r="62" spans="1:10" s="1" customFormat="1" ht="15" customHeight="1" x14ac:dyDescent="0.3">
      <c r="A62"/>
      <c r="B62"/>
      <c r="C62"/>
      <c r="D62"/>
      <c r="E62"/>
      <c r="F62"/>
      <c r="G62"/>
      <c r="H62"/>
      <c r="I62"/>
      <c r="J62"/>
    </row>
    <row r="63" spans="1:10" s="1" customFormat="1" ht="15" customHeight="1" x14ac:dyDescent="0.3">
      <c r="A63"/>
      <c r="B63"/>
      <c r="C63"/>
      <c r="D63"/>
      <c r="E63"/>
      <c r="F63"/>
      <c r="G63"/>
      <c r="H63"/>
      <c r="I63"/>
      <c r="J63"/>
    </row>
    <row r="64" spans="1:10" s="1" customFormat="1" ht="15" customHeight="1" x14ac:dyDescent="0.3">
      <c r="A64"/>
      <c r="B64"/>
      <c r="C64"/>
      <c r="D64"/>
      <c r="E64"/>
      <c r="F64"/>
      <c r="G64"/>
      <c r="H64"/>
      <c r="I64"/>
      <c r="J64"/>
    </row>
    <row r="65" spans="1:10" s="1" customFormat="1" ht="15" customHeight="1" x14ac:dyDescent="0.3">
      <c r="A65"/>
      <c r="B65"/>
      <c r="C65"/>
      <c r="D65"/>
      <c r="E65"/>
      <c r="F65"/>
      <c r="G65"/>
      <c r="H65"/>
      <c r="I65"/>
      <c r="J65"/>
    </row>
    <row r="66" spans="1:10" s="1" customFormat="1" ht="15" customHeight="1" x14ac:dyDescent="0.3">
      <c r="A66"/>
      <c r="B66"/>
      <c r="C66"/>
      <c r="D66"/>
      <c r="E66"/>
      <c r="F66"/>
      <c r="G66"/>
      <c r="H66"/>
      <c r="I66"/>
      <c r="J66"/>
    </row>
    <row r="67" spans="1:10" s="1" customFormat="1" ht="15" customHeight="1" x14ac:dyDescent="0.3">
      <c r="A67"/>
      <c r="B67"/>
      <c r="C67"/>
      <c r="D67"/>
      <c r="E67"/>
      <c r="F67"/>
      <c r="G67"/>
      <c r="H67"/>
      <c r="I67"/>
      <c r="J67"/>
    </row>
    <row r="68" spans="1:10" s="1" customFormat="1" ht="15" customHeight="1" x14ac:dyDescent="0.3">
      <c r="A68"/>
      <c r="B68"/>
      <c r="C68"/>
      <c r="D68"/>
      <c r="E68"/>
      <c r="F68"/>
      <c r="G68"/>
      <c r="H68"/>
      <c r="I68"/>
      <c r="J68"/>
    </row>
    <row r="69" spans="1:10" s="1" customFormat="1" ht="15" customHeight="1" x14ac:dyDescent="0.3">
      <c r="A69"/>
      <c r="B69"/>
      <c r="C69"/>
      <c r="D69"/>
      <c r="E69"/>
      <c r="F69"/>
      <c r="G69"/>
      <c r="H69"/>
      <c r="I69"/>
      <c r="J69"/>
    </row>
    <row r="70" spans="1:10" s="1" customFormat="1" ht="15" customHeight="1" x14ac:dyDescent="0.3">
      <c r="A70"/>
      <c r="B70"/>
      <c r="C70"/>
      <c r="D70"/>
      <c r="E70"/>
      <c r="F70"/>
      <c r="G70"/>
      <c r="H70"/>
      <c r="I70"/>
      <c r="J70"/>
    </row>
    <row r="71" spans="1:10" s="1" customFormat="1" ht="15" customHeight="1" x14ac:dyDescent="0.3">
      <c r="A71"/>
      <c r="B71"/>
      <c r="C71"/>
      <c r="D71"/>
      <c r="E71"/>
      <c r="F71"/>
      <c r="G71"/>
      <c r="H71"/>
      <c r="I71"/>
      <c r="J71"/>
    </row>
    <row r="72" spans="1:10" s="1" customFormat="1" ht="15" customHeight="1" x14ac:dyDescent="0.3">
      <c r="A72"/>
      <c r="B72"/>
      <c r="C72"/>
      <c r="D72"/>
      <c r="E72"/>
      <c r="F72"/>
      <c r="G72"/>
      <c r="H72"/>
      <c r="I72"/>
      <c r="J72"/>
    </row>
    <row r="73" spans="1:10" s="1" customFormat="1" ht="15" customHeight="1" x14ac:dyDescent="0.3">
      <c r="A73"/>
      <c r="B73"/>
      <c r="C73"/>
      <c r="D73"/>
      <c r="E73"/>
      <c r="F73"/>
      <c r="G73"/>
      <c r="H73"/>
      <c r="I73"/>
      <c r="J73"/>
    </row>
    <row r="74" spans="1:10" s="1" customFormat="1" ht="15" customHeight="1" x14ac:dyDescent="0.3">
      <c r="A74"/>
      <c r="B74"/>
      <c r="C74"/>
      <c r="D74"/>
      <c r="E74"/>
      <c r="F74"/>
      <c r="G74"/>
      <c r="H74"/>
      <c r="I74"/>
      <c r="J74"/>
    </row>
    <row r="75" spans="1:10" s="1" customFormat="1" ht="15" customHeight="1" x14ac:dyDescent="0.3">
      <c r="A75"/>
      <c r="B75"/>
      <c r="C75"/>
      <c r="D75"/>
      <c r="E75"/>
      <c r="F75"/>
      <c r="G75"/>
      <c r="H75"/>
      <c r="I75"/>
      <c r="J75"/>
    </row>
    <row r="76" spans="1:10" s="1" customFormat="1" ht="15" customHeight="1" x14ac:dyDescent="0.3">
      <c r="A76"/>
      <c r="B76"/>
      <c r="C76"/>
      <c r="D76"/>
      <c r="E76"/>
      <c r="F76"/>
      <c r="G76"/>
      <c r="H76"/>
      <c r="I76"/>
      <c r="J76"/>
    </row>
    <row r="77" spans="1:10" s="1" customFormat="1" ht="15" customHeight="1" x14ac:dyDescent="0.3">
      <c r="A77"/>
      <c r="B77"/>
      <c r="C77"/>
      <c r="D77"/>
      <c r="E77"/>
      <c r="F77"/>
      <c r="G77"/>
      <c r="H77"/>
      <c r="I77"/>
      <c r="J77"/>
    </row>
    <row r="78" spans="1:10" s="1" customFormat="1" ht="15" customHeight="1" x14ac:dyDescent="0.3">
      <c r="A78"/>
      <c r="B78"/>
      <c r="C78"/>
      <c r="D78"/>
      <c r="E78"/>
      <c r="F78"/>
      <c r="G78"/>
      <c r="H78"/>
      <c r="I78"/>
      <c r="J78"/>
    </row>
    <row r="79" spans="1:10" s="1" customFormat="1" ht="15" customHeight="1" x14ac:dyDescent="0.3">
      <c r="A79"/>
      <c r="B79"/>
      <c r="C79"/>
      <c r="D79"/>
      <c r="E79"/>
      <c r="F79"/>
      <c r="G79"/>
      <c r="H79"/>
      <c r="I79"/>
      <c r="J79"/>
    </row>
    <row r="80" spans="1:10" s="1" customFormat="1" ht="15" customHeight="1" x14ac:dyDescent="0.3">
      <c r="A80"/>
      <c r="B80"/>
      <c r="C80"/>
      <c r="D80"/>
      <c r="E80"/>
      <c r="F80"/>
      <c r="G80"/>
      <c r="H80"/>
      <c r="I80"/>
      <c r="J80"/>
    </row>
    <row r="81" spans="1:10" s="1" customFormat="1" ht="15" customHeight="1" x14ac:dyDescent="0.3">
      <c r="A81"/>
      <c r="B81"/>
      <c r="C81"/>
      <c r="D81"/>
      <c r="E81"/>
      <c r="F81"/>
      <c r="G81"/>
      <c r="H81"/>
      <c r="I81"/>
      <c r="J81"/>
    </row>
    <row r="82" spans="1:10" s="1" customFormat="1" ht="15" customHeight="1" x14ac:dyDescent="0.3">
      <c r="A82"/>
      <c r="B82"/>
      <c r="C82"/>
      <c r="D82"/>
      <c r="E82"/>
      <c r="F82"/>
      <c r="G82"/>
      <c r="H82"/>
      <c r="I82"/>
      <c r="J82"/>
    </row>
    <row r="83" spans="1:10" s="1" customFormat="1" ht="15" customHeight="1" x14ac:dyDescent="0.3">
      <c r="A83"/>
      <c r="B83"/>
      <c r="C83"/>
      <c r="D83"/>
      <c r="E83"/>
      <c r="F83"/>
      <c r="G83"/>
      <c r="H83"/>
      <c r="I83"/>
      <c r="J83"/>
    </row>
    <row r="84" spans="1:10" s="1" customFormat="1" ht="15" customHeight="1" x14ac:dyDescent="0.3">
      <c r="A84"/>
      <c r="B84"/>
      <c r="C84"/>
      <c r="D84"/>
      <c r="E84"/>
      <c r="F84"/>
      <c r="G84"/>
      <c r="H84"/>
      <c r="I84"/>
      <c r="J84"/>
    </row>
    <row r="85" spans="1:10" s="1" customFormat="1" ht="15" customHeight="1" x14ac:dyDescent="0.3">
      <c r="A85"/>
      <c r="B85"/>
      <c r="C85"/>
      <c r="D85"/>
      <c r="E85"/>
      <c r="F85"/>
      <c r="G85"/>
      <c r="H85"/>
      <c r="I85"/>
      <c r="J85"/>
    </row>
    <row r="86" spans="1:10" s="1" customFormat="1" ht="15" customHeight="1" x14ac:dyDescent="0.3">
      <c r="A86"/>
      <c r="B86"/>
      <c r="C86"/>
      <c r="D86"/>
      <c r="E86"/>
      <c r="F86"/>
      <c r="G86"/>
      <c r="H86"/>
      <c r="I86"/>
      <c r="J86"/>
    </row>
    <row r="87" spans="1:10" s="1" customFormat="1" ht="15" customHeight="1" x14ac:dyDescent="0.3">
      <c r="A87"/>
      <c r="B87"/>
      <c r="C87"/>
      <c r="D87"/>
      <c r="E87"/>
      <c r="F87"/>
      <c r="G87"/>
      <c r="H87"/>
      <c r="I87"/>
      <c r="J87"/>
    </row>
    <row r="88" spans="1:10" s="1" customFormat="1" ht="15" customHeight="1" x14ac:dyDescent="0.3">
      <c r="A88"/>
      <c r="B88"/>
      <c r="C88"/>
      <c r="D88"/>
      <c r="E88"/>
      <c r="F88"/>
      <c r="G88"/>
      <c r="H88"/>
      <c r="I88"/>
      <c r="J88"/>
    </row>
    <row r="89" spans="1:10" s="1" customFormat="1" ht="15" customHeight="1" x14ac:dyDescent="0.3">
      <c r="A89"/>
      <c r="B89"/>
      <c r="C89"/>
      <c r="D89"/>
      <c r="E89"/>
      <c r="F89"/>
      <c r="G89"/>
      <c r="H89"/>
      <c r="I89"/>
      <c r="J89"/>
    </row>
    <row r="90" spans="1:10" s="1" customFormat="1" ht="15" customHeight="1" x14ac:dyDescent="0.3">
      <c r="A90"/>
      <c r="B90"/>
      <c r="C90"/>
      <c r="D90"/>
      <c r="E90"/>
      <c r="F90"/>
      <c r="G90"/>
      <c r="H90"/>
      <c r="I90"/>
      <c r="J90"/>
    </row>
    <row r="91" spans="1:10" s="1" customFormat="1" ht="15" customHeight="1" x14ac:dyDescent="0.3">
      <c r="A91"/>
      <c r="B91"/>
      <c r="C91"/>
      <c r="D91"/>
      <c r="E91"/>
      <c r="F91"/>
      <c r="G91"/>
      <c r="H91"/>
      <c r="I91"/>
      <c r="J91"/>
    </row>
    <row r="92" spans="1:10" s="1" customFormat="1" ht="15" customHeight="1" x14ac:dyDescent="0.3">
      <c r="A92"/>
      <c r="B92"/>
      <c r="C92"/>
      <c r="D92"/>
      <c r="E92"/>
      <c r="F92"/>
      <c r="G92"/>
      <c r="H92"/>
      <c r="I92"/>
      <c r="J92"/>
    </row>
    <row r="93" spans="1:10" s="1" customFormat="1" ht="15" customHeight="1" x14ac:dyDescent="0.3">
      <c r="A93"/>
      <c r="B93"/>
      <c r="C93"/>
      <c r="D93"/>
      <c r="E93"/>
      <c r="F93"/>
      <c r="G93"/>
      <c r="H93"/>
      <c r="I93"/>
      <c r="J93"/>
    </row>
    <row r="94" spans="1:10" s="1" customFormat="1" ht="15" customHeight="1" x14ac:dyDescent="0.3">
      <c r="A94"/>
      <c r="B94"/>
      <c r="C94"/>
      <c r="D94"/>
      <c r="E94"/>
      <c r="F94"/>
      <c r="G94"/>
      <c r="H94"/>
      <c r="I94"/>
      <c r="J94"/>
    </row>
    <row r="95" spans="1:10" s="1" customFormat="1" ht="15" customHeight="1" x14ac:dyDescent="0.3">
      <c r="A95"/>
      <c r="B95"/>
      <c r="C95"/>
      <c r="D95"/>
      <c r="E95"/>
      <c r="F95"/>
      <c r="G95"/>
      <c r="H95"/>
      <c r="I95"/>
      <c r="J95"/>
    </row>
    <row r="96" spans="1:10" s="1" customFormat="1" ht="15" customHeight="1" x14ac:dyDescent="0.3">
      <c r="A96"/>
      <c r="B96"/>
      <c r="C96"/>
      <c r="D96"/>
      <c r="E96"/>
      <c r="F96"/>
      <c r="G96"/>
      <c r="H96"/>
      <c r="I96"/>
      <c r="J96"/>
    </row>
    <row r="97" spans="1:10" s="1" customFormat="1" ht="15" customHeight="1" x14ac:dyDescent="0.3">
      <c r="A97"/>
      <c r="B97"/>
      <c r="C97"/>
      <c r="D97"/>
      <c r="E97"/>
      <c r="F97"/>
      <c r="G97"/>
      <c r="H97"/>
      <c r="I97"/>
      <c r="J97"/>
    </row>
    <row r="98" spans="1:10" s="1" customFormat="1" ht="15" customHeight="1" x14ac:dyDescent="0.3">
      <c r="A98"/>
      <c r="B98"/>
      <c r="C98"/>
      <c r="D98"/>
      <c r="E98"/>
      <c r="F98"/>
      <c r="G98"/>
      <c r="H98"/>
      <c r="I98"/>
      <c r="J98"/>
    </row>
    <row r="99" spans="1:10" s="1" customFormat="1" ht="15" customHeight="1" x14ac:dyDescent="0.3">
      <c r="A99"/>
      <c r="B99"/>
      <c r="C99"/>
      <c r="D99"/>
      <c r="E99"/>
      <c r="F99"/>
      <c r="G99"/>
      <c r="H99"/>
      <c r="I99"/>
      <c r="J99"/>
    </row>
    <row r="100" spans="1:10" s="1" customFormat="1" ht="15" customHeight="1" x14ac:dyDescent="0.3">
      <c r="A100"/>
      <c r="B100"/>
      <c r="C100"/>
      <c r="D100"/>
      <c r="E100"/>
      <c r="F100"/>
      <c r="G100"/>
      <c r="H100"/>
      <c r="I100"/>
      <c r="J100"/>
    </row>
    <row r="101" spans="1:10" s="1" customFormat="1" ht="15" customHeight="1" x14ac:dyDescent="0.3">
      <c r="A101"/>
      <c r="B101"/>
      <c r="C101"/>
      <c r="D101"/>
      <c r="E101"/>
      <c r="F101"/>
      <c r="G101"/>
      <c r="H101"/>
      <c r="I101"/>
      <c r="J101"/>
    </row>
    <row r="102" spans="1:10" s="1" customFormat="1" ht="15" customHeight="1" x14ac:dyDescent="0.3">
      <c r="A102"/>
      <c r="B102"/>
      <c r="C102"/>
      <c r="D102"/>
      <c r="E102"/>
      <c r="F102"/>
      <c r="G102"/>
      <c r="H102"/>
      <c r="I102"/>
      <c r="J102"/>
    </row>
    <row r="103" spans="1:10" s="1" customFormat="1" ht="15" customHeight="1" x14ac:dyDescent="0.3">
      <c r="A103"/>
      <c r="B103"/>
      <c r="C103"/>
      <c r="D103"/>
      <c r="E103"/>
      <c r="F103"/>
      <c r="G103"/>
      <c r="H103"/>
      <c r="I103"/>
      <c r="J103"/>
    </row>
    <row r="104" spans="1:10" s="1" customFormat="1" ht="15" customHeight="1" x14ac:dyDescent="0.3">
      <c r="A104"/>
      <c r="B104"/>
      <c r="C104"/>
      <c r="D104"/>
      <c r="E104"/>
      <c r="F104"/>
      <c r="G104"/>
      <c r="H104"/>
      <c r="I104"/>
      <c r="J104"/>
    </row>
    <row r="105" spans="1:10" s="1" customFormat="1" ht="15" customHeight="1" x14ac:dyDescent="0.3">
      <c r="A105"/>
      <c r="B105"/>
      <c r="C105"/>
      <c r="D105"/>
      <c r="E105"/>
      <c r="F105"/>
      <c r="G105"/>
      <c r="H105"/>
      <c r="I105"/>
      <c r="J105"/>
    </row>
    <row r="106" spans="1:10" s="1" customFormat="1" ht="1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0" s="1" customFormat="1" ht="15" customHeight="1" x14ac:dyDescent="0.3">
      <c r="A107"/>
      <c r="B107"/>
      <c r="C107"/>
      <c r="D107"/>
      <c r="E107"/>
      <c r="F107"/>
      <c r="G107"/>
      <c r="H107"/>
      <c r="I107"/>
      <c r="J107"/>
    </row>
    <row r="108" spans="1:10" s="1" customFormat="1" ht="15" customHeight="1" x14ac:dyDescent="0.3">
      <c r="A108"/>
      <c r="B108"/>
      <c r="C108"/>
      <c r="D108"/>
      <c r="E108"/>
      <c r="F108"/>
      <c r="G108"/>
      <c r="H108"/>
      <c r="I108"/>
      <c r="J108"/>
    </row>
    <row r="109" spans="1:10" s="1" customFormat="1" ht="15" customHeight="1" x14ac:dyDescent="0.3">
      <c r="A109"/>
      <c r="B109"/>
      <c r="C109"/>
      <c r="D109"/>
      <c r="E109"/>
      <c r="F109"/>
      <c r="G109"/>
      <c r="H109"/>
      <c r="I109"/>
      <c r="J109"/>
    </row>
    <row r="110" spans="1:10" s="1" customFormat="1" ht="15" customHeight="1" x14ac:dyDescent="0.3">
      <c r="A110"/>
      <c r="B110"/>
      <c r="C110"/>
      <c r="D110"/>
      <c r="E110"/>
      <c r="F110"/>
      <c r="G110"/>
      <c r="H110"/>
      <c r="I110"/>
      <c r="J110"/>
    </row>
    <row r="111" spans="1:10" s="1" customFormat="1" ht="15" customHeight="1" x14ac:dyDescent="0.3">
      <c r="A111"/>
      <c r="B111"/>
      <c r="C111"/>
      <c r="D111"/>
      <c r="E111"/>
      <c r="F111"/>
      <c r="G111"/>
      <c r="H111"/>
      <c r="I111"/>
      <c r="J111"/>
    </row>
    <row r="112" spans="1:10" s="1" customFormat="1" ht="15" customHeight="1" x14ac:dyDescent="0.3">
      <c r="A112"/>
      <c r="B112"/>
      <c r="C112"/>
      <c r="D112"/>
      <c r="E112"/>
      <c r="F112"/>
      <c r="G112"/>
      <c r="H112"/>
      <c r="I112"/>
      <c r="J112"/>
    </row>
    <row r="113" spans="1:10" s="1" customFormat="1" ht="15" customHeight="1" x14ac:dyDescent="0.3">
      <c r="A113"/>
      <c r="B113"/>
      <c r="C113"/>
      <c r="D113"/>
      <c r="E113"/>
      <c r="F113"/>
      <c r="G113"/>
      <c r="H113"/>
      <c r="I113"/>
      <c r="J113"/>
    </row>
    <row r="114" spans="1:10" s="1" customFormat="1" ht="15" customHeight="1" x14ac:dyDescent="0.3">
      <c r="A114"/>
      <c r="B114"/>
      <c r="C114"/>
      <c r="D114"/>
      <c r="E114"/>
      <c r="F114"/>
      <c r="G114"/>
      <c r="H114"/>
      <c r="I114"/>
      <c r="J114"/>
    </row>
    <row r="115" spans="1:10" s="1" customFormat="1" ht="15" customHeight="1" x14ac:dyDescent="0.3">
      <c r="A115"/>
      <c r="B115"/>
      <c r="C115"/>
      <c r="D115"/>
      <c r="E115"/>
      <c r="F115"/>
      <c r="G115"/>
      <c r="H115"/>
      <c r="I115"/>
      <c r="J115"/>
    </row>
    <row r="116" spans="1:10" s="1" customFormat="1" ht="15" customHeight="1" x14ac:dyDescent="0.3">
      <c r="A116"/>
      <c r="B116"/>
      <c r="C116"/>
      <c r="D116"/>
      <c r="E116"/>
      <c r="F116"/>
      <c r="G116"/>
      <c r="H116"/>
      <c r="I116"/>
      <c r="J116"/>
    </row>
    <row r="117" spans="1:10" s="1" customFormat="1" ht="15" customHeight="1" x14ac:dyDescent="0.3">
      <c r="A117"/>
      <c r="B117"/>
      <c r="C117"/>
      <c r="D117"/>
      <c r="E117"/>
      <c r="F117"/>
      <c r="G117"/>
      <c r="H117"/>
      <c r="I117"/>
      <c r="J117"/>
    </row>
    <row r="118" spans="1:10" s="1" customFormat="1" ht="15" customHeight="1" x14ac:dyDescent="0.3">
      <c r="A118"/>
      <c r="B118"/>
      <c r="C118"/>
      <c r="D118"/>
      <c r="E118"/>
      <c r="F118"/>
      <c r="G118"/>
      <c r="H118"/>
      <c r="I118"/>
      <c r="J118"/>
    </row>
    <row r="119" spans="1:10" s="1" customFormat="1" ht="15" customHeight="1" x14ac:dyDescent="0.3">
      <c r="A119"/>
      <c r="B119"/>
      <c r="C119"/>
      <c r="D119"/>
      <c r="E119"/>
      <c r="F119"/>
      <c r="G119"/>
      <c r="H119"/>
      <c r="I119"/>
      <c r="J119"/>
    </row>
    <row r="120" spans="1:10" s="1" customFormat="1" ht="15" customHeight="1" x14ac:dyDescent="0.3">
      <c r="A120"/>
      <c r="B120"/>
      <c r="C120"/>
      <c r="D120"/>
      <c r="E120"/>
      <c r="F120"/>
      <c r="G120"/>
      <c r="H120"/>
      <c r="I120"/>
      <c r="J120"/>
    </row>
    <row r="121" spans="1:10" s="1" customFormat="1" ht="15" customHeight="1" x14ac:dyDescent="0.3">
      <c r="A121"/>
      <c r="B121"/>
      <c r="C121"/>
      <c r="D121"/>
      <c r="E121"/>
      <c r="F121"/>
      <c r="G121"/>
      <c r="H121"/>
      <c r="I121"/>
      <c r="J121"/>
    </row>
    <row r="122" spans="1:10" s="1" customFormat="1" ht="15" customHeight="1" x14ac:dyDescent="0.3">
      <c r="A122"/>
      <c r="B122"/>
      <c r="C122"/>
      <c r="D122"/>
      <c r="E122"/>
      <c r="F122"/>
      <c r="G122"/>
      <c r="H122"/>
      <c r="I122"/>
      <c r="J122"/>
    </row>
    <row r="123" spans="1:10" s="1" customFormat="1" ht="15" customHeight="1" x14ac:dyDescent="0.3">
      <c r="A123"/>
      <c r="B123"/>
      <c r="C123"/>
      <c r="D123"/>
      <c r="E123"/>
      <c r="F123"/>
      <c r="G123"/>
      <c r="H123"/>
      <c r="I123"/>
      <c r="J123"/>
    </row>
    <row r="124" spans="1:10" s="1" customFormat="1" ht="15" customHeight="1" x14ac:dyDescent="0.3">
      <c r="A124"/>
      <c r="B124"/>
      <c r="C124"/>
      <c r="D124"/>
      <c r="E124"/>
      <c r="F124"/>
      <c r="G124"/>
      <c r="H124"/>
      <c r="I124"/>
      <c r="J124"/>
    </row>
    <row r="125" spans="1:10" s="1" customFormat="1" ht="15" customHeight="1" x14ac:dyDescent="0.3">
      <c r="A125"/>
      <c r="B125"/>
      <c r="C125"/>
      <c r="D125"/>
      <c r="E125"/>
      <c r="F125"/>
      <c r="G125"/>
      <c r="H125"/>
      <c r="I125"/>
      <c r="J125"/>
    </row>
    <row r="126" spans="1:10" s="1" customFormat="1" ht="15" customHeight="1" x14ac:dyDescent="0.3">
      <c r="A126"/>
      <c r="B126"/>
      <c r="C126"/>
      <c r="D126"/>
      <c r="E126"/>
      <c r="F126"/>
      <c r="G126"/>
      <c r="H126"/>
      <c r="I126"/>
      <c r="J126"/>
    </row>
    <row r="127" spans="1:10" s="1" customFormat="1" ht="15" customHeight="1" x14ac:dyDescent="0.3">
      <c r="A127"/>
      <c r="B127"/>
      <c r="C127"/>
      <c r="D127"/>
      <c r="E127"/>
      <c r="F127"/>
      <c r="G127"/>
      <c r="H127"/>
      <c r="I127"/>
      <c r="J127"/>
    </row>
    <row r="128" spans="1:10" s="1" customFormat="1" ht="15" customHeight="1" x14ac:dyDescent="0.3">
      <c r="A128"/>
      <c r="B128"/>
      <c r="C128"/>
      <c r="D128"/>
      <c r="E128"/>
      <c r="F128"/>
      <c r="G128"/>
      <c r="H128"/>
      <c r="I128"/>
      <c r="J128"/>
    </row>
    <row r="129" spans="1:10" s="1" customFormat="1" ht="15" customHeight="1" x14ac:dyDescent="0.3">
      <c r="A129"/>
      <c r="B129"/>
      <c r="C129"/>
      <c r="D129"/>
      <c r="E129"/>
      <c r="F129"/>
      <c r="G129"/>
      <c r="H129"/>
      <c r="I129"/>
      <c r="J129"/>
    </row>
    <row r="130" spans="1:10" s="1" customFormat="1" ht="15" customHeight="1" x14ac:dyDescent="0.3">
      <c r="A130"/>
      <c r="B130"/>
      <c r="C130"/>
      <c r="D130"/>
      <c r="E130"/>
      <c r="F130"/>
      <c r="G130"/>
      <c r="H130"/>
      <c r="I130"/>
      <c r="J130"/>
    </row>
    <row r="131" spans="1:10" s="1" customFormat="1" ht="15" customHeight="1" x14ac:dyDescent="0.3">
      <c r="A131"/>
      <c r="B131"/>
      <c r="C131"/>
      <c r="D131"/>
      <c r="E131"/>
      <c r="F131"/>
      <c r="G131"/>
      <c r="H131"/>
      <c r="I131"/>
      <c r="J131"/>
    </row>
    <row r="132" spans="1:10" s="1" customFormat="1" ht="15" customHeight="1" x14ac:dyDescent="0.3">
      <c r="A132"/>
      <c r="B132"/>
      <c r="C132"/>
      <c r="D132"/>
      <c r="E132"/>
      <c r="F132"/>
      <c r="G132"/>
      <c r="H132"/>
      <c r="I132"/>
      <c r="J132"/>
    </row>
    <row r="133" spans="1:10" s="1" customFormat="1" ht="15" customHeight="1" x14ac:dyDescent="0.3">
      <c r="A133"/>
      <c r="B133"/>
      <c r="C133"/>
      <c r="D133"/>
      <c r="E133"/>
      <c r="F133"/>
      <c r="G133"/>
      <c r="H133"/>
      <c r="I133"/>
      <c r="J133"/>
    </row>
    <row r="134" spans="1:10" s="1" customFormat="1" ht="15" customHeight="1" x14ac:dyDescent="0.3">
      <c r="A134"/>
      <c r="B134"/>
      <c r="C134"/>
      <c r="D134"/>
      <c r="E134"/>
      <c r="F134"/>
      <c r="G134"/>
      <c r="H134"/>
      <c r="I134"/>
      <c r="J134"/>
    </row>
    <row r="135" spans="1:10" s="1" customFormat="1" ht="15" customHeight="1" x14ac:dyDescent="0.3">
      <c r="A135"/>
      <c r="B135"/>
      <c r="C135"/>
      <c r="D135"/>
      <c r="E135"/>
      <c r="F135"/>
      <c r="G135"/>
      <c r="H135"/>
      <c r="I135"/>
      <c r="J135"/>
    </row>
    <row r="136" spans="1:10" s="1" customFormat="1" ht="15" customHeight="1" x14ac:dyDescent="0.3">
      <c r="A136"/>
      <c r="B136"/>
      <c r="C136"/>
      <c r="D136"/>
      <c r="E136"/>
      <c r="F136"/>
      <c r="G136"/>
      <c r="H136"/>
      <c r="I136"/>
      <c r="J136"/>
    </row>
    <row r="137" spans="1:10" s="1" customFormat="1" ht="15" customHeight="1" x14ac:dyDescent="0.3">
      <c r="A137"/>
      <c r="B137"/>
      <c r="C137"/>
      <c r="D137"/>
      <c r="E137"/>
      <c r="F137"/>
      <c r="G137"/>
      <c r="H137"/>
      <c r="I137"/>
      <c r="J137"/>
    </row>
    <row r="138" spans="1:10" s="1" customFormat="1" ht="15" customHeight="1" x14ac:dyDescent="0.3">
      <c r="A138"/>
      <c r="B138"/>
      <c r="C138"/>
      <c r="D138"/>
      <c r="E138"/>
      <c r="F138"/>
      <c r="G138"/>
      <c r="H138"/>
      <c r="I138"/>
      <c r="J138"/>
    </row>
    <row r="139" spans="1:10" s="1" customFormat="1" ht="15" customHeight="1" x14ac:dyDescent="0.3">
      <c r="A139"/>
      <c r="B139"/>
      <c r="C139"/>
      <c r="D139"/>
      <c r="E139"/>
      <c r="F139"/>
      <c r="G139"/>
      <c r="H139"/>
      <c r="I139"/>
      <c r="J139"/>
    </row>
    <row r="140" spans="1:10" s="1" customFormat="1" ht="15" customHeight="1" x14ac:dyDescent="0.3">
      <c r="A140"/>
      <c r="B140"/>
      <c r="C140"/>
      <c r="D140"/>
      <c r="E140"/>
      <c r="F140"/>
      <c r="G140"/>
      <c r="H140"/>
      <c r="I140"/>
      <c r="J140"/>
    </row>
    <row r="141" spans="1:10" s="1" customFormat="1" ht="15" customHeight="1" x14ac:dyDescent="0.3">
      <c r="A141"/>
      <c r="B141"/>
      <c r="C141"/>
      <c r="D141"/>
      <c r="E141"/>
      <c r="F141"/>
      <c r="G141"/>
      <c r="H141"/>
      <c r="I141"/>
      <c r="J141"/>
    </row>
    <row r="142" spans="1:10" s="1" customFormat="1" ht="15" customHeight="1" x14ac:dyDescent="0.3">
      <c r="A142"/>
      <c r="B142"/>
      <c r="C142"/>
      <c r="D142"/>
      <c r="E142"/>
      <c r="F142"/>
      <c r="G142"/>
      <c r="H142"/>
      <c r="I142"/>
      <c r="J142"/>
    </row>
    <row r="143" spans="1:10" s="1" customFormat="1" ht="15" customHeight="1" x14ac:dyDescent="0.3">
      <c r="A143"/>
      <c r="B143"/>
      <c r="C143"/>
      <c r="D143"/>
      <c r="E143"/>
      <c r="F143"/>
      <c r="G143"/>
      <c r="H143"/>
      <c r="I143"/>
      <c r="J143"/>
    </row>
    <row r="144" spans="1:10" s="1" customFormat="1" ht="15" customHeight="1" x14ac:dyDescent="0.3">
      <c r="A144"/>
      <c r="B144"/>
      <c r="C144"/>
      <c r="D144"/>
      <c r="E144"/>
      <c r="F144"/>
      <c r="G144"/>
      <c r="H144"/>
      <c r="I144"/>
      <c r="J144"/>
    </row>
    <row r="145" spans="1:10" s="1" customFormat="1" ht="15" customHeight="1" x14ac:dyDescent="0.3">
      <c r="A145"/>
      <c r="B145"/>
      <c r="C145"/>
      <c r="D145"/>
      <c r="E145"/>
      <c r="F145"/>
      <c r="G145"/>
      <c r="H145"/>
      <c r="I145"/>
      <c r="J145"/>
    </row>
    <row r="146" spans="1:10" s="1" customFormat="1" ht="15" customHeight="1" x14ac:dyDescent="0.3">
      <c r="A146"/>
      <c r="B146"/>
      <c r="C146"/>
      <c r="D146"/>
      <c r="E146"/>
      <c r="F146"/>
      <c r="G146"/>
      <c r="H146"/>
      <c r="I146"/>
      <c r="J146"/>
    </row>
    <row r="147" spans="1:10" s="1" customFormat="1" ht="15" customHeight="1" x14ac:dyDescent="0.3">
      <c r="A147"/>
      <c r="B147"/>
      <c r="C147"/>
      <c r="D147"/>
      <c r="E147"/>
      <c r="F147"/>
      <c r="G147"/>
      <c r="H147"/>
      <c r="I147"/>
      <c r="J147"/>
    </row>
    <row r="148" spans="1:10" s="1" customFormat="1" ht="15" customHeight="1" x14ac:dyDescent="0.3">
      <c r="A148"/>
      <c r="B148"/>
      <c r="C148"/>
      <c r="D148"/>
      <c r="E148"/>
      <c r="F148"/>
      <c r="G148"/>
      <c r="H148"/>
      <c r="I148"/>
      <c r="J148"/>
    </row>
    <row r="149" spans="1:10" s="1" customFormat="1" ht="15" customHeight="1" x14ac:dyDescent="0.3">
      <c r="A149"/>
      <c r="B149"/>
      <c r="C149"/>
      <c r="D149"/>
      <c r="E149"/>
      <c r="F149"/>
      <c r="G149"/>
      <c r="H149"/>
      <c r="I149"/>
      <c r="J149"/>
    </row>
    <row r="150" spans="1:10" s="1" customFormat="1" ht="15" customHeight="1" x14ac:dyDescent="0.3">
      <c r="A150"/>
      <c r="B150"/>
      <c r="C150"/>
      <c r="D150"/>
      <c r="E150"/>
      <c r="F150"/>
      <c r="G150"/>
      <c r="H150"/>
      <c r="I150"/>
      <c r="J150"/>
    </row>
    <row r="151" spans="1:10" s="1" customFormat="1" ht="15" customHeight="1" x14ac:dyDescent="0.3">
      <c r="A151"/>
      <c r="B151"/>
      <c r="C151"/>
      <c r="D151"/>
      <c r="E151"/>
      <c r="F151"/>
      <c r="G151"/>
      <c r="H151"/>
      <c r="I151"/>
      <c r="J151"/>
    </row>
    <row r="152" spans="1:10" s="1" customFormat="1" ht="15" customHeight="1" x14ac:dyDescent="0.3">
      <c r="A152"/>
      <c r="B152"/>
      <c r="C152"/>
      <c r="D152"/>
      <c r="E152"/>
      <c r="F152"/>
      <c r="G152"/>
      <c r="H152"/>
      <c r="I152"/>
      <c r="J152"/>
    </row>
    <row r="153" spans="1:10" s="1" customFormat="1" ht="15" customHeight="1" x14ac:dyDescent="0.3">
      <c r="A153"/>
      <c r="B153"/>
      <c r="C153"/>
      <c r="D153"/>
      <c r="E153"/>
      <c r="F153"/>
      <c r="G153"/>
      <c r="H153"/>
      <c r="I153"/>
      <c r="J153"/>
    </row>
    <row r="154" spans="1:10" s="1" customFormat="1" ht="15" customHeight="1" x14ac:dyDescent="0.3">
      <c r="A154"/>
      <c r="B154"/>
      <c r="C154"/>
      <c r="D154"/>
      <c r="E154"/>
      <c r="F154"/>
      <c r="G154"/>
      <c r="H154"/>
      <c r="I154"/>
      <c r="J154"/>
    </row>
    <row r="155" spans="1:10" s="1" customFormat="1" ht="15" customHeight="1" x14ac:dyDescent="0.3">
      <c r="A155"/>
      <c r="B155"/>
      <c r="C155"/>
      <c r="D155"/>
      <c r="E155"/>
      <c r="F155"/>
      <c r="G155"/>
      <c r="H155"/>
      <c r="I155"/>
      <c r="J155"/>
    </row>
    <row r="156" spans="1:10" s="1" customFormat="1" ht="15" customHeight="1" x14ac:dyDescent="0.3">
      <c r="A156"/>
      <c r="B156"/>
      <c r="C156"/>
      <c r="D156"/>
      <c r="E156"/>
      <c r="F156"/>
      <c r="G156"/>
      <c r="H156"/>
      <c r="I156"/>
      <c r="J156"/>
    </row>
    <row r="157" spans="1:10" s="1" customFormat="1" ht="15" customHeight="1" x14ac:dyDescent="0.3">
      <c r="A157"/>
      <c r="B157"/>
      <c r="C157"/>
      <c r="D157"/>
      <c r="E157"/>
      <c r="F157"/>
      <c r="G157"/>
      <c r="H157"/>
      <c r="I157"/>
      <c r="J157"/>
    </row>
    <row r="158" spans="1:10" s="1" customFormat="1" ht="15" customHeight="1" x14ac:dyDescent="0.3">
      <c r="A158"/>
      <c r="B158"/>
      <c r="C158"/>
      <c r="D158"/>
      <c r="E158"/>
      <c r="F158"/>
      <c r="G158"/>
      <c r="H158"/>
      <c r="I158"/>
      <c r="J158"/>
    </row>
    <row r="159" spans="1:10" s="1" customFormat="1" ht="15" customHeight="1" x14ac:dyDescent="0.3">
      <c r="A159"/>
      <c r="B159"/>
      <c r="C159"/>
      <c r="D159"/>
      <c r="E159"/>
      <c r="F159"/>
      <c r="G159"/>
      <c r="H159"/>
      <c r="I159"/>
      <c r="J159"/>
    </row>
    <row r="160" spans="1:10" s="1" customFormat="1" ht="15" customHeight="1" x14ac:dyDescent="0.3">
      <c r="A160"/>
      <c r="B160"/>
      <c r="C160"/>
      <c r="D160"/>
      <c r="E160"/>
      <c r="F160"/>
      <c r="G160"/>
      <c r="H160"/>
      <c r="I160"/>
      <c r="J160"/>
    </row>
    <row r="161" spans="1:10" s="1" customFormat="1" ht="15" customHeight="1" x14ac:dyDescent="0.3">
      <c r="A161"/>
      <c r="B161"/>
      <c r="C161"/>
      <c r="D161"/>
      <c r="E161"/>
      <c r="F161"/>
      <c r="G161"/>
      <c r="H161"/>
      <c r="I161"/>
      <c r="J161"/>
    </row>
    <row r="162" spans="1:10" s="1" customFormat="1" ht="15" customHeight="1" x14ac:dyDescent="0.3">
      <c r="A162"/>
      <c r="B162"/>
      <c r="C162"/>
      <c r="D162"/>
      <c r="E162"/>
      <c r="F162"/>
      <c r="G162"/>
      <c r="H162"/>
      <c r="I162"/>
      <c r="J162"/>
    </row>
    <row r="163" spans="1:10" s="1" customFormat="1" ht="15" customHeight="1" x14ac:dyDescent="0.3">
      <c r="A163"/>
      <c r="B163"/>
      <c r="C163"/>
      <c r="D163"/>
      <c r="E163"/>
      <c r="F163"/>
      <c r="G163"/>
      <c r="H163"/>
      <c r="I163"/>
      <c r="J163"/>
    </row>
    <row r="164" spans="1:10" s="1" customFormat="1" ht="15" customHeight="1" x14ac:dyDescent="0.3">
      <c r="A164"/>
      <c r="B164"/>
      <c r="C164"/>
      <c r="D164"/>
      <c r="E164"/>
      <c r="F164"/>
      <c r="G164"/>
      <c r="H164"/>
      <c r="I164"/>
      <c r="J164"/>
    </row>
    <row r="165" spans="1:10" s="1" customFormat="1" ht="15" customHeight="1" x14ac:dyDescent="0.3">
      <c r="A165"/>
      <c r="B165"/>
      <c r="C165"/>
      <c r="D165"/>
      <c r="E165"/>
      <c r="F165"/>
      <c r="G165"/>
      <c r="H165"/>
      <c r="I165"/>
      <c r="J165"/>
    </row>
    <row r="166" spans="1:10" s="1" customFormat="1" ht="15" customHeight="1" x14ac:dyDescent="0.3">
      <c r="A166"/>
      <c r="B166"/>
      <c r="C166"/>
      <c r="D166"/>
      <c r="E166"/>
      <c r="F166"/>
      <c r="G166"/>
      <c r="H166"/>
      <c r="I166"/>
      <c r="J166"/>
    </row>
    <row r="167" spans="1:10" s="1" customFormat="1" ht="15" customHeight="1" x14ac:dyDescent="0.3">
      <c r="A167"/>
      <c r="B167"/>
      <c r="C167"/>
      <c r="D167"/>
      <c r="E167"/>
      <c r="F167"/>
      <c r="G167"/>
      <c r="H167"/>
      <c r="I167"/>
      <c r="J167"/>
    </row>
    <row r="168" spans="1:10" s="1" customFormat="1" ht="15" customHeight="1" x14ac:dyDescent="0.3">
      <c r="A168"/>
      <c r="B168"/>
      <c r="C168"/>
      <c r="D168"/>
      <c r="E168"/>
      <c r="F168"/>
      <c r="G168"/>
      <c r="H168"/>
      <c r="I168"/>
      <c r="J168"/>
    </row>
    <row r="169" spans="1:10" s="1" customFormat="1" ht="15" customHeight="1" x14ac:dyDescent="0.3">
      <c r="A169"/>
      <c r="B169"/>
      <c r="C169"/>
      <c r="D169"/>
      <c r="E169"/>
      <c r="F169"/>
      <c r="G169"/>
      <c r="H169"/>
      <c r="I169"/>
      <c r="J169"/>
    </row>
    <row r="170" spans="1:10" s="1" customFormat="1" ht="15" customHeight="1" x14ac:dyDescent="0.3">
      <c r="A170"/>
      <c r="B170"/>
      <c r="C170"/>
      <c r="D170"/>
      <c r="E170"/>
      <c r="F170"/>
      <c r="G170"/>
      <c r="H170"/>
      <c r="I170"/>
      <c r="J170"/>
    </row>
    <row r="171" spans="1:10" s="1" customFormat="1" ht="15" customHeight="1" x14ac:dyDescent="0.3">
      <c r="A171"/>
      <c r="B171"/>
      <c r="C171"/>
      <c r="D171"/>
      <c r="E171"/>
      <c r="F171"/>
      <c r="G171"/>
      <c r="H171"/>
      <c r="I171"/>
      <c r="J171"/>
    </row>
    <row r="172" spans="1:10" s="1" customFormat="1" ht="15" customHeight="1" x14ac:dyDescent="0.3">
      <c r="A172"/>
      <c r="B172"/>
      <c r="C172"/>
      <c r="D172"/>
      <c r="E172"/>
      <c r="F172"/>
      <c r="G172"/>
      <c r="H172"/>
      <c r="I172"/>
      <c r="J172"/>
    </row>
    <row r="173" spans="1:10" s="1" customFormat="1" ht="15" customHeight="1" x14ac:dyDescent="0.3">
      <c r="A173"/>
      <c r="B173"/>
      <c r="C173"/>
      <c r="D173"/>
      <c r="E173"/>
      <c r="F173"/>
      <c r="G173"/>
      <c r="H173"/>
      <c r="I173"/>
      <c r="J173"/>
    </row>
    <row r="174" spans="1:10" s="1" customFormat="1" ht="15" customHeight="1" x14ac:dyDescent="0.3">
      <c r="A174"/>
      <c r="B174"/>
      <c r="C174"/>
      <c r="D174"/>
      <c r="E174"/>
      <c r="F174"/>
      <c r="G174"/>
      <c r="H174"/>
      <c r="I174"/>
      <c r="J174"/>
    </row>
    <row r="175" spans="1:10" s="1" customFormat="1" ht="15" customHeight="1" x14ac:dyDescent="0.3">
      <c r="A175"/>
      <c r="B175"/>
      <c r="C175"/>
      <c r="D175"/>
      <c r="E175"/>
      <c r="F175"/>
      <c r="G175"/>
      <c r="H175"/>
      <c r="I175"/>
      <c r="J175"/>
    </row>
    <row r="176" spans="1:10" s="1" customFormat="1" ht="15" customHeight="1" x14ac:dyDescent="0.3">
      <c r="A176"/>
      <c r="B176"/>
      <c r="C176"/>
      <c r="D176"/>
      <c r="E176"/>
      <c r="F176"/>
      <c r="G176"/>
      <c r="H176"/>
      <c r="I176"/>
      <c r="J176"/>
    </row>
    <row r="177" spans="1:10" s="1" customFormat="1" ht="15" customHeight="1" x14ac:dyDescent="0.3">
      <c r="A177"/>
      <c r="B177"/>
      <c r="C177"/>
      <c r="D177"/>
      <c r="E177"/>
      <c r="F177"/>
      <c r="G177"/>
      <c r="H177"/>
      <c r="I177"/>
      <c r="J177"/>
    </row>
    <row r="178" spans="1:10" s="1" customFormat="1" ht="15" customHeight="1" x14ac:dyDescent="0.3">
      <c r="A178"/>
      <c r="B178"/>
      <c r="C178"/>
      <c r="D178"/>
      <c r="E178"/>
      <c r="F178"/>
      <c r="G178"/>
      <c r="H178"/>
      <c r="I178"/>
      <c r="J178"/>
    </row>
    <row r="179" spans="1:10" s="1" customFormat="1" ht="15" customHeight="1" x14ac:dyDescent="0.3">
      <c r="A179"/>
      <c r="B179"/>
      <c r="C179"/>
      <c r="D179"/>
      <c r="E179"/>
      <c r="F179"/>
      <c r="G179"/>
      <c r="H179"/>
      <c r="I179"/>
      <c r="J179"/>
    </row>
    <row r="180" spans="1:10" s="1" customFormat="1" ht="15" customHeight="1" x14ac:dyDescent="0.3">
      <c r="A180"/>
      <c r="B180"/>
      <c r="C180"/>
      <c r="D180"/>
      <c r="E180"/>
      <c r="F180"/>
      <c r="G180"/>
      <c r="H180"/>
      <c r="I180"/>
      <c r="J180"/>
    </row>
    <row r="181" spans="1:10" s="1" customFormat="1" ht="15" customHeight="1" x14ac:dyDescent="0.3">
      <c r="A181"/>
      <c r="B181"/>
      <c r="C181"/>
      <c r="D181"/>
      <c r="E181"/>
      <c r="F181"/>
      <c r="G181"/>
      <c r="H181"/>
      <c r="I181"/>
      <c r="J181"/>
    </row>
    <row r="182" spans="1:10" s="1" customFormat="1" ht="15" customHeight="1" x14ac:dyDescent="0.3">
      <c r="A182"/>
      <c r="B182"/>
      <c r="C182"/>
      <c r="D182"/>
      <c r="E182"/>
      <c r="F182"/>
      <c r="G182"/>
      <c r="H182"/>
      <c r="I182"/>
      <c r="J182"/>
    </row>
    <row r="183" spans="1:10" s="1" customFormat="1" ht="15" customHeight="1" x14ac:dyDescent="0.3">
      <c r="A183"/>
      <c r="B183"/>
      <c r="C183"/>
      <c r="D183"/>
      <c r="E183"/>
      <c r="F183"/>
      <c r="G183"/>
      <c r="H183"/>
      <c r="I183"/>
      <c r="J183"/>
    </row>
    <row r="184" spans="1:10" s="1" customFormat="1" ht="15" customHeight="1" x14ac:dyDescent="0.3">
      <c r="A184"/>
      <c r="B184"/>
      <c r="C184"/>
      <c r="D184"/>
      <c r="E184"/>
      <c r="F184"/>
      <c r="G184"/>
      <c r="H184"/>
      <c r="I184"/>
      <c r="J184"/>
    </row>
    <row r="185" spans="1:10" s="1" customFormat="1" ht="15" customHeight="1" x14ac:dyDescent="0.3">
      <c r="A185"/>
      <c r="B185"/>
      <c r="C185"/>
      <c r="D185"/>
      <c r="E185"/>
      <c r="F185"/>
      <c r="G185"/>
      <c r="H185"/>
      <c r="I185"/>
      <c r="J185"/>
    </row>
    <row r="186" spans="1:10" s="1" customFormat="1" ht="15" customHeight="1" x14ac:dyDescent="0.3">
      <c r="A186"/>
      <c r="B186"/>
      <c r="C186"/>
      <c r="D186"/>
      <c r="E186"/>
      <c r="F186"/>
      <c r="G186"/>
      <c r="H186"/>
      <c r="I186"/>
      <c r="J186"/>
    </row>
    <row r="187" spans="1:10" s="1" customFormat="1" ht="15" customHeight="1" x14ac:dyDescent="0.3">
      <c r="A187"/>
      <c r="B187"/>
      <c r="C187"/>
      <c r="D187"/>
      <c r="E187"/>
      <c r="F187"/>
      <c r="G187"/>
      <c r="H187"/>
      <c r="I187"/>
      <c r="J187"/>
    </row>
    <row r="188" spans="1:10" s="1" customFormat="1" ht="15" customHeight="1" x14ac:dyDescent="0.3">
      <c r="A188"/>
      <c r="B188"/>
      <c r="C188"/>
      <c r="D188"/>
      <c r="E188"/>
      <c r="F188"/>
      <c r="G188"/>
      <c r="H188"/>
      <c r="I188"/>
      <c r="J188"/>
    </row>
    <row r="189" spans="1:10" s="1" customFormat="1" ht="15" customHeight="1" x14ac:dyDescent="0.3">
      <c r="A189"/>
      <c r="B189"/>
      <c r="C189"/>
      <c r="D189"/>
      <c r="E189"/>
      <c r="F189"/>
      <c r="G189"/>
      <c r="H189"/>
      <c r="I189"/>
      <c r="J189"/>
    </row>
    <row r="190" spans="1:10" s="1" customFormat="1" ht="15" customHeight="1" x14ac:dyDescent="0.3">
      <c r="A190"/>
      <c r="B190"/>
      <c r="C190"/>
      <c r="D190"/>
      <c r="E190"/>
      <c r="F190"/>
      <c r="G190"/>
      <c r="H190"/>
      <c r="I190"/>
      <c r="J190"/>
    </row>
    <row r="191" spans="1:10" s="1" customFormat="1" ht="15" customHeight="1" x14ac:dyDescent="0.3">
      <c r="A191"/>
      <c r="B191"/>
      <c r="C191"/>
      <c r="D191"/>
      <c r="E191"/>
      <c r="F191"/>
      <c r="G191"/>
      <c r="H191"/>
      <c r="I191"/>
      <c r="J191"/>
    </row>
    <row r="192" spans="1:10" s="1" customFormat="1" ht="15" customHeight="1" x14ac:dyDescent="0.3">
      <c r="A192"/>
      <c r="B192"/>
      <c r="C192"/>
      <c r="D192"/>
      <c r="E192"/>
      <c r="F192"/>
      <c r="G192"/>
      <c r="H192"/>
      <c r="I192"/>
      <c r="J192"/>
    </row>
    <row r="193" spans="1:10" s="1" customFormat="1" ht="15" customHeight="1" x14ac:dyDescent="0.3">
      <c r="A193"/>
      <c r="B193"/>
      <c r="C193"/>
      <c r="D193"/>
      <c r="E193"/>
      <c r="F193"/>
      <c r="G193"/>
      <c r="H193"/>
      <c r="I193"/>
      <c r="J193"/>
    </row>
    <row r="194" spans="1:10" s="1" customFormat="1" ht="15" customHeight="1" x14ac:dyDescent="0.3">
      <c r="A194"/>
      <c r="B194"/>
      <c r="C194"/>
      <c r="D194"/>
      <c r="E194"/>
      <c r="F194"/>
      <c r="G194"/>
      <c r="H194"/>
      <c r="I194"/>
      <c r="J194"/>
    </row>
    <row r="195" spans="1:10" s="1" customFormat="1" ht="15" customHeight="1" x14ac:dyDescent="0.3">
      <c r="A195"/>
      <c r="B195"/>
      <c r="C195"/>
      <c r="D195"/>
      <c r="E195"/>
      <c r="F195"/>
      <c r="G195"/>
      <c r="H195"/>
      <c r="I195"/>
      <c r="J195"/>
    </row>
    <row r="196" spans="1:10" s="1" customFormat="1" ht="15" customHeight="1" x14ac:dyDescent="0.3">
      <c r="A196"/>
      <c r="B196"/>
      <c r="C196"/>
      <c r="D196"/>
      <c r="E196"/>
      <c r="F196"/>
      <c r="G196"/>
      <c r="H196"/>
      <c r="I196"/>
      <c r="J196"/>
    </row>
    <row r="197" spans="1:10" s="1" customFormat="1" ht="15" customHeight="1" x14ac:dyDescent="0.3">
      <c r="A197"/>
      <c r="B197"/>
      <c r="C197"/>
      <c r="D197"/>
      <c r="E197"/>
      <c r="F197"/>
      <c r="G197"/>
      <c r="H197"/>
      <c r="I197"/>
      <c r="J197"/>
    </row>
    <row r="198" spans="1:10" s="1" customFormat="1" ht="15" customHeight="1" x14ac:dyDescent="0.3">
      <c r="A198"/>
      <c r="B198"/>
      <c r="C198"/>
      <c r="D198"/>
      <c r="E198"/>
      <c r="F198"/>
      <c r="G198"/>
      <c r="H198"/>
      <c r="I198"/>
      <c r="J198"/>
    </row>
    <row r="199" spans="1:10" s="1" customFormat="1" ht="15" customHeight="1" x14ac:dyDescent="0.3">
      <c r="A199"/>
      <c r="B199"/>
      <c r="C199"/>
      <c r="D199"/>
      <c r="E199"/>
      <c r="F199"/>
      <c r="G199"/>
      <c r="H199"/>
      <c r="I199"/>
      <c r="J199"/>
    </row>
    <row r="200" spans="1:10" s="1" customFormat="1" ht="15" customHeight="1" x14ac:dyDescent="0.3">
      <c r="A200"/>
      <c r="B200"/>
      <c r="C200"/>
      <c r="D200"/>
      <c r="E200"/>
      <c r="F200"/>
      <c r="G200"/>
      <c r="H200"/>
      <c r="I200"/>
      <c r="J200"/>
    </row>
    <row r="201" spans="1:10" s="1" customFormat="1" ht="15" customHeight="1" x14ac:dyDescent="0.3">
      <c r="A201"/>
      <c r="B201"/>
      <c r="C201"/>
      <c r="D201"/>
      <c r="E201"/>
      <c r="F201"/>
      <c r="G201"/>
      <c r="H201"/>
      <c r="I201"/>
      <c r="J201"/>
    </row>
    <row r="202" spans="1:10" s="1" customFormat="1" ht="15" customHeight="1" x14ac:dyDescent="0.3">
      <c r="A202"/>
      <c r="B202"/>
      <c r="C202"/>
      <c r="D202"/>
      <c r="E202"/>
      <c r="F202"/>
      <c r="G202"/>
      <c r="H202"/>
      <c r="I202"/>
      <c r="J202"/>
    </row>
    <row r="203" spans="1:10" s="1" customFormat="1" ht="15" customHeight="1" x14ac:dyDescent="0.3">
      <c r="A203"/>
      <c r="B203"/>
      <c r="C203"/>
      <c r="D203"/>
      <c r="E203"/>
      <c r="F203"/>
      <c r="G203"/>
      <c r="H203"/>
      <c r="I203"/>
      <c r="J203"/>
    </row>
    <row r="204" spans="1:10" s="1" customFormat="1" ht="15" customHeight="1" x14ac:dyDescent="0.3">
      <c r="A204"/>
      <c r="B204"/>
      <c r="C204"/>
      <c r="D204"/>
      <c r="E204"/>
      <c r="F204"/>
      <c r="G204"/>
      <c r="H204"/>
      <c r="I204"/>
      <c r="J204"/>
    </row>
    <row r="205" spans="1:10" s="1" customFormat="1" ht="15" customHeight="1" x14ac:dyDescent="0.3">
      <c r="A205"/>
      <c r="B205"/>
      <c r="C205"/>
      <c r="D205"/>
      <c r="E205"/>
      <c r="F205"/>
      <c r="G205"/>
      <c r="H205"/>
      <c r="I205"/>
      <c r="J205"/>
    </row>
    <row r="206" spans="1:10" s="1" customFormat="1" ht="15" customHeight="1" x14ac:dyDescent="0.3">
      <c r="A206"/>
      <c r="B206"/>
      <c r="C206"/>
      <c r="D206"/>
      <c r="E206"/>
      <c r="F206"/>
      <c r="G206"/>
      <c r="H206"/>
      <c r="I206"/>
      <c r="J206"/>
    </row>
    <row r="207" spans="1:10" s="1" customFormat="1" ht="15" customHeight="1" x14ac:dyDescent="0.3">
      <c r="A207"/>
      <c r="B207"/>
      <c r="C207"/>
      <c r="D207"/>
      <c r="E207"/>
      <c r="F207"/>
      <c r="G207"/>
      <c r="H207"/>
      <c r="I207"/>
      <c r="J207"/>
    </row>
    <row r="208" spans="1:10" s="1" customFormat="1" ht="15" customHeight="1" x14ac:dyDescent="0.3">
      <c r="A208"/>
      <c r="B208"/>
      <c r="C208"/>
      <c r="D208"/>
      <c r="E208"/>
      <c r="F208"/>
      <c r="G208"/>
      <c r="H208"/>
      <c r="I208"/>
      <c r="J208"/>
    </row>
    <row r="209" spans="1:10" s="1" customFormat="1" ht="15" customHeight="1" x14ac:dyDescent="0.3">
      <c r="A209"/>
      <c r="B209"/>
      <c r="C209"/>
      <c r="D209"/>
      <c r="E209"/>
      <c r="F209"/>
      <c r="G209"/>
      <c r="H209"/>
      <c r="I209"/>
      <c r="J209"/>
    </row>
    <row r="210" spans="1:10" s="1" customFormat="1" ht="15" customHeight="1" x14ac:dyDescent="0.3">
      <c r="A210"/>
      <c r="B210"/>
      <c r="C210"/>
      <c r="D210"/>
      <c r="E210"/>
      <c r="F210"/>
      <c r="G210"/>
      <c r="H210"/>
      <c r="I210"/>
      <c r="J210"/>
    </row>
    <row r="211" spans="1:10" s="1" customFormat="1" ht="15" customHeight="1" x14ac:dyDescent="0.3">
      <c r="A211"/>
      <c r="B211"/>
      <c r="C211"/>
      <c r="D211"/>
      <c r="E211"/>
      <c r="F211"/>
      <c r="G211"/>
      <c r="H211"/>
      <c r="I211"/>
      <c r="J211"/>
    </row>
    <row r="212" spans="1:10" s="1" customFormat="1" ht="15" customHeight="1" x14ac:dyDescent="0.3">
      <c r="A212"/>
      <c r="B212"/>
      <c r="C212"/>
      <c r="D212"/>
      <c r="E212"/>
      <c r="F212"/>
      <c r="G212"/>
      <c r="H212"/>
      <c r="I212"/>
      <c r="J212"/>
    </row>
    <row r="213" spans="1:10" s="1" customFormat="1" ht="15" customHeight="1" x14ac:dyDescent="0.3">
      <c r="A213"/>
      <c r="B213"/>
      <c r="C213"/>
      <c r="D213"/>
      <c r="E213"/>
      <c r="F213"/>
      <c r="G213"/>
      <c r="H213"/>
      <c r="I213"/>
      <c r="J213"/>
    </row>
    <row r="214" spans="1:10" s="1" customFormat="1" ht="15" customHeight="1" x14ac:dyDescent="0.3">
      <c r="A214"/>
      <c r="B214"/>
      <c r="C214"/>
      <c r="D214"/>
      <c r="E214"/>
      <c r="F214"/>
      <c r="G214"/>
      <c r="H214"/>
      <c r="I214"/>
      <c r="J214"/>
    </row>
    <row r="215" spans="1:10" s="1" customFormat="1" ht="15" customHeight="1" x14ac:dyDescent="0.3">
      <c r="A215"/>
      <c r="B215"/>
      <c r="C215"/>
      <c r="D215"/>
      <c r="E215"/>
      <c r="F215"/>
      <c r="G215"/>
      <c r="H215"/>
      <c r="I215"/>
      <c r="J215"/>
    </row>
    <row r="216" spans="1:10" s="1" customFormat="1" ht="15" customHeight="1" x14ac:dyDescent="0.3">
      <c r="A216"/>
      <c r="B216"/>
      <c r="C216"/>
      <c r="D216"/>
      <c r="E216"/>
      <c r="F216"/>
      <c r="G216"/>
      <c r="H216"/>
      <c r="I216"/>
      <c r="J216"/>
    </row>
    <row r="217" spans="1:10" s="1" customFormat="1" ht="15" customHeight="1" x14ac:dyDescent="0.3">
      <c r="A217"/>
      <c r="B217"/>
      <c r="C217"/>
      <c r="D217"/>
      <c r="E217"/>
      <c r="F217"/>
      <c r="G217"/>
      <c r="H217"/>
      <c r="I217"/>
      <c r="J217"/>
    </row>
    <row r="218" spans="1:10" s="1" customFormat="1" ht="15" customHeight="1" x14ac:dyDescent="0.3">
      <c r="A218"/>
      <c r="B218"/>
      <c r="C218"/>
      <c r="D218"/>
      <c r="E218"/>
      <c r="F218"/>
      <c r="G218"/>
      <c r="H218"/>
      <c r="I218"/>
      <c r="J218"/>
    </row>
    <row r="219" spans="1:10" s="1" customFormat="1" ht="15" customHeight="1" x14ac:dyDescent="0.3">
      <c r="A219"/>
      <c r="B219"/>
      <c r="C219"/>
      <c r="D219"/>
      <c r="E219"/>
      <c r="F219"/>
      <c r="G219"/>
      <c r="H219"/>
      <c r="I219"/>
      <c r="J219"/>
    </row>
    <row r="220" spans="1:10" s="1" customFormat="1" ht="15" customHeight="1" x14ac:dyDescent="0.3">
      <c r="A220"/>
      <c r="B220"/>
      <c r="C220"/>
      <c r="D220"/>
      <c r="E220"/>
      <c r="F220"/>
      <c r="G220"/>
      <c r="H220"/>
      <c r="I220"/>
      <c r="J220"/>
    </row>
    <row r="221" spans="1:10" s="1" customFormat="1" ht="15" customHeight="1" x14ac:dyDescent="0.3">
      <c r="A221"/>
      <c r="B221"/>
      <c r="C221"/>
      <c r="D221"/>
      <c r="E221"/>
      <c r="F221"/>
      <c r="G221"/>
      <c r="H221"/>
      <c r="I221"/>
      <c r="J221"/>
    </row>
    <row r="222" spans="1:10" s="1" customFormat="1" ht="15" customHeight="1" x14ac:dyDescent="0.3">
      <c r="A222"/>
      <c r="B222"/>
      <c r="C222"/>
      <c r="D222"/>
      <c r="E222"/>
      <c r="F222"/>
      <c r="G222"/>
      <c r="H222"/>
      <c r="I222"/>
      <c r="J222"/>
    </row>
    <row r="223" spans="1:10" s="1" customFormat="1" ht="15" customHeight="1" x14ac:dyDescent="0.3">
      <c r="A223"/>
      <c r="B223"/>
      <c r="C223"/>
      <c r="D223"/>
      <c r="E223"/>
      <c r="F223"/>
      <c r="G223"/>
      <c r="H223"/>
      <c r="I223"/>
      <c r="J223"/>
    </row>
    <row r="224" spans="1:10" s="1" customFormat="1" ht="15" customHeight="1" x14ac:dyDescent="0.3">
      <c r="A224"/>
      <c r="B224"/>
      <c r="C224"/>
      <c r="D224"/>
      <c r="E224"/>
      <c r="F224"/>
      <c r="G224"/>
      <c r="H224"/>
      <c r="I224"/>
      <c r="J224"/>
    </row>
    <row r="225" spans="1:10" s="1" customFormat="1" ht="15" customHeight="1" x14ac:dyDescent="0.3">
      <c r="A225"/>
      <c r="B225"/>
      <c r="C225"/>
      <c r="D225"/>
      <c r="E225"/>
      <c r="F225"/>
      <c r="G225"/>
      <c r="H225"/>
      <c r="I225"/>
      <c r="J225"/>
    </row>
    <row r="226" spans="1:10" s="1" customFormat="1" ht="15" customHeight="1" x14ac:dyDescent="0.3">
      <c r="A226"/>
      <c r="B226"/>
      <c r="C226"/>
      <c r="D226"/>
      <c r="E226"/>
      <c r="F226"/>
      <c r="G226"/>
      <c r="H226"/>
      <c r="I226"/>
      <c r="J226"/>
    </row>
    <row r="227" spans="1:10" s="1" customFormat="1" ht="15" customHeight="1" x14ac:dyDescent="0.3">
      <c r="A227"/>
      <c r="B227"/>
      <c r="C227"/>
      <c r="D227"/>
      <c r="E227"/>
      <c r="F227"/>
      <c r="G227"/>
      <c r="H227"/>
      <c r="I227"/>
      <c r="J227"/>
    </row>
    <row r="228" spans="1:10" s="1" customFormat="1" ht="15" customHeight="1" x14ac:dyDescent="0.3">
      <c r="A228"/>
      <c r="B228"/>
      <c r="C228"/>
      <c r="D228"/>
      <c r="E228"/>
      <c r="F228"/>
      <c r="G228"/>
      <c r="H228"/>
      <c r="I228"/>
      <c r="J228"/>
    </row>
    <row r="229" spans="1:10" s="1" customFormat="1" ht="15" customHeight="1" x14ac:dyDescent="0.3">
      <c r="A229"/>
      <c r="B229"/>
      <c r="C229"/>
      <c r="D229"/>
      <c r="E229"/>
      <c r="F229"/>
      <c r="G229"/>
      <c r="H229"/>
      <c r="I229"/>
      <c r="J229"/>
    </row>
    <row r="230" spans="1:10" s="1" customFormat="1" ht="15" customHeight="1" x14ac:dyDescent="0.3">
      <c r="A230"/>
      <c r="B230"/>
      <c r="C230"/>
      <c r="D230"/>
      <c r="E230"/>
      <c r="F230"/>
      <c r="G230"/>
      <c r="H230"/>
      <c r="I230"/>
      <c r="J230"/>
    </row>
    <row r="231" spans="1:10" s="1" customFormat="1" ht="15" customHeight="1" x14ac:dyDescent="0.3">
      <c r="A231"/>
      <c r="B231"/>
      <c r="C231"/>
      <c r="D231"/>
      <c r="E231"/>
      <c r="F231"/>
      <c r="G231"/>
      <c r="H231"/>
      <c r="I231"/>
      <c r="J231"/>
    </row>
    <row r="232" spans="1:10" s="1" customFormat="1" ht="15" customHeight="1" x14ac:dyDescent="0.3">
      <c r="A232"/>
      <c r="B232"/>
      <c r="C232"/>
      <c r="D232"/>
      <c r="E232"/>
      <c r="F232"/>
      <c r="G232"/>
      <c r="H232"/>
      <c r="I232"/>
      <c r="J232"/>
    </row>
    <row r="233" spans="1:10" s="1" customFormat="1" ht="15" customHeight="1" x14ac:dyDescent="0.3">
      <c r="A233"/>
      <c r="B233"/>
      <c r="C233"/>
      <c r="D233"/>
      <c r="E233"/>
      <c r="F233"/>
      <c r="G233"/>
      <c r="H233"/>
      <c r="I233"/>
      <c r="J233"/>
    </row>
    <row r="234" spans="1:10" s="1" customFormat="1" ht="15" customHeight="1" x14ac:dyDescent="0.3">
      <c r="A234"/>
      <c r="B234"/>
      <c r="C234"/>
      <c r="D234"/>
      <c r="E234"/>
      <c r="F234"/>
      <c r="G234"/>
      <c r="H234"/>
      <c r="I234"/>
      <c r="J234"/>
    </row>
    <row r="235" spans="1:10" s="1" customFormat="1" ht="15" customHeight="1" x14ac:dyDescent="0.3">
      <c r="A235"/>
      <c r="B235"/>
      <c r="C235"/>
      <c r="D235"/>
      <c r="E235"/>
      <c r="F235"/>
      <c r="G235"/>
      <c r="H235"/>
      <c r="I235"/>
      <c r="J235"/>
    </row>
    <row r="236" spans="1:10" s="1" customFormat="1" ht="15" customHeight="1" x14ac:dyDescent="0.3">
      <c r="A236"/>
      <c r="B236"/>
      <c r="C236"/>
      <c r="D236"/>
      <c r="E236"/>
      <c r="F236"/>
      <c r="G236"/>
      <c r="H236"/>
      <c r="I236"/>
      <c r="J236"/>
    </row>
    <row r="237" spans="1:10" s="1" customFormat="1" ht="15" customHeight="1" x14ac:dyDescent="0.3">
      <c r="A237"/>
      <c r="B237"/>
      <c r="C237"/>
      <c r="D237"/>
      <c r="E237"/>
      <c r="F237"/>
      <c r="G237"/>
      <c r="H237"/>
      <c r="I237"/>
      <c r="J237"/>
    </row>
    <row r="238" spans="1:10" s="1" customFormat="1" ht="15" customHeight="1" x14ac:dyDescent="0.3">
      <c r="A238"/>
      <c r="B238"/>
      <c r="C238"/>
      <c r="D238"/>
      <c r="E238"/>
      <c r="F238"/>
      <c r="G238"/>
      <c r="H238"/>
      <c r="I238"/>
      <c r="J238"/>
    </row>
    <row r="239" spans="1:10" s="1" customFormat="1" ht="15" customHeight="1" x14ac:dyDescent="0.3">
      <c r="A239"/>
      <c r="B239"/>
      <c r="C239"/>
      <c r="D239"/>
      <c r="E239"/>
      <c r="F239"/>
      <c r="G239"/>
      <c r="H239"/>
      <c r="I239"/>
      <c r="J239"/>
    </row>
    <row r="240" spans="1:10" s="1" customFormat="1" ht="15" customHeight="1" x14ac:dyDescent="0.3">
      <c r="A240"/>
      <c r="B240"/>
      <c r="C240"/>
      <c r="D240"/>
      <c r="E240"/>
      <c r="F240"/>
      <c r="G240"/>
      <c r="H240"/>
      <c r="I240"/>
      <c r="J240"/>
    </row>
    <row r="241" spans="1:10" s="1" customFormat="1" ht="15" customHeight="1" x14ac:dyDescent="0.3">
      <c r="A241"/>
      <c r="B241"/>
      <c r="C241"/>
      <c r="D241"/>
      <c r="E241"/>
      <c r="F241"/>
      <c r="G241"/>
      <c r="H241"/>
      <c r="I241"/>
      <c r="J241"/>
    </row>
    <row r="242" spans="1:10" s="1" customFormat="1" ht="15" customHeight="1" x14ac:dyDescent="0.3">
      <c r="A242"/>
      <c r="B242"/>
      <c r="C242"/>
      <c r="D242"/>
      <c r="E242"/>
      <c r="F242"/>
      <c r="G242"/>
      <c r="H242"/>
      <c r="I242"/>
      <c r="J242"/>
    </row>
    <row r="243" spans="1:10" s="1" customFormat="1" ht="15" customHeight="1" x14ac:dyDescent="0.3">
      <c r="A243"/>
      <c r="B243"/>
      <c r="C243"/>
      <c r="D243"/>
      <c r="E243"/>
      <c r="F243"/>
      <c r="G243"/>
      <c r="H243"/>
      <c r="I243"/>
      <c r="J243"/>
    </row>
    <row r="244" spans="1:10" s="1" customFormat="1" ht="15" customHeight="1" x14ac:dyDescent="0.3">
      <c r="A244"/>
      <c r="B244"/>
      <c r="C244"/>
      <c r="D244"/>
      <c r="E244"/>
      <c r="F244"/>
      <c r="G244"/>
      <c r="H244"/>
      <c r="I244"/>
      <c r="J244"/>
    </row>
    <row r="245" spans="1:10" s="1" customFormat="1" ht="15" customHeight="1" x14ac:dyDescent="0.3">
      <c r="A245"/>
      <c r="B245"/>
      <c r="C245"/>
      <c r="D245"/>
      <c r="E245"/>
      <c r="F245"/>
      <c r="G245"/>
      <c r="H245"/>
      <c r="I245"/>
      <c r="J245"/>
    </row>
    <row r="246" spans="1:10" s="1" customFormat="1" ht="15" customHeight="1" x14ac:dyDescent="0.3">
      <c r="A246"/>
      <c r="B246"/>
      <c r="C246"/>
      <c r="D246"/>
      <c r="E246"/>
      <c r="F246"/>
      <c r="G246"/>
      <c r="H246"/>
      <c r="I246"/>
      <c r="J246"/>
    </row>
    <row r="247" spans="1:10" s="1" customFormat="1" ht="15" customHeight="1" x14ac:dyDescent="0.3">
      <c r="A247"/>
      <c r="B247"/>
      <c r="C247"/>
      <c r="D247"/>
      <c r="E247"/>
      <c r="F247"/>
      <c r="G247"/>
      <c r="H247"/>
      <c r="I247"/>
      <c r="J247"/>
    </row>
    <row r="248" spans="1:10" s="1" customFormat="1" ht="15" customHeight="1" x14ac:dyDescent="0.3">
      <c r="A248"/>
      <c r="B248"/>
      <c r="C248"/>
      <c r="D248"/>
      <c r="E248"/>
      <c r="F248"/>
      <c r="G248"/>
      <c r="H248"/>
      <c r="I248"/>
      <c r="J248"/>
    </row>
    <row r="249" spans="1:10" s="1" customFormat="1" ht="15" customHeight="1" x14ac:dyDescent="0.3">
      <c r="A249"/>
      <c r="B249"/>
      <c r="C249"/>
      <c r="D249"/>
      <c r="E249"/>
      <c r="F249"/>
      <c r="G249"/>
      <c r="H249"/>
      <c r="I249"/>
      <c r="J249"/>
    </row>
    <row r="250" spans="1:10" s="1" customFormat="1" ht="15" customHeight="1" x14ac:dyDescent="0.3">
      <c r="A250"/>
      <c r="B250"/>
      <c r="C250"/>
      <c r="D250"/>
      <c r="E250"/>
      <c r="F250"/>
      <c r="G250"/>
      <c r="H250"/>
      <c r="I250"/>
      <c r="J250"/>
    </row>
    <row r="251" spans="1:10" s="1" customFormat="1" ht="15" customHeight="1" x14ac:dyDescent="0.3">
      <c r="A251"/>
      <c r="B251"/>
      <c r="C251"/>
      <c r="D251"/>
      <c r="E251"/>
      <c r="F251"/>
      <c r="G251"/>
      <c r="H251"/>
      <c r="I251"/>
      <c r="J251"/>
    </row>
    <row r="252" spans="1:10" s="1" customFormat="1" ht="15" customHeight="1" x14ac:dyDescent="0.3">
      <c r="A252"/>
      <c r="B252"/>
      <c r="C252"/>
      <c r="D252"/>
      <c r="E252"/>
      <c r="F252"/>
      <c r="G252"/>
      <c r="H252"/>
      <c r="I252"/>
      <c r="J252"/>
    </row>
    <row r="253" spans="1:10" s="1" customFormat="1" ht="15" customHeight="1" x14ac:dyDescent="0.3">
      <c r="A253"/>
      <c r="B253"/>
      <c r="C253"/>
      <c r="D253"/>
      <c r="E253"/>
      <c r="F253"/>
      <c r="G253"/>
      <c r="H253"/>
      <c r="I253"/>
      <c r="J253"/>
    </row>
    <row r="254" spans="1:10" s="1" customFormat="1" ht="15" customHeight="1" x14ac:dyDescent="0.3">
      <c r="A254"/>
      <c r="B254"/>
      <c r="C254"/>
      <c r="D254"/>
      <c r="E254"/>
      <c r="F254"/>
      <c r="G254"/>
      <c r="H254"/>
      <c r="I254"/>
      <c r="J254"/>
    </row>
    <row r="255" spans="1:10" s="1" customFormat="1" ht="15" customHeight="1" x14ac:dyDescent="0.3">
      <c r="A255"/>
      <c r="B255"/>
      <c r="C255"/>
      <c r="D255"/>
      <c r="E255"/>
      <c r="F255"/>
      <c r="G255"/>
      <c r="H255"/>
      <c r="I255"/>
      <c r="J255"/>
    </row>
    <row r="256" spans="1:10" s="1" customFormat="1" ht="15" customHeight="1" x14ac:dyDescent="0.3">
      <c r="A256"/>
      <c r="B256"/>
      <c r="C256"/>
      <c r="D256"/>
      <c r="E256"/>
      <c r="F256"/>
      <c r="G256"/>
      <c r="H256"/>
      <c r="I256"/>
      <c r="J256"/>
    </row>
    <row r="257" spans="1:10" s="1" customFormat="1" ht="15" customHeight="1" x14ac:dyDescent="0.3">
      <c r="A257"/>
      <c r="B257"/>
      <c r="C257"/>
      <c r="D257"/>
      <c r="E257"/>
      <c r="F257"/>
      <c r="G257"/>
      <c r="H257"/>
      <c r="I257"/>
      <c r="J257"/>
    </row>
    <row r="258" spans="1:10" s="1" customFormat="1" ht="15" customHeight="1" x14ac:dyDescent="0.3">
      <c r="A258"/>
      <c r="B258"/>
      <c r="C258"/>
      <c r="D258"/>
      <c r="E258"/>
      <c r="F258"/>
      <c r="G258"/>
      <c r="H258"/>
      <c r="I258"/>
      <c r="J258"/>
    </row>
    <row r="259" spans="1:10" s="1" customFormat="1" ht="15" customHeight="1" x14ac:dyDescent="0.3">
      <c r="A259"/>
      <c r="B259"/>
      <c r="C259"/>
      <c r="D259"/>
      <c r="E259"/>
      <c r="F259"/>
      <c r="G259"/>
      <c r="H259"/>
      <c r="I259"/>
      <c r="J259"/>
    </row>
    <row r="260" spans="1:10" s="1" customFormat="1" ht="15" customHeight="1" x14ac:dyDescent="0.3">
      <c r="A260"/>
      <c r="B260"/>
      <c r="C260"/>
      <c r="D260"/>
      <c r="E260"/>
      <c r="F260"/>
      <c r="G260"/>
      <c r="H260"/>
      <c r="I260"/>
      <c r="J260"/>
    </row>
    <row r="261" spans="1:10" s="1" customFormat="1" ht="15" customHeight="1" x14ac:dyDescent="0.3">
      <c r="A261"/>
      <c r="B261"/>
      <c r="C261"/>
      <c r="D261"/>
      <c r="E261"/>
      <c r="F261"/>
      <c r="G261"/>
      <c r="H261"/>
      <c r="I261"/>
      <c r="J261"/>
    </row>
    <row r="262" spans="1:10" s="1" customFormat="1" ht="15" customHeight="1" x14ac:dyDescent="0.3">
      <c r="A262"/>
      <c r="B262"/>
      <c r="C262"/>
      <c r="D262"/>
      <c r="E262"/>
      <c r="F262"/>
      <c r="G262"/>
      <c r="H262"/>
      <c r="I262"/>
      <c r="J262"/>
    </row>
    <row r="263" spans="1:10" s="1" customFormat="1" ht="15" customHeight="1" x14ac:dyDescent="0.3">
      <c r="A263"/>
      <c r="B263"/>
      <c r="C263"/>
      <c r="D263"/>
      <c r="E263"/>
      <c r="F263"/>
      <c r="G263"/>
      <c r="H263"/>
      <c r="I263"/>
      <c r="J263"/>
    </row>
    <row r="264" spans="1:10" s="1" customFormat="1" ht="15" customHeight="1" x14ac:dyDescent="0.3">
      <c r="A264"/>
      <c r="B264"/>
      <c r="C264"/>
      <c r="D264"/>
      <c r="E264"/>
      <c r="F264"/>
      <c r="G264"/>
      <c r="H264"/>
      <c r="I264"/>
      <c r="J264"/>
    </row>
    <row r="265" spans="1:10" s="1" customFormat="1" ht="15" customHeight="1" x14ac:dyDescent="0.3">
      <c r="A265"/>
      <c r="B265"/>
      <c r="C265"/>
      <c r="D265"/>
      <c r="E265"/>
      <c r="F265"/>
      <c r="G265"/>
      <c r="H265"/>
      <c r="I265"/>
      <c r="J265"/>
    </row>
    <row r="266" spans="1:10" s="1" customFormat="1" ht="15" customHeight="1" x14ac:dyDescent="0.3">
      <c r="A266"/>
      <c r="B266"/>
      <c r="C266"/>
      <c r="D266"/>
      <c r="E266"/>
      <c r="F266"/>
      <c r="G266"/>
      <c r="H266"/>
      <c r="I266"/>
      <c r="J266"/>
    </row>
    <row r="267" spans="1:10" s="1" customFormat="1" ht="15" customHeight="1" x14ac:dyDescent="0.3">
      <c r="A267"/>
      <c r="B267"/>
      <c r="C267"/>
      <c r="D267"/>
      <c r="E267"/>
      <c r="F267"/>
      <c r="G267"/>
      <c r="H267"/>
      <c r="I267"/>
      <c r="J267"/>
    </row>
    <row r="268" spans="1:10" s="1" customFormat="1" ht="15" customHeight="1" x14ac:dyDescent="0.3">
      <c r="A268"/>
      <c r="B268"/>
      <c r="C268"/>
      <c r="D268"/>
      <c r="E268"/>
      <c r="F268"/>
      <c r="G268"/>
      <c r="H268"/>
      <c r="I268"/>
      <c r="J268"/>
    </row>
    <row r="269" spans="1:10" s="1" customFormat="1" ht="15" customHeight="1" x14ac:dyDescent="0.3">
      <c r="A269"/>
      <c r="B269"/>
      <c r="C269"/>
      <c r="D269"/>
      <c r="E269"/>
      <c r="F269"/>
      <c r="G269"/>
      <c r="H269"/>
      <c r="I269"/>
      <c r="J269"/>
    </row>
    <row r="270" spans="1:10" s="1" customFormat="1" ht="15" customHeight="1" x14ac:dyDescent="0.3">
      <c r="A270"/>
      <c r="B270"/>
      <c r="C270"/>
      <c r="D270"/>
      <c r="E270"/>
      <c r="F270"/>
      <c r="G270"/>
      <c r="H270"/>
      <c r="I270"/>
      <c r="J270"/>
    </row>
    <row r="271" spans="1:10" s="1" customFormat="1" ht="15" customHeight="1" x14ac:dyDescent="0.3">
      <c r="A271"/>
      <c r="B271"/>
      <c r="C271"/>
      <c r="D271"/>
      <c r="E271"/>
      <c r="F271"/>
      <c r="G271"/>
      <c r="H271"/>
      <c r="I271"/>
      <c r="J271"/>
    </row>
    <row r="272" spans="1:10" s="1" customFormat="1" ht="15" customHeight="1" x14ac:dyDescent="0.3">
      <c r="A272"/>
      <c r="B272"/>
      <c r="C272"/>
      <c r="D272"/>
      <c r="E272"/>
      <c r="F272"/>
      <c r="G272"/>
      <c r="H272"/>
      <c r="I272"/>
      <c r="J272"/>
    </row>
    <row r="273" spans="1:10" s="1" customFormat="1" ht="15" customHeight="1" x14ac:dyDescent="0.3">
      <c r="A273"/>
      <c r="B273"/>
      <c r="C273"/>
      <c r="D273"/>
      <c r="E273"/>
      <c r="F273"/>
      <c r="G273"/>
      <c r="H273"/>
      <c r="I273"/>
      <c r="J273"/>
    </row>
    <row r="274" spans="1:10" s="1" customFormat="1" ht="15" customHeight="1" x14ac:dyDescent="0.3">
      <c r="A274"/>
      <c r="B274"/>
      <c r="C274"/>
      <c r="D274"/>
      <c r="E274"/>
      <c r="F274"/>
      <c r="G274"/>
      <c r="H274"/>
      <c r="I274"/>
      <c r="J274"/>
    </row>
    <row r="275" spans="1:10" s="1" customFormat="1" ht="15" customHeight="1" x14ac:dyDescent="0.3">
      <c r="A275"/>
      <c r="B275"/>
      <c r="C275"/>
      <c r="D275"/>
      <c r="E275"/>
      <c r="F275"/>
      <c r="G275"/>
      <c r="H275"/>
      <c r="I275"/>
      <c r="J275"/>
    </row>
    <row r="276" spans="1:10" s="1" customFormat="1" ht="15" customHeight="1" x14ac:dyDescent="0.3">
      <c r="A276"/>
      <c r="B276"/>
      <c r="C276"/>
      <c r="D276"/>
      <c r="E276"/>
      <c r="F276"/>
      <c r="G276"/>
      <c r="H276"/>
      <c r="I276"/>
      <c r="J276"/>
    </row>
    <row r="277" spans="1:10" s="1" customFormat="1" ht="15" customHeight="1" x14ac:dyDescent="0.3">
      <c r="A277"/>
      <c r="B277"/>
      <c r="C277"/>
      <c r="D277"/>
      <c r="E277"/>
      <c r="F277"/>
      <c r="G277"/>
      <c r="H277"/>
      <c r="I277"/>
      <c r="J277"/>
    </row>
    <row r="278" spans="1:10" s="1" customFormat="1" ht="15" customHeight="1" x14ac:dyDescent="0.3">
      <c r="A278"/>
      <c r="B278"/>
      <c r="C278"/>
      <c r="D278"/>
      <c r="E278"/>
      <c r="F278"/>
      <c r="G278"/>
      <c r="H278"/>
      <c r="I278"/>
      <c r="J278"/>
    </row>
    <row r="279" spans="1:10" s="1" customFormat="1" ht="15" customHeight="1" x14ac:dyDescent="0.3">
      <c r="A279"/>
      <c r="B279"/>
      <c r="C279"/>
      <c r="D279"/>
      <c r="E279"/>
      <c r="F279"/>
      <c r="G279"/>
      <c r="H279"/>
      <c r="I279"/>
      <c r="J279"/>
    </row>
    <row r="280" spans="1:10" s="1" customFormat="1" ht="15" customHeight="1" x14ac:dyDescent="0.3">
      <c r="A280"/>
      <c r="B280"/>
      <c r="C280"/>
      <c r="D280"/>
      <c r="E280"/>
      <c r="F280"/>
      <c r="G280"/>
      <c r="H280"/>
      <c r="I280"/>
      <c r="J280"/>
    </row>
    <row r="281" spans="1:10" s="1" customFormat="1" ht="15" customHeight="1" x14ac:dyDescent="0.3">
      <c r="A281"/>
      <c r="B281"/>
      <c r="C281"/>
      <c r="D281"/>
      <c r="E281"/>
      <c r="F281"/>
      <c r="G281"/>
      <c r="H281"/>
      <c r="I281"/>
      <c r="J281"/>
    </row>
    <row r="282" spans="1:10" s="1" customFormat="1" ht="15" customHeight="1" x14ac:dyDescent="0.3">
      <c r="A282"/>
      <c r="B282"/>
      <c r="C282"/>
      <c r="D282"/>
      <c r="E282"/>
      <c r="F282"/>
      <c r="G282"/>
      <c r="H282"/>
      <c r="I282"/>
      <c r="J282"/>
    </row>
    <row r="283" spans="1:10" s="1" customFormat="1" ht="15" customHeight="1" x14ac:dyDescent="0.3">
      <c r="A283"/>
      <c r="B283"/>
      <c r="C283"/>
      <c r="D283"/>
      <c r="E283"/>
      <c r="F283"/>
      <c r="G283"/>
      <c r="H283"/>
      <c r="I283"/>
      <c r="J283"/>
    </row>
    <row r="284" spans="1:10" s="1" customFormat="1" ht="15" customHeight="1" x14ac:dyDescent="0.3">
      <c r="A284"/>
      <c r="B284"/>
      <c r="C284"/>
      <c r="D284"/>
      <c r="E284"/>
      <c r="F284"/>
      <c r="G284"/>
      <c r="H284"/>
      <c r="I284"/>
      <c r="J284"/>
    </row>
    <row r="285" spans="1:10" s="1" customFormat="1" ht="15" customHeight="1" x14ac:dyDescent="0.3">
      <c r="A285"/>
      <c r="B285"/>
      <c r="C285"/>
      <c r="D285"/>
      <c r="E285"/>
      <c r="F285"/>
      <c r="G285"/>
      <c r="H285"/>
      <c r="I285"/>
      <c r="J285"/>
    </row>
    <row r="286" spans="1:10" s="1" customFormat="1" ht="15" customHeight="1" x14ac:dyDescent="0.3">
      <c r="A286"/>
      <c r="B286"/>
      <c r="C286"/>
      <c r="D286"/>
      <c r="E286"/>
      <c r="F286"/>
      <c r="G286"/>
      <c r="H286"/>
      <c r="I286"/>
      <c r="J286"/>
    </row>
    <row r="287" spans="1:10" s="1" customFormat="1" ht="15" customHeight="1" x14ac:dyDescent="0.3">
      <c r="A287"/>
      <c r="B287"/>
      <c r="C287"/>
      <c r="D287"/>
      <c r="E287"/>
      <c r="F287"/>
      <c r="G287"/>
      <c r="H287"/>
      <c r="I287"/>
      <c r="J287"/>
    </row>
    <row r="288" spans="1:10" s="1" customFormat="1" ht="15" customHeight="1" x14ac:dyDescent="0.3">
      <c r="A288"/>
      <c r="B288"/>
      <c r="C288"/>
      <c r="D288"/>
      <c r="E288"/>
      <c r="F288"/>
      <c r="G288"/>
      <c r="H288"/>
      <c r="I288"/>
      <c r="J288"/>
    </row>
    <row r="289" spans="1:10" s="1" customFormat="1" ht="15" customHeight="1" x14ac:dyDescent="0.3">
      <c r="A289"/>
      <c r="B289"/>
      <c r="C289"/>
      <c r="D289"/>
      <c r="E289"/>
      <c r="F289"/>
      <c r="G289"/>
      <c r="H289"/>
      <c r="I289"/>
      <c r="J289"/>
    </row>
    <row r="290" spans="1:10" s="1" customFormat="1" ht="15" customHeight="1" x14ac:dyDescent="0.3">
      <c r="A290"/>
      <c r="B290"/>
      <c r="C290"/>
      <c r="D290"/>
      <c r="E290"/>
      <c r="F290"/>
      <c r="G290"/>
      <c r="H290"/>
      <c r="I290"/>
      <c r="J290"/>
    </row>
    <row r="291" spans="1:10" s="1" customFormat="1" ht="15" customHeight="1" x14ac:dyDescent="0.3">
      <c r="A291"/>
      <c r="B291"/>
      <c r="C291"/>
      <c r="D291"/>
      <c r="E291"/>
      <c r="F291"/>
      <c r="G291"/>
      <c r="H291"/>
      <c r="I291"/>
      <c r="J291"/>
    </row>
    <row r="292" spans="1:10" s="1" customFormat="1" ht="15" customHeight="1" x14ac:dyDescent="0.3">
      <c r="A292"/>
      <c r="B292"/>
      <c r="C292"/>
      <c r="D292"/>
      <c r="E292"/>
      <c r="F292"/>
      <c r="G292"/>
      <c r="H292"/>
      <c r="I292"/>
      <c r="J292"/>
    </row>
    <row r="293" spans="1:10" s="1" customFormat="1" ht="15" customHeight="1" x14ac:dyDescent="0.3">
      <c r="A293"/>
      <c r="B293"/>
      <c r="C293"/>
      <c r="D293"/>
      <c r="E293"/>
      <c r="F293"/>
      <c r="G293"/>
      <c r="H293"/>
      <c r="I293"/>
      <c r="J293"/>
    </row>
    <row r="294" spans="1:10" s="1" customFormat="1" ht="15" customHeight="1" x14ac:dyDescent="0.3">
      <c r="A294"/>
      <c r="B294"/>
      <c r="C294"/>
      <c r="D294"/>
      <c r="E294"/>
      <c r="F294"/>
      <c r="G294"/>
      <c r="H294"/>
      <c r="I294"/>
      <c r="J294"/>
    </row>
    <row r="295" spans="1:10" s="1" customFormat="1" ht="15" customHeight="1" x14ac:dyDescent="0.3">
      <c r="A295"/>
      <c r="B295"/>
      <c r="C295"/>
      <c r="D295"/>
      <c r="E295"/>
      <c r="F295"/>
      <c r="G295"/>
      <c r="H295"/>
      <c r="I295"/>
      <c r="J295"/>
    </row>
    <row r="296" spans="1:10" s="1" customFormat="1" ht="15" customHeight="1" x14ac:dyDescent="0.3">
      <c r="A296"/>
      <c r="B296"/>
      <c r="C296"/>
      <c r="D296"/>
      <c r="E296"/>
      <c r="F296"/>
      <c r="G296"/>
      <c r="H296"/>
      <c r="I296"/>
      <c r="J296"/>
    </row>
    <row r="297" spans="1:10" s="1" customFormat="1" ht="15" customHeight="1" x14ac:dyDescent="0.3">
      <c r="A297"/>
      <c r="B297"/>
      <c r="C297"/>
      <c r="D297"/>
      <c r="E297"/>
      <c r="F297"/>
      <c r="G297"/>
      <c r="H297"/>
      <c r="I297"/>
      <c r="J297"/>
    </row>
    <row r="298" spans="1:10" s="1" customFormat="1" ht="15" customHeight="1" x14ac:dyDescent="0.3">
      <c r="A298"/>
      <c r="B298"/>
      <c r="C298"/>
      <c r="D298"/>
      <c r="E298"/>
      <c r="F298"/>
      <c r="G298"/>
      <c r="H298"/>
      <c r="I298"/>
      <c r="J298"/>
    </row>
    <row r="299" spans="1:10" s="1" customFormat="1" ht="15" customHeight="1" x14ac:dyDescent="0.3">
      <c r="A299"/>
      <c r="B299"/>
      <c r="C299"/>
      <c r="D299"/>
      <c r="E299"/>
      <c r="F299"/>
      <c r="G299"/>
      <c r="H299"/>
      <c r="I299"/>
      <c r="J299"/>
    </row>
    <row r="300" spans="1:10" s="1" customFormat="1" ht="15" customHeight="1" x14ac:dyDescent="0.3">
      <c r="A300"/>
      <c r="B300"/>
      <c r="C300"/>
      <c r="D300"/>
      <c r="E300"/>
      <c r="F300"/>
      <c r="G300"/>
      <c r="H300"/>
      <c r="I300"/>
      <c r="J300"/>
    </row>
    <row r="301" spans="1:10" s="1" customFormat="1" ht="15" customHeight="1" x14ac:dyDescent="0.3">
      <c r="A301"/>
      <c r="B301"/>
      <c r="C301"/>
      <c r="D301"/>
      <c r="E301"/>
      <c r="F301"/>
      <c r="G301"/>
      <c r="H301"/>
      <c r="I301"/>
      <c r="J301"/>
    </row>
    <row r="302" spans="1:10" s="1" customFormat="1" ht="15" customHeight="1" x14ac:dyDescent="0.3">
      <c r="A302"/>
      <c r="B302"/>
      <c r="C302"/>
      <c r="D302"/>
      <c r="E302"/>
      <c r="F302"/>
      <c r="G302"/>
      <c r="H302"/>
      <c r="I302"/>
      <c r="J302"/>
    </row>
    <row r="303" spans="1:10" s="1" customFormat="1" ht="15" customHeight="1" x14ac:dyDescent="0.3">
      <c r="A303"/>
      <c r="B303"/>
      <c r="C303"/>
      <c r="D303"/>
      <c r="E303"/>
      <c r="F303"/>
      <c r="G303"/>
      <c r="H303"/>
      <c r="I303"/>
      <c r="J303"/>
    </row>
    <row r="304" spans="1:10" s="1" customFormat="1" ht="15" customHeight="1" x14ac:dyDescent="0.3">
      <c r="A304"/>
      <c r="B304"/>
      <c r="C304"/>
      <c r="D304"/>
      <c r="E304"/>
      <c r="F304"/>
      <c r="G304"/>
      <c r="H304"/>
      <c r="I304"/>
      <c r="J304"/>
    </row>
    <row r="305" spans="1:10" s="1" customFormat="1" ht="15" customHeight="1" x14ac:dyDescent="0.3">
      <c r="A305"/>
      <c r="B305"/>
      <c r="C305"/>
      <c r="D305"/>
      <c r="E305"/>
      <c r="F305"/>
      <c r="G305"/>
      <c r="H305"/>
      <c r="I305"/>
      <c r="J305"/>
    </row>
    <row r="306" spans="1:10" s="1" customFormat="1" ht="15" customHeight="1" x14ac:dyDescent="0.3">
      <c r="A306"/>
      <c r="B306"/>
      <c r="C306"/>
      <c r="D306"/>
      <c r="E306"/>
      <c r="F306"/>
      <c r="G306"/>
      <c r="H306"/>
      <c r="I306"/>
      <c r="J306"/>
    </row>
    <row r="307" spans="1:10" s="1" customFormat="1" ht="15" customHeight="1" x14ac:dyDescent="0.3">
      <c r="A307"/>
      <c r="B307"/>
      <c r="C307"/>
      <c r="D307"/>
      <c r="E307"/>
      <c r="F307"/>
      <c r="G307"/>
      <c r="H307"/>
      <c r="I307"/>
      <c r="J307"/>
    </row>
    <row r="308" spans="1:10" s="1" customFormat="1" ht="15" customHeight="1" x14ac:dyDescent="0.3">
      <c r="A308"/>
      <c r="B308"/>
      <c r="C308"/>
      <c r="D308"/>
      <c r="E308"/>
      <c r="F308"/>
      <c r="G308"/>
      <c r="H308"/>
      <c r="I308"/>
      <c r="J308"/>
    </row>
    <row r="309" spans="1:10" s="1" customFormat="1" ht="15" customHeight="1" x14ac:dyDescent="0.3">
      <c r="A309"/>
      <c r="B309"/>
      <c r="C309"/>
      <c r="D309"/>
      <c r="E309"/>
      <c r="F309"/>
      <c r="G309"/>
      <c r="H309"/>
      <c r="I309"/>
      <c r="J309"/>
    </row>
    <row r="310" spans="1:10" s="1" customFormat="1" ht="15" customHeight="1" x14ac:dyDescent="0.3">
      <c r="A310"/>
      <c r="B310"/>
      <c r="C310"/>
      <c r="D310"/>
      <c r="E310"/>
      <c r="F310"/>
      <c r="G310"/>
      <c r="H310"/>
      <c r="I310"/>
      <c r="J310"/>
    </row>
    <row r="311" spans="1:10" s="1" customFormat="1" ht="15" customHeight="1" x14ac:dyDescent="0.3">
      <c r="A311"/>
      <c r="B311"/>
      <c r="C311"/>
      <c r="D311"/>
      <c r="E311"/>
      <c r="F311"/>
      <c r="G311"/>
      <c r="H311"/>
      <c r="I311"/>
      <c r="J311"/>
    </row>
    <row r="312" spans="1:10" s="1" customFormat="1" ht="15" customHeight="1" x14ac:dyDescent="0.3">
      <c r="A312"/>
      <c r="B312"/>
      <c r="C312"/>
      <c r="D312"/>
      <c r="E312"/>
      <c r="F312"/>
      <c r="G312"/>
      <c r="H312"/>
      <c r="I312"/>
      <c r="J312"/>
    </row>
    <row r="313" spans="1:10" s="1" customFormat="1" ht="15" customHeight="1" x14ac:dyDescent="0.3">
      <c r="A313"/>
      <c r="B313"/>
      <c r="C313"/>
      <c r="D313"/>
      <c r="E313"/>
      <c r="F313"/>
      <c r="G313"/>
      <c r="H313"/>
      <c r="I313"/>
      <c r="J313"/>
    </row>
    <row r="314" spans="1:10" s="1" customFormat="1" ht="15" customHeight="1" x14ac:dyDescent="0.3">
      <c r="A314"/>
      <c r="B314"/>
      <c r="C314"/>
      <c r="D314"/>
      <c r="E314"/>
      <c r="F314"/>
      <c r="G314"/>
      <c r="H314"/>
      <c r="I314"/>
      <c r="J314"/>
    </row>
    <row r="315" spans="1:10" s="1" customFormat="1" ht="15" customHeight="1" x14ac:dyDescent="0.3">
      <c r="A315"/>
      <c r="B315"/>
      <c r="C315"/>
      <c r="D315"/>
      <c r="E315"/>
      <c r="F315"/>
      <c r="G315"/>
      <c r="H315"/>
      <c r="I315"/>
      <c r="J315"/>
    </row>
    <row r="316" spans="1:10" s="1" customFormat="1" ht="15" customHeight="1" x14ac:dyDescent="0.3">
      <c r="A316"/>
      <c r="B316"/>
      <c r="C316"/>
      <c r="D316"/>
      <c r="E316"/>
      <c r="F316"/>
      <c r="G316"/>
      <c r="H316"/>
      <c r="I316"/>
      <c r="J316"/>
    </row>
    <row r="317" spans="1:10" s="1" customFormat="1" ht="15" customHeight="1" x14ac:dyDescent="0.3">
      <c r="A317"/>
      <c r="B317"/>
      <c r="C317"/>
      <c r="D317"/>
      <c r="E317"/>
      <c r="F317"/>
      <c r="G317"/>
      <c r="H317"/>
      <c r="I317"/>
      <c r="J317"/>
    </row>
    <row r="318" spans="1:10" s="1" customFormat="1" ht="15" customHeight="1" x14ac:dyDescent="0.3">
      <c r="A318"/>
      <c r="B318"/>
      <c r="C318"/>
      <c r="D318"/>
      <c r="E318"/>
      <c r="F318"/>
      <c r="G318"/>
      <c r="H318"/>
      <c r="I318"/>
      <c r="J318"/>
    </row>
    <row r="319" spans="1:10" s="1" customFormat="1" ht="15" customHeight="1" x14ac:dyDescent="0.3">
      <c r="A319"/>
      <c r="B319"/>
      <c r="C319"/>
      <c r="D319"/>
      <c r="E319"/>
      <c r="F319"/>
      <c r="G319"/>
      <c r="H319"/>
      <c r="I319"/>
      <c r="J319"/>
    </row>
    <row r="320" spans="1:10" s="1" customFormat="1" ht="15" customHeight="1" x14ac:dyDescent="0.3">
      <c r="A320"/>
      <c r="B320"/>
      <c r="C320"/>
      <c r="D320"/>
      <c r="E320"/>
      <c r="F320"/>
      <c r="G320"/>
      <c r="H320"/>
      <c r="I320"/>
      <c r="J320"/>
    </row>
    <row r="321" spans="1:10" s="1" customFormat="1" ht="15" customHeight="1" x14ac:dyDescent="0.3">
      <c r="A321"/>
      <c r="B321"/>
      <c r="C321"/>
      <c r="D321"/>
      <c r="E321"/>
      <c r="F321"/>
      <c r="G321"/>
      <c r="H321"/>
      <c r="I321"/>
      <c r="J321"/>
    </row>
    <row r="322" spans="1:10" s="1" customFormat="1" ht="15" customHeight="1" x14ac:dyDescent="0.3">
      <c r="A322"/>
      <c r="B322"/>
      <c r="C322"/>
      <c r="D322"/>
      <c r="E322"/>
      <c r="F322"/>
      <c r="G322"/>
      <c r="H322"/>
      <c r="I322"/>
      <c r="J322"/>
    </row>
    <row r="323" spans="1:10" s="1" customFormat="1" ht="15" customHeight="1" x14ac:dyDescent="0.3">
      <c r="A323"/>
      <c r="B323"/>
      <c r="C323"/>
      <c r="D323"/>
      <c r="E323"/>
      <c r="F323"/>
      <c r="G323"/>
      <c r="H323"/>
      <c r="I323"/>
      <c r="J323"/>
    </row>
    <row r="324" spans="1:10" s="1" customFormat="1" ht="15" customHeight="1" x14ac:dyDescent="0.3">
      <c r="A324"/>
      <c r="B324"/>
      <c r="C324"/>
      <c r="D324"/>
      <c r="E324"/>
      <c r="F324"/>
      <c r="G324"/>
      <c r="H324"/>
      <c r="I324"/>
      <c r="J324"/>
    </row>
    <row r="325" spans="1:10" s="1" customFormat="1" ht="15" customHeight="1" x14ac:dyDescent="0.3">
      <c r="A325"/>
      <c r="B325"/>
      <c r="C325"/>
      <c r="D325"/>
      <c r="E325"/>
      <c r="F325"/>
      <c r="G325"/>
      <c r="H325"/>
      <c r="I325"/>
      <c r="J325"/>
    </row>
    <row r="326" spans="1:10" s="1" customFormat="1" ht="15" customHeight="1" x14ac:dyDescent="0.3">
      <c r="A326"/>
      <c r="B326"/>
      <c r="C326"/>
      <c r="D326"/>
      <c r="E326"/>
      <c r="F326"/>
      <c r="G326"/>
      <c r="H326"/>
      <c r="I326"/>
      <c r="J326"/>
    </row>
    <row r="327" spans="1:10" s="1" customFormat="1" ht="15" customHeight="1" x14ac:dyDescent="0.3">
      <c r="A327"/>
      <c r="B327"/>
      <c r="C327"/>
      <c r="D327"/>
      <c r="E327"/>
      <c r="F327"/>
      <c r="G327"/>
      <c r="H327"/>
      <c r="I327"/>
      <c r="J327"/>
    </row>
    <row r="328" spans="1:10" s="1" customFormat="1" ht="15" customHeight="1" x14ac:dyDescent="0.3">
      <c r="A328"/>
      <c r="B328"/>
      <c r="C328"/>
      <c r="D328"/>
      <c r="E328"/>
      <c r="F328"/>
      <c r="G328"/>
      <c r="H328"/>
      <c r="I328"/>
      <c r="J328"/>
    </row>
    <row r="329" spans="1:10" s="1" customFormat="1" ht="15" customHeight="1" x14ac:dyDescent="0.3">
      <c r="A329"/>
      <c r="B329"/>
      <c r="C329"/>
      <c r="D329"/>
      <c r="E329"/>
      <c r="F329"/>
      <c r="G329"/>
      <c r="H329"/>
      <c r="I329"/>
      <c r="J329"/>
    </row>
    <row r="330" spans="1:10" s="1" customFormat="1" ht="15" customHeight="1" x14ac:dyDescent="0.3">
      <c r="A330"/>
      <c r="B330"/>
      <c r="C330"/>
      <c r="D330"/>
      <c r="E330"/>
      <c r="F330"/>
      <c r="G330"/>
      <c r="H330"/>
      <c r="I330"/>
      <c r="J330"/>
    </row>
    <row r="331" spans="1:10" s="1" customFormat="1" ht="15" customHeight="1" x14ac:dyDescent="0.3">
      <c r="A331"/>
      <c r="B331"/>
      <c r="C331"/>
      <c r="D331"/>
      <c r="E331"/>
      <c r="F331"/>
      <c r="G331"/>
      <c r="H331"/>
      <c r="I331"/>
      <c r="J331"/>
    </row>
    <row r="332" spans="1:10" s="1" customFormat="1" ht="15" customHeight="1" x14ac:dyDescent="0.3">
      <c r="A332"/>
      <c r="B332"/>
      <c r="C332"/>
      <c r="D332"/>
      <c r="E332"/>
      <c r="F332"/>
      <c r="G332"/>
      <c r="H332"/>
      <c r="I332"/>
      <c r="J332"/>
    </row>
    <row r="333" spans="1:10" s="1" customFormat="1" ht="15" customHeight="1" x14ac:dyDescent="0.3">
      <c r="A333"/>
      <c r="B333"/>
      <c r="C333"/>
      <c r="D333"/>
      <c r="E333"/>
      <c r="F333"/>
      <c r="G333"/>
      <c r="H333"/>
      <c r="I333"/>
      <c r="J333"/>
    </row>
    <row r="334" spans="1:10" s="1" customFormat="1" ht="15" customHeight="1" x14ac:dyDescent="0.3">
      <c r="A334"/>
      <c r="B334"/>
      <c r="C334"/>
      <c r="D334"/>
      <c r="E334"/>
      <c r="F334"/>
      <c r="G334"/>
      <c r="H334"/>
      <c r="I334"/>
      <c r="J334"/>
    </row>
    <row r="335" spans="1:10" s="1" customFormat="1" ht="15" customHeight="1" x14ac:dyDescent="0.3">
      <c r="A335"/>
      <c r="B335"/>
      <c r="C335"/>
      <c r="D335"/>
      <c r="E335"/>
      <c r="F335"/>
      <c r="G335"/>
      <c r="H335"/>
      <c r="I335"/>
      <c r="J335"/>
    </row>
    <row r="336" spans="1:10" s="1" customFormat="1" ht="15" customHeight="1" x14ac:dyDescent="0.3">
      <c r="A336"/>
      <c r="B336"/>
      <c r="C336"/>
      <c r="D336"/>
      <c r="E336"/>
      <c r="F336"/>
      <c r="G336"/>
      <c r="H336"/>
      <c r="I336"/>
      <c r="J336"/>
    </row>
    <row r="337" spans="1:10" s="1" customFormat="1" ht="15" customHeight="1" x14ac:dyDescent="0.3">
      <c r="A337"/>
      <c r="B337"/>
      <c r="C337"/>
      <c r="D337"/>
      <c r="E337"/>
      <c r="F337"/>
      <c r="G337"/>
      <c r="H337"/>
      <c r="I337"/>
      <c r="J337"/>
    </row>
    <row r="338" spans="1:10" s="1" customFormat="1" ht="15" customHeight="1" x14ac:dyDescent="0.3">
      <c r="A338"/>
      <c r="B338"/>
      <c r="C338"/>
      <c r="D338"/>
      <c r="E338"/>
      <c r="F338"/>
      <c r="G338"/>
      <c r="H338"/>
      <c r="I338"/>
      <c r="J338"/>
    </row>
    <row r="339" spans="1:10" s="1" customFormat="1" ht="15" customHeight="1" x14ac:dyDescent="0.3">
      <c r="A339"/>
      <c r="B339"/>
      <c r="C339"/>
      <c r="D339"/>
      <c r="E339"/>
      <c r="F339"/>
      <c r="G339"/>
      <c r="H339"/>
      <c r="I339"/>
      <c r="J339"/>
    </row>
    <row r="340" spans="1:10" s="1" customFormat="1" ht="15" customHeight="1" x14ac:dyDescent="0.3">
      <c r="A340"/>
      <c r="B340"/>
      <c r="C340"/>
      <c r="D340"/>
      <c r="E340"/>
      <c r="F340"/>
      <c r="G340"/>
      <c r="H340"/>
      <c r="I340"/>
      <c r="J340"/>
    </row>
    <row r="341" spans="1:10" s="1" customFormat="1" ht="15" customHeight="1" x14ac:dyDescent="0.3">
      <c r="A341"/>
      <c r="B341"/>
      <c r="C341"/>
      <c r="D341"/>
      <c r="E341"/>
      <c r="F341"/>
      <c r="G341"/>
      <c r="H341"/>
      <c r="I341"/>
      <c r="J341"/>
    </row>
    <row r="342" spans="1:10" s="1" customFormat="1" ht="15" customHeight="1" x14ac:dyDescent="0.3">
      <c r="A342"/>
      <c r="B342"/>
      <c r="C342"/>
      <c r="D342"/>
      <c r="E342"/>
      <c r="F342"/>
      <c r="G342"/>
      <c r="H342"/>
      <c r="I342"/>
      <c r="J342"/>
    </row>
    <row r="343" spans="1:10" s="1" customFormat="1" ht="15" customHeight="1" x14ac:dyDescent="0.3">
      <c r="A343"/>
      <c r="B343"/>
      <c r="C343"/>
      <c r="D343"/>
      <c r="E343"/>
      <c r="F343"/>
      <c r="G343"/>
      <c r="H343"/>
      <c r="I343"/>
      <c r="J343"/>
    </row>
    <row r="344" spans="1:10" s="1" customFormat="1" ht="15" customHeight="1" x14ac:dyDescent="0.3">
      <c r="A344"/>
      <c r="B344"/>
      <c r="C344"/>
      <c r="D344"/>
      <c r="E344"/>
      <c r="F344"/>
      <c r="G344"/>
      <c r="H344"/>
      <c r="I344"/>
      <c r="J344"/>
    </row>
    <row r="345" spans="1:10" s="1" customFormat="1" ht="15" customHeight="1" x14ac:dyDescent="0.3">
      <c r="A345"/>
      <c r="B345"/>
      <c r="C345"/>
      <c r="D345"/>
      <c r="E345"/>
      <c r="F345"/>
      <c r="G345"/>
      <c r="H345"/>
      <c r="I345"/>
      <c r="J345"/>
    </row>
    <row r="346" spans="1:10" s="1" customFormat="1" ht="15" customHeight="1" x14ac:dyDescent="0.3">
      <c r="A346"/>
      <c r="B346"/>
      <c r="C346"/>
      <c r="D346"/>
      <c r="E346"/>
      <c r="F346"/>
      <c r="G346"/>
      <c r="H346"/>
      <c r="I346"/>
      <c r="J346"/>
    </row>
    <row r="347" spans="1:10" s="1" customFormat="1" ht="15" customHeight="1" x14ac:dyDescent="0.3">
      <c r="A347"/>
      <c r="B347"/>
      <c r="C347"/>
      <c r="D347"/>
      <c r="E347"/>
      <c r="F347"/>
      <c r="G347"/>
      <c r="H347"/>
      <c r="I347"/>
      <c r="J347"/>
    </row>
    <row r="348" spans="1:10" s="1" customFormat="1" ht="15" customHeight="1" x14ac:dyDescent="0.3">
      <c r="A348"/>
      <c r="B348"/>
      <c r="C348"/>
      <c r="D348"/>
      <c r="E348"/>
      <c r="F348"/>
      <c r="G348"/>
      <c r="H348"/>
      <c r="I348"/>
      <c r="J348"/>
    </row>
    <row r="349" spans="1:10" s="1" customFormat="1" ht="15" customHeight="1" x14ac:dyDescent="0.3">
      <c r="A349"/>
      <c r="B349"/>
      <c r="C349"/>
      <c r="D349"/>
      <c r="E349"/>
      <c r="F349"/>
      <c r="G349"/>
      <c r="H349"/>
      <c r="I349"/>
      <c r="J349"/>
    </row>
    <row r="350" spans="1:10" s="1" customFormat="1" ht="15" customHeight="1" x14ac:dyDescent="0.3">
      <c r="A350"/>
      <c r="B350"/>
      <c r="C350"/>
      <c r="D350"/>
      <c r="E350"/>
      <c r="F350"/>
      <c r="G350"/>
      <c r="H350"/>
      <c r="I350"/>
      <c r="J350"/>
    </row>
    <row r="351" spans="1:10" s="1" customFormat="1" ht="15" customHeight="1" x14ac:dyDescent="0.3">
      <c r="A351"/>
      <c r="B351"/>
      <c r="C351"/>
      <c r="D351"/>
      <c r="E351"/>
      <c r="F351"/>
      <c r="G351"/>
      <c r="H351"/>
      <c r="I351"/>
      <c r="J351"/>
    </row>
    <row r="352" spans="1:10" s="1" customFormat="1" ht="15" customHeight="1" x14ac:dyDescent="0.3">
      <c r="A352"/>
      <c r="B352"/>
      <c r="C352"/>
      <c r="D352"/>
      <c r="E352"/>
      <c r="F352"/>
      <c r="G352"/>
      <c r="H352"/>
      <c r="I352"/>
      <c r="J352"/>
    </row>
    <row r="353" spans="1:10" s="1" customFormat="1" ht="15" customHeight="1" x14ac:dyDescent="0.3">
      <c r="A353"/>
      <c r="B353"/>
      <c r="C353"/>
      <c r="D353"/>
      <c r="E353"/>
      <c r="F353"/>
      <c r="G353"/>
      <c r="H353"/>
      <c r="I353"/>
      <c r="J353"/>
    </row>
    <row r="354" spans="1:10" s="1" customFormat="1" ht="15" customHeight="1" x14ac:dyDescent="0.3">
      <c r="A354"/>
      <c r="B354"/>
      <c r="C354"/>
      <c r="D354"/>
      <c r="E354"/>
      <c r="F354"/>
      <c r="G354"/>
      <c r="H354"/>
      <c r="I354"/>
      <c r="J354"/>
    </row>
    <row r="355" spans="1:10" s="1" customFormat="1" ht="15" customHeight="1" x14ac:dyDescent="0.3">
      <c r="A355"/>
      <c r="B355"/>
      <c r="C355"/>
      <c r="D355"/>
      <c r="E355"/>
      <c r="F355"/>
      <c r="G355"/>
      <c r="H355"/>
      <c r="I355"/>
      <c r="J355"/>
    </row>
    <row r="356" spans="1:10" s="1" customFormat="1" ht="15" customHeight="1" x14ac:dyDescent="0.3">
      <c r="A356"/>
      <c r="B356"/>
      <c r="C356"/>
      <c r="D356"/>
      <c r="E356"/>
      <c r="F356"/>
      <c r="G356"/>
      <c r="H356"/>
      <c r="I356"/>
      <c r="J356"/>
    </row>
    <row r="357" spans="1:10" s="1" customFormat="1" ht="15" customHeight="1" x14ac:dyDescent="0.3">
      <c r="A357"/>
      <c r="B357"/>
      <c r="C357"/>
      <c r="D357"/>
      <c r="E357"/>
      <c r="F357"/>
      <c r="G357"/>
      <c r="H357"/>
      <c r="I357"/>
      <c r="J357"/>
    </row>
    <row r="358" spans="1:10" s="1" customFormat="1" ht="15" customHeight="1" x14ac:dyDescent="0.3">
      <c r="A358"/>
      <c r="B358"/>
      <c r="C358"/>
      <c r="D358"/>
      <c r="E358"/>
      <c r="F358"/>
      <c r="G358"/>
      <c r="H358"/>
      <c r="I358"/>
      <c r="J358"/>
    </row>
    <row r="359" spans="1:10" s="1" customFormat="1" ht="15" customHeight="1" x14ac:dyDescent="0.3">
      <c r="A359"/>
      <c r="B359"/>
      <c r="C359"/>
      <c r="D359"/>
      <c r="E359"/>
      <c r="F359"/>
      <c r="G359"/>
      <c r="H359"/>
      <c r="I359"/>
      <c r="J359"/>
    </row>
    <row r="360" spans="1:10" s="1" customFormat="1" ht="15" customHeight="1" x14ac:dyDescent="0.3">
      <c r="A360"/>
      <c r="B360"/>
      <c r="C360"/>
      <c r="D360"/>
      <c r="E360"/>
      <c r="F360"/>
      <c r="G360"/>
      <c r="H360"/>
      <c r="I360"/>
      <c r="J360"/>
    </row>
    <row r="361" spans="1:10" s="1" customFormat="1" ht="15" customHeight="1" x14ac:dyDescent="0.3">
      <c r="A361"/>
      <c r="B361"/>
      <c r="C361"/>
      <c r="D361"/>
      <c r="E361"/>
      <c r="F361"/>
      <c r="G361"/>
      <c r="H361"/>
      <c r="I361"/>
      <c r="J361"/>
    </row>
    <row r="362" spans="1:10" s="1" customFormat="1" ht="15" customHeight="1" x14ac:dyDescent="0.3">
      <c r="A362"/>
      <c r="B362"/>
      <c r="C362"/>
      <c r="D362"/>
      <c r="E362"/>
      <c r="F362"/>
      <c r="G362"/>
      <c r="H362"/>
      <c r="I362"/>
      <c r="J362"/>
    </row>
    <row r="363" spans="1:10" s="1" customFormat="1" ht="15" customHeight="1" x14ac:dyDescent="0.3">
      <c r="A363"/>
      <c r="B363"/>
      <c r="C363"/>
      <c r="D363"/>
      <c r="E363"/>
      <c r="F363"/>
      <c r="G363"/>
      <c r="H363"/>
      <c r="I363"/>
      <c r="J363"/>
    </row>
    <row r="364" spans="1:10" s="1" customFormat="1" ht="15" customHeight="1" x14ac:dyDescent="0.3">
      <c r="A364"/>
      <c r="B364"/>
      <c r="C364"/>
      <c r="D364"/>
      <c r="E364"/>
      <c r="F364"/>
      <c r="G364"/>
      <c r="H364"/>
      <c r="I364"/>
      <c r="J364"/>
    </row>
    <row r="365" spans="1:10" s="1" customFormat="1" ht="15" customHeight="1" x14ac:dyDescent="0.3">
      <c r="A365"/>
      <c r="B365"/>
      <c r="C365"/>
      <c r="D365"/>
      <c r="E365"/>
      <c r="F365"/>
      <c r="G365"/>
      <c r="H365"/>
      <c r="I365"/>
      <c r="J365"/>
    </row>
    <row r="366" spans="1:10" s="1" customFormat="1" ht="15" customHeight="1" x14ac:dyDescent="0.3">
      <c r="A366"/>
      <c r="B366"/>
      <c r="C366"/>
      <c r="D366"/>
      <c r="E366"/>
      <c r="F366"/>
      <c r="G366"/>
      <c r="H366"/>
      <c r="I366"/>
      <c r="J366"/>
    </row>
    <row r="367" spans="1:10" s="1" customFormat="1" ht="15" customHeight="1" x14ac:dyDescent="0.3">
      <c r="A367"/>
      <c r="B367"/>
      <c r="C367"/>
      <c r="D367"/>
      <c r="E367"/>
      <c r="F367"/>
      <c r="G367"/>
      <c r="H367"/>
      <c r="I367"/>
      <c r="J367"/>
    </row>
    <row r="368" spans="1:10" s="1" customFormat="1" ht="15" customHeight="1" x14ac:dyDescent="0.3">
      <c r="A368"/>
      <c r="B368"/>
      <c r="C368"/>
      <c r="D368"/>
      <c r="E368"/>
      <c r="F368"/>
      <c r="G368"/>
      <c r="H368"/>
      <c r="I368"/>
      <c r="J368"/>
    </row>
    <row r="369" spans="1:10" s="1" customFormat="1" ht="15" customHeight="1" x14ac:dyDescent="0.3">
      <c r="A369"/>
      <c r="B369"/>
      <c r="C369"/>
      <c r="D369"/>
      <c r="E369"/>
      <c r="F369"/>
      <c r="G369"/>
      <c r="H369"/>
      <c r="I369"/>
      <c r="J369"/>
    </row>
    <row r="370" spans="1:10" s="1" customFormat="1" ht="15" customHeight="1" x14ac:dyDescent="0.3">
      <c r="A370"/>
      <c r="B370"/>
      <c r="C370"/>
      <c r="D370"/>
      <c r="E370"/>
      <c r="F370"/>
      <c r="G370"/>
      <c r="H370"/>
      <c r="I370"/>
      <c r="J370"/>
    </row>
    <row r="371" spans="1:10" s="1" customFormat="1" ht="15" customHeight="1" x14ac:dyDescent="0.3">
      <c r="A371"/>
      <c r="B371"/>
      <c r="C371"/>
      <c r="D371"/>
      <c r="E371"/>
      <c r="F371"/>
      <c r="G371"/>
      <c r="H371"/>
      <c r="I371"/>
      <c r="J371"/>
    </row>
    <row r="372" spans="1:10" s="1" customFormat="1" ht="15" customHeight="1" x14ac:dyDescent="0.3">
      <c r="A372"/>
      <c r="B372"/>
      <c r="C372"/>
      <c r="D372"/>
      <c r="E372"/>
      <c r="F372"/>
      <c r="G372"/>
      <c r="H372"/>
      <c r="I372"/>
      <c r="J372"/>
    </row>
    <row r="373" spans="1:10" s="1" customFormat="1" ht="15" customHeight="1" x14ac:dyDescent="0.3">
      <c r="A373"/>
      <c r="B373"/>
      <c r="C373"/>
      <c r="D373"/>
      <c r="E373"/>
      <c r="F373"/>
      <c r="G373"/>
      <c r="H373"/>
      <c r="I373"/>
      <c r="J373"/>
    </row>
    <row r="374" spans="1:10" s="1" customFormat="1" ht="15" customHeight="1" x14ac:dyDescent="0.3">
      <c r="A374"/>
      <c r="B374"/>
      <c r="C374"/>
      <c r="D374"/>
      <c r="E374"/>
      <c r="F374"/>
      <c r="G374"/>
      <c r="H374"/>
      <c r="I374"/>
      <c r="J374"/>
    </row>
    <row r="375" spans="1:10" s="1" customFormat="1" ht="15" customHeight="1" x14ac:dyDescent="0.3">
      <c r="A375"/>
      <c r="B375"/>
      <c r="C375"/>
      <c r="D375"/>
      <c r="E375"/>
      <c r="F375"/>
      <c r="G375"/>
      <c r="H375"/>
      <c r="I375"/>
      <c r="J375"/>
    </row>
    <row r="376" spans="1:10" s="1" customFormat="1" ht="15" customHeight="1" x14ac:dyDescent="0.3">
      <c r="A376"/>
      <c r="B376"/>
      <c r="C376"/>
      <c r="D376"/>
      <c r="E376"/>
      <c r="F376"/>
      <c r="G376"/>
      <c r="H376"/>
      <c r="I376"/>
      <c r="J376"/>
    </row>
    <row r="377" spans="1:10" s="1" customFormat="1" ht="15" customHeight="1" x14ac:dyDescent="0.3">
      <c r="A377"/>
      <c r="B377"/>
      <c r="C377"/>
      <c r="D377"/>
      <c r="E377"/>
      <c r="F377"/>
      <c r="G377"/>
      <c r="H377"/>
      <c r="I377"/>
      <c r="J377"/>
    </row>
    <row r="378" spans="1:10" s="1" customFormat="1" ht="15" customHeight="1" x14ac:dyDescent="0.3">
      <c r="A378"/>
      <c r="B378"/>
      <c r="C378"/>
      <c r="D378"/>
      <c r="E378"/>
      <c r="F378"/>
      <c r="G378"/>
      <c r="H378"/>
      <c r="I378"/>
      <c r="J378"/>
    </row>
    <row r="379" spans="1:10" s="1" customFormat="1" ht="15" customHeight="1" x14ac:dyDescent="0.3">
      <c r="A379"/>
      <c r="B379"/>
      <c r="C379"/>
      <c r="D379"/>
      <c r="E379"/>
      <c r="F379"/>
      <c r="G379"/>
      <c r="H379"/>
      <c r="I379"/>
      <c r="J379"/>
    </row>
    <row r="380" spans="1:10" s="1" customFormat="1" ht="15" customHeight="1" x14ac:dyDescent="0.3">
      <c r="A380"/>
      <c r="B380"/>
      <c r="C380"/>
      <c r="D380"/>
      <c r="E380"/>
      <c r="F380"/>
      <c r="G380"/>
      <c r="H380"/>
      <c r="I380"/>
      <c r="J380"/>
    </row>
    <row r="381" spans="1:10" s="1" customFormat="1" ht="15" customHeight="1" x14ac:dyDescent="0.3">
      <c r="A381"/>
      <c r="B381"/>
      <c r="C381"/>
      <c r="D381"/>
      <c r="E381"/>
      <c r="F381"/>
      <c r="G381"/>
      <c r="H381"/>
      <c r="I381"/>
      <c r="J381"/>
    </row>
    <row r="382" spans="1:10" s="1" customFormat="1" ht="15" customHeight="1" x14ac:dyDescent="0.3">
      <c r="A382"/>
      <c r="B382"/>
      <c r="C382"/>
      <c r="D382"/>
      <c r="E382"/>
      <c r="F382"/>
      <c r="G382"/>
      <c r="H382"/>
      <c r="I382"/>
      <c r="J382"/>
    </row>
    <row r="383" spans="1:10" s="1" customFormat="1" ht="15" customHeight="1" x14ac:dyDescent="0.3">
      <c r="A383"/>
      <c r="B383"/>
      <c r="C383"/>
      <c r="D383"/>
      <c r="E383"/>
      <c r="F383"/>
      <c r="G383"/>
      <c r="H383"/>
      <c r="I383"/>
      <c r="J383"/>
    </row>
    <row r="384" spans="1:10" s="1" customFormat="1" ht="15" customHeight="1" x14ac:dyDescent="0.3">
      <c r="A384"/>
      <c r="B384"/>
      <c r="C384"/>
      <c r="D384"/>
      <c r="E384"/>
      <c r="F384"/>
      <c r="G384"/>
      <c r="H384"/>
      <c r="I384"/>
      <c r="J384"/>
    </row>
    <row r="385" spans="1:10" s="1" customFormat="1" ht="15" customHeight="1" x14ac:dyDescent="0.3">
      <c r="A385"/>
      <c r="B385"/>
      <c r="C385"/>
      <c r="D385"/>
      <c r="E385"/>
      <c r="F385"/>
      <c r="G385"/>
      <c r="H385"/>
      <c r="I385"/>
      <c r="J385"/>
    </row>
    <row r="386" spans="1:10" s="1" customFormat="1" ht="15" customHeight="1" x14ac:dyDescent="0.3">
      <c r="A386"/>
      <c r="B386"/>
      <c r="C386"/>
      <c r="D386"/>
      <c r="E386"/>
      <c r="F386"/>
      <c r="G386"/>
      <c r="H386"/>
      <c r="I386"/>
      <c r="J386"/>
    </row>
    <row r="387" spans="1:10" s="1" customFormat="1" ht="15" customHeight="1" x14ac:dyDescent="0.3">
      <c r="A387"/>
      <c r="B387"/>
      <c r="C387"/>
      <c r="D387"/>
      <c r="E387"/>
      <c r="F387"/>
      <c r="G387"/>
      <c r="H387"/>
      <c r="I387"/>
      <c r="J387"/>
    </row>
    <row r="388" spans="1:10" s="1" customFormat="1" ht="15" customHeight="1" x14ac:dyDescent="0.3">
      <c r="A388"/>
      <c r="B388"/>
      <c r="C388"/>
      <c r="D388"/>
      <c r="E388"/>
      <c r="F388"/>
      <c r="G388"/>
      <c r="H388"/>
      <c r="I388"/>
      <c r="J388"/>
    </row>
    <row r="389" spans="1:10" s="1" customFormat="1" ht="15" customHeight="1" x14ac:dyDescent="0.3">
      <c r="A389"/>
      <c r="B389"/>
      <c r="C389"/>
      <c r="D389"/>
      <c r="E389"/>
      <c r="F389"/>
      <c r="G389"/>
      <c r="H389"/>
      <c r="I389"/>
      <c r="J389"/>
    </row>
    <row r="390" spans="1:10" s="1" customFormat="1" ht="15" customHeight="1" x14ac:dyDescent="0.3">
      <c r="A390"/>
      <c r="B390"/>
      <c r="C390"/>
      <c r="D390"/>
      <c r="E390"/>
      <c r="F390"/>
      <c r="G390"/>
      <c r="H390"/>
      <c r="I390"/>
      <c r="J390"/>
    </row>
    <row r="391" spans="1:10" s="1" customFormat="1" ht="15" customHeight="1" x14ac:dyDescent="0.3">
      <c r="A391"/>
      <c r="B391"/>
      <c r="C391"/>
      <c r="D391"/>
      <c r="E391"/>
      <c r="F391"/>
      <c r="G391"/>
      <c r="H391"/>
      <c r="I391"/>
      <c r="J391"/>
    </row>
    <row r="392" spans="1:10" s="1" customFormat="1" ht="15" customHeight="1" x14ac:dyDescent="0.3">
      <c r="A392"/>
      <c r="B392"/>
      <c r="C392"/>
      <c r="D392"/>
      <c r="E392"/>
      <c r="F392"/>
      <c r="G392"/>
      <c r="H392"/>
      <c r="I392"/>
      <c r="J392"/>
    </row>
    <row r="393" spans="1:10" s="1" customFormat="1" ht="15" customHeight="1" x14ac:dyDescent="0.3">
      <c r="A393"/>
      <c r="B393"/>
      <c r="C393"/>
      <c r="D393"/>
      <c r="E393"/>
      <c r="F393"/>
      <c r="G393"/>
      <c r="H393"/>
      <c r="I393"/>
      <c r="J393"/>
    </row>
    <row r="394" spans="1:10" s="1" customFormat="1" ht="15" customHeight="1" x14ac:dyDescent="0.3">
      <c r="A394"/>
      <c r="B394"/>
      <c r="C394"/>
      <c r="D394"/>
      <c r="E394"/>
      <c r="F394"/>
      <c r="G394"/>
      <c r="H394"/>
      <c r="I394"/>
      <c r="J394"/>
    </row>
    <row r="395" spans="1:10" s="1" customFormat="1" ht="15" customHeight="1" x14ac:dyDescent="0.3">
      <c r="A395"/>
      <c r="B395"/>
      <c r="C395"/>
      <c r="D395"/>
      <c r="E395"/>
      <c r="F395"/>
      <c r="G395"/>
      <c r="H395"/>
      <c r="I395"/>
      <c r="J395"/>
    </row>
    <row r="396" spans="1:10" s="1" customFormat="1" ht="15" customHeight="1" x14ac:dyDescent="0.3">
      <c r="A396"/>
      <c r="B396"/>
      <c r="C396"/>
      <c r="D396"/>
      <c r="E396"/>
      <c r="F396"/>
      <c r="G396"/>
      <c r="H396"/>
      <c r="I396"/>
      <c r="J396"/>
    </row>
    <row r="397" spans="1:10" s="1" customFormat="1" ht="15" customHeight="1" x14ac:dyDescent="0.3">
      <c r="A397"/>
      <c r="B397"/>
      <c r="C397"/>
      <c r="D397"/>
      <c r="E397"/>
      <c r="F397"/>
      <c r="G397"/>
      <c r="H397"/>
      <c r="I397"/>
      <c r="J397"/>
    </row>
    <row r="398" spans="1:10" s="1" customFormat="1" ht="15" customHeight="1" x14ac:dyDescent="0.3">
      <c r="A398"/>
      <c r="B398"/>
      <c r="C398"/>
      <c r="D398"/>
      <c r="E398"/>
      <c r="F398"/>
      <c r="G398"/>
      <c r="H398"/>
      <c r="I398"/>
      <c r="J398"/>
    </row>
    <row r="399" spans="1:10" s="1" customFormat="1" ht="15" customHeight="1" x14ac:dyDescent="0.3">
      <c r="A399"/>
      <c r="B399"/>
      <c r="C399"/>
      <c r="D399"/>
      <c r="E399"/>
      <c r="F399"/>
      <c r="G399"/>
      <c r="H399"/>
      <c r="I399"/>
      <c r="J399"/>
    </row>
    <row r="400" spans="1:10" s="1" customFormat="1" ht="15" customHeight="1" x14ac:dyDescent="0.3">
      <c r="A400"/>
      <c r="B400"/>
      <c r="C400"/>
      <c r="D400"/>
      <c r="E400"/>
      <c r="F400"/>
      <c r="G400"/>
      <c r="H400"/>
      <c r="I400"/>
      <c r="J400"/>
    </row>
    <row r="401" spans="1:10" s="1" customFormat="1" ht="15" customHeight="1" x14ac:dyDescent="0.3">
      <c r="A401"/>
      <c r="B401"/>
      <c r="C401"/>
      <c r="D401"/>
      <c r="E401"/>
      <c r="F401"/>
      <c r="G401"/>
      <c r="H401"/>
      <c r="I401"/>
      <c r="J401"/>
    </row>
    <row r="402" spans="1:10" s="1" customFormat="1" ht="15" customHeight="1" x14ac:dyDescent="0.3">
      <c r="A402"/>
      <c r="B402"/>
      <c r="C402"/>
      <c r="D402"/>
      <c r="E402"/>
      <c r="F402"/>
      <c r="G402"/>
      <c r="H402"/>
      <c r="I402"/>
      <c r="J402"/>
    </row>
    <row r="403" spans="1:10" s="1" customFormat="1" ht="15" customHeight="1" x14ac:dyDescent="0.3">
      <c r="A403"/>
      <c r="B403"/>
      <c r="C403"/>
      <c r="D403"/>
      <c r="E403"/>
      <c r="F403"/>
      <c r="G403"/>
      <c r="H403"/>
      <c r="I403"/>
      <c r="J403"/>
    </row>
    <row r="404" spans="1:10" s="1" customFormat="1" ht="15" customHeight="1" x14ac:dyDescent="0.3">
      <c r="A404"/>
      <c r="B404"/>
      <c r="C404"/>
      <c r="D404"/>
      <c r="E404"/>
      <c r="F404"/>
      <c r="G404"/>
      <c r="H404"/>
      <c r="I404"/>
      <c r="J404"/>
    </row>
    <row r="405" spans="1:10" s="1" customFormat="1" ht="15" customHeight="1" x14ac:dyDescent="0.3">
      <c r="A405"/>
      <c r="B405"/>
      <c r="C405"/>
      <c r="D405"/>
      <c r="E405"/>
      <c r="F405"/>
      <c r="G405"/>
      <c r="H405"/>
      <c r="I405"/>
      <c r="J405"/>
    </row>
    <row r="406" spans="1:10" s="1" customFormat="1" ht="15" customHeight="1" x14ac:dyDescent="0.3">
      <c r="A406"/>
      <c r="B406"/>
      <c r="C406"/>
      <c r="D406"/>
      <c r="E406"/>
      <c r="F406"/>
      <c r="G406"/>
      <c r="H406"/>
      <c r="I406"/>
      <c r="J406"/>
    </row>
    <row r="407" spans="1:10" s="1" customFormat="1" ht="15" customHeight="1" x14ac:dyDescent="0.3">
      <c r="A407"/>
      <c r="B407"/>
      <c r="C407"/>
      <c r="D407"/>
      <c r="E407"/>
      <c r="F407"/>
      <c r="G407"/>
      <c r="H407"/>
      <c r="I407"/>
      <c r="J407"/>
    </row>
    <row r="408" spans="1:10" s="1" customFormat="1" ht="15" customHeight="1" x14ac:dyDescent="0.3">
      <c r="A408"/>
      <c r="B408"/>
      <c r="C408"/>
      <c r="D408"/>
      <c r="E408"/>
      <c r="F408"/>
      <c r="G408"/>
      <c r="H408"/>
      <c r="I408"/>
      <c r="J408"/>
    </row>
    <row r="409" spans="1:10" s="1" customFormat="1" ht="15" customHeight="1" x14ac:dyDescent="0.3">
      <c r="A409"/>
      <c r="B409"/>
      <c r="C409"/>
      <c r="D409"/>
      <c r="E409"/>
      <c r="F409"/>
      <c r="G409"/>
      <c r="H409"/>
      <c r="I409"/>
      <c r="J409"/>
    </row>
    <row r="410" spans="1:10" s="1" customFormat="1" ht="15" customHeight="1" x14ac:dyDescent="0.3">
      <c r="A410"/>
      <c r="B410"/>
      <c r="C410"/>
      <c r="D410"/>
      <c r="E410"/>
      <c r="F410"/>
      <c r="G410"/>
      <c r="H410"/>
      <c r="I410"/>
      <c r="J410"/>
    </row>
    <row r="411" spans="1:10" s="1" customFormat="1" ht="15" customHeight="1" x14ac:dyDescent="0.3">
      <c r="A411"/>
      <c r="B411"/>
      <c r="C411"/>
      <c r="D411"/>
      <c r="E411"/>
      <c r="F411"/>
      <c r="G411"/>
      <c r="H411"/>
      <c r="I411"/>
      <c r="J411"/>
    </row>
    <row r="412" spans="1:10" s="1" customFormat="1" ht="15" customHeight="1" x14ac:dyDescent="0.3">
      <c r="A412"/>
      <c r="B412"/>
      <c r="C412"/>
      <c r="D412"/>
      <c r="E412"/>
      <c r="F412"/>
      <c r="G412"/>
      <c r="H412"/>
      <c r="I412"/>
      <c r="J412"/>
    </row>
    <row r="413" spans="1:10" s="1" customFormat="1" ht="15" customHeight="1" x14ac:dyDescent="0.3">
      <c r="A413"/>
      <c r="B413"/>
      <c r="C413"/>
      <c r="D413"/>
      <c r="E413"/>
      <c r="F413"/>
      <c r="G413"/>
      <c r="H413"/>
      <c r="I413"/>
      <c r="J413"/>
    </row>
    <row r="414" spans="1:10" s="1" customFormat="1" ht="15" customHeight="1" x14ac:dyDescent="0.3">
      <c r="A414"/>
      <c r="B414"/>
      <c r="C414"/>
      <c r="D414"/>
      <c r="E414"/>
      <c r="F414"/>
      <c r="G414"/>
      <c r="H414"/>
      <c r="I414"/>
      <c r="J414"/>
    </row>
    <row r="415" spans="1:10" s="1" customFormat="1" ht="15" customHeight="1" x14ac:dyDescent="0.3">
      <c r="A415"/>
      <c r="B415"/>
      <c r="C415"/>
      <c r="D415"/>
      <c r="E415"/>
      <c r="F415"/>
      <c r="G415"/>
      <c r="H415"/>
      <c r="I415"/>
      <c r="J415"/>
    </row>
    <row r="416" spans="1:10" s="1" customFormat="1" ht="15" customHeight="1" x14ac:dyDescent="0.3">
      <c r="A416"/>
      <c r="B416"/>
      <c r="C416"/>
      <c r="D416"/>
      <c r="E416"/>
      <c r="F416"/>
      <c r="G416"/>
      <c r="H416"/>
      <c r="I416"/>
      <c r="J416"/>
    </row>
    <row r="417" spans="1:10" s="1" customFormat="1" ht="15" customHeight="1" x14ac:dyDescent="0.3">
      <c r="A417"/>
      <c r="B417"/>
      <c r="C417"/>
      <c r="D417"/>
      <c r="E417"/>
      <c r="F417"/>
      <c r="G417"/>
      <c r="H417"/>
      <c r="I417"/>
      <c r="J417"/>
    </row>
    <row r="418" spans="1:10" s="1" customFormat="1" ht="15" customHeight="1" x14ac:dyDescent="0.3">
      <c r="A418"/>
      <c r="B418"/>
      <c r="C418"/>
      <c r="D418"/>
      <c r="E418"/>
      <c r="F418"/>
      <c r="G418"/>
      <c r="H418"/>
      <c r="I418"/>
      <c r="J418"/>
    </row>
    <row r="419" spans="1:10" s="1" customFormat="1" ht="15" customHeight="1" x14ac:dyDescent="0.3">
      <c r="A419"/>
      <c r="B419"/>
      <c r="C419"/>
      <c r="D419"/>
      <c r="E419"/>
      <c r="F419"/>
      <c r="G419"/>
      <c r="H419"/>
      <c r="I419"/>
      <c r="J419"/>
    </row>
    <row r="420" spans="1:10" s="1" customFormat="1" ht="15" customHeight="1" x14ac:dyDescent="0.3">
      <c r="A420"/>
      <c r="B420"/>
      <c r="C420"/>
      <c r="D420"/>
      <c r="E420"/>
      <c r="F420"/>
      <c r="G420"/>
      <c r="H420"/>
      <c r="I420"/>
      <c r="J420"/>
    </row>
    <row r="421" spans="1:10" s="1" customFormat="1" ht="15" customHeight="1" x14ac:dyDescent="0.3">
      <c r="A421"/>
      <c r="B421"/>
      <c r="C421"/>
      <c r="D421"/>
      <c r="E421"/>
      <c r="F421"/>
      <c r="G421"/>
      <c r="H421"/>
      <c r="I421"/>
      <c r="J421"/>
    </row>
    <row r="422" spans="1:10" s="1" customFormat="1" ht="15" customHeight="1" x14ac:dyDescent="0.3">
      <c r="A422"/>
      <c r="B422"/>
      <c r="C422"/>
      <c r="D422"/>
      <c r="E422"/>
      <c r="F422"/>
      <c r="G422"/>
      <c r="H422"/>
      <c r="I422"/>
      <c r="J422"/>
    </row>
    <row r="423" spans="1:10" s="1" customFormat="1" ht="15" customHeight="1" x14ac:dyDescent="0.3">
      <c r="A423"/>
      <c r="B423"/>
      <c r="C423"/>
      <c r="D423"/>
      <c r="E423"/>
      <c r="F423"/>
      <c r="G423"/>
      <c r="H423"/>
      <c r="I423"/>
      <c r="J423"/>
    </row>
    <row r="424" spans="1:10" s="1" customFormat="1" ht="15" customHeight="1" x14ac:dyDescent="0.3">
      <c r="A424"/>
      <c r="B424"/>
      <c r="C424"/>
      <c r="D424"/>
      <c r="E424"/>
      <c r="F424"/>
      <c r="G424"/>
      <c r="H424"/>
      <c r="I424"/>
      <c r="J424"/>
    </row>
    <row r="425" spans="1:10" s="1" customFormat="1" ht="15" customHeight="1" x14ac:dyDescent="0.3">
      <c r="A425"/>
      <c r="B425"/>
      <c r="C425"/>
      <c r="D425"/>
      <c r="E425"/>
      <c r="F425"/>
      <c r="G425"/>
      <c r="H425"/>
      <c r="I425"/>
      <c r="J425"/>
    </row>
    <row r="426" spans="1:10" s="1" customFormat="1" ht="15" customHeight="1" x14ac:dyDescent="0.3">
      <c r="A426"/>
      <c r="B426"/>
      <c r="C426"/>
      <c r="D426"/>
      <c r="E426"/>
      <c r="F426"/>
      <c r="G426"/>
      <c r="H426"/>
      <c r="I426"/>
      <c r="J426"/>
    </row>
    <row r="427" spans="1:10" s="1" customFormat="1" ht="15" customHeight="1" x14ac:dyDescent="0.3">
      <c r="A427"/>
      <c r="B427"/>
      <c r="C427"/>
      <c r="D427"/>
      <c r="E427"/>
      <c r="F427"/>
      <c r="G427"/>
      <c r="H427"/>
      <c r="I427"/>
      <c r="J427"/>
    </row>
    <row r="428" spans="1:10" s="1" customFormat="1" ht="15" customHeight="1" x14ac:dyDescent="0.3">
      <c r="A428"/>
      <c r="B428"/>
      <c r="C428"/>
      <c r="D428"/>
      <c r="E428"/>
      <c r="F428"/>
      <c r="G428"/>
      <c r="H428"/>
      <c r="I428"/>
      <c r="J428"/>
    </row>
    <row r="429" spans="1:10" s="1" customFormat="1" ht="15" customHeight="1" x14ac:dyDescent="0.3">
      <c r="A429"/>
      <c r="B429"/>
      <c r="C429"/>
      <c r="D429"/>
      <c r="E429"/>
      <c r="F429"/>
      <c r="G429"/>
      <c r="H429"/>
      <c r="I429"/>
      <c r="J429"/>
    </row>
    <row r="430" spans="1:10" s="1" customFormat="1" ht="15" customHeight="1" x14ac:dyDescent="0.3">
      <c r="A430"/>
      <c r="B430"/>
      <c r="C430"/>
      <c r="D430"/>
      <c r="E430"/>
      <c r="F430"/>
      <c r="G430"/>
      <c r="H430"/>
      <c r="I430"/>
      <c r="J430"/>
    </row>
    <row r="431" spans="1:10" s="1" customFormat="1" ht="15" customHeight="1" x14ac:dyDescent="0.3">
      <c r="A431"/>
      <c r="B431"/>
      <c r="C431"/>
      <c r="D431"/>
      <c r="E431"/>
      <c r="F431"/>
      <c r="G431"/>
      <c r="H431"/>
      <c r="I431"/>
      <c r="J431"/>
    </row>
    <row r="432" spans="1:10" s="1" customFormat="1" ht="15" customHeight="1" x14ac:dyDescent="0.3">
      <c r="A432"/>
      <c r="B432"/>
      <c r="C432"/>
      <c r="D432"/>
      <c r="E432"/>
      <c r="F432"/>
      <c r="G432"/>
      <c r="H432"/>
      <c r="I432"/>
      <c r="J432"/>
    </row>
    <row r="433" spans="1:10" s="1" customFormat="1" ht="15" customHeight="1" x14ac:dyDescent="0.3">
      <c r="A433"/>
      <c r="B433"/>
      <c r="C433"/>
      <c r="D433"/>
      <c r="E433"/>
      <c r="F433"/>
      <c r="G433"/>
      <c r="H433"/>
      <c r="I433"/>
      <c r="J433"/>
    </row>
    <row r="434" spans="1:10" s="1" customFormat="1" ht="15" customHeight="1" x14ac:dyDescent="0.3">
      <c r="A434"/>
      <c r="B434"/>
      <c r="C434"/>
      <c r="D434"/>
      <c r="E434"/>
      <c r="F434"/>
      <c r="G434"/>
      <c r="H434"/>
      <c r="I434"/>
      <c r="J434"/>
    </row>
    <row r="435" spans="1:10" s="1" customFormat="1" ht="15" customHeight="1" x14ac:dyDescent="0.3">
      <c r="A435"/>
      <c r="B435"/>
      <c r="C435"/>
      <c r="D435"/>
      <c r="E435"/>
      <c r="F435"/>
      <c r="G435"/>
      <c r="H435"/>
      <c r="I435"/>
      <c r="J435"/>
    </row>
    <row r="436" spans="1:10" s="1" customFormat="1" ht="15" customHeight="1" x14ac:dyDescent="0.3">
      <c r="A436"/>
      <c r="B436"/>
      <c r="C436"/>
      <c r="D436"/>
      <c r="E436"/>
      <c r="F436"/>
      <c r="G436"/>
      <c r="H436"/>
      <c r="I436"/>
      <c r="J436"/>
    </row>
    <row r="437" spans="1:10" s="1" customFormat="1" ht="15" customHeight="1" x14ac:dyDescent="0.3">
      <c r="A437"/>
      <c r="B437"/>
      <c r="C437"/>
      <c r="D437"/>
      <c r="E437"/>
      <c r="F437"/>
      <c r="G437"/>
      <c r="H437"/>
      <c r="I437"/>
      <c r="J437"/>
    </row>
    <row r="438" spans="1:10" s="1" customFormat="1" ht="15" customHeight="1" x14ac:dyDescent="0.3">
      <c r="A438"/>
      <c r="B438"/>
      <c r="C438"/>
      <c r="D438"/>
      <c r="E438"/>
      <c r="F438"/>
      <c r="G438"/>
      <c r="H438"/>
      <c r="I438"/>
      <c r="J438"/>
    </row>
    <row r="439" spans="1:10" s="1" customFormat="1" ht="15" customHeight="1" x14ac:dyDescent="0.3">
      <c r="A439"/>
      <c r="B439"/>
      <c r="C439"/>
      <c r="D439"/>
      <c r="E439"/>
      <c r="F439"/>
      <c r="G439"/>
      <c r="H439"/>
      <c r="I439"/>
      <c r="J439"/>
    </row>
    <row r="440" spans="1:10" s="1" customFormat="1" ht="15" customHeight="1" x14ac:dyDescent="0.3">
      <c r="A440"/>
      <c r="B440"/>
      <c r="C440"/>
      <c r="D440"/>
      <c r="E440"/>
      <c r="F440"/>
      <c r="G440"/>
      <c r="H440"/>
      <c r="I440"/>
      <c r="J440"/>
    </row>
    <row r="441" spans="1:10" s="1" customFormat="1" ht="15" customHeight="1" x14ac:dyDescent="0.3">
      <c r="A441"/>
      <c r="B441"/>
      <c r="C441"/>
      <c r="D441"/>
      <c r="E441"/>
      <c r="F441"/>
      <c r="G441"/>
      <c r="H441"/>
      <c r="I441"/>
      <c r="J441"/>
    </row>
    <row r="442" spans="1:10" s="1" customFormat="1" ht="15" customHeight="1" x14ac:dyDescent="0.3">
      <c r="A442"/>
      <c r="B442"/>
      <c r="C442"/>
      <c r="D442"/>
      <c r="E442"/>
      <c r="F442"/>
      <c r="G442"/>
      <c r="H442"/>
      <c r="I442"/>
      <c r="J442"/>
    </row>
    <row r="443" spans="1:10" s="1" customFormat="1" ht="15" customHeight="1" x14ac:dyDescent="0.3">
      <c r="A443"/>
      <c r="B443"/>
      <c r="C443"/>
      <c r="D443"/>
      <c r="E443"/>
      <c r="F443"/>
      <c r="G443"/>
      <c r="H443"/>
      <c r="I443"/>
      <c r="J443"/>
    </row>
    <row r="444" spans="1:10" s="1" customFormat="1" ht="15" customHeight="1" x14ac:dyDescent="0.3">
      <c r="A444"/>
      <c r="B444"/>
      <c r="C444"/>
      <c r="D444"/>
      <c r="E444"/>
      <c r="F444"/>
      <c r="G444"/>
      <c r="H444"/>
      <c r="I444"/>
      <c r="J444"/>
    </row>
    <row r="445" spans="1:10" s="1" customFormat="1" ht="15" customHeight="1" x14ac:dyDescent="0.3">
      <c r="A445"/>
      <c r="B445"/>
      <c r="C445"/>
      <c r="D445"/>
      <c r="E445"/>
      <c r="F445"/>
      <c r="G445"/>
      <c r="H445"/>
      <c r="I445"/>
      <c r="J445"/>
    </row>
    <row r="446" spans="1:10" s="1" customFormat="1" ht="15" customHeight="1" x14ac:dyDescent="0.3">
      <c r="A446"/>
      <c r="B446"/>
      <c r="C446"/>
      <c r="D446"/>
      <c r="E446"/>
      <c r="F446"/>
      <c r="G446"/>
      <c r="H446"/>
      <c r="I446"/>
      <c r="J446"/>
    </row>
    <row r="447" spans="1:10" s="1" customFormat="1" ht="15" customHeight="1" x14ac:dyDescent="0.3">
      <c r="A447"/>
      <c r="B447"/>
      <c r="C447"/>
      <c r="D447"/>
      <c r="E447"/>
      <c r="F447"/>
      <c r="G447"/>
      <c r="H447"/>
      <c r="I447"/>
      <c r="J447"/>
    </row>
    <row r="448" spans="1:10" s="1" customFormat="1" ht="15" customHeight="1" x14ac:dyDescent="0.3">
      <c r="A448"/>
      <c r="B448"/>
      <c r="C448"/>
      <c r="D448"/>
      <c r="E448"/>
      <c r="F448"/>
      <c r="G448"/>
      <c r="H448"/>
      <c r="I448"/>
      <c r="J448"/>
    </row>
    <row r="449" spans="1:10" s="1" customFormat="1" ht="15" customHeight="1" x14ac:dyDescent="0.3">
      <c r="A449"/>
      <c r="B449"/>
      <c r="C449"/>
      <c r="D449"/>
      <c r="E449"/>
      <c r="F449"/>
      <c r="G449"/>
      <c r="H449"/>
      <c r="I449"/>
      <c r="J449"/>
    </row>
    <row r="450" spans="1:10" s="1" customFormat="1" ht="15" customHeight="1" x14ac:dyDescent="0.3">
      <c r="A450"/>
      <c r="B450"/>
      <c r="C450"/>
      <c r="D450"/>
      <c r="E450"/>
      <c r="F450"/>
      <c r="G450"/>
      <c r="H450"/>
      <c r="I450"/>
      <c r="J450"/>
    </row>
    <row r="451" spans="1:10" s="1" customFormat="1" ht="15" customHeight="1" x14ac:dyDescent="0.3">
      <c r="A451"/>
      <c r="B451"/>
      <c r="C451"/>
      <c r="D451"/>
      <c r="E451"/>
      <c r="F451"/>
      <c r="G451"/>
      <c r="H451"/>
      <c r="I451"/>
      <c r="J451"/>
    </row>
    <row r="452" spans="1:10" s="1" customFormat="1" ht="15" customHeight="1" x14ac:dyDescent="0.3">
      <c r="A452"/>
      <c r="B452"/>
      <c r="C452"/>
      <c r="D452"/>
      <c r="E452"/>
      <c r="F452"/>
      <c r="G452"/>
      <c r="H452"/>
      <c r="I452"/>
      <c r="J452"/>
    </row>
    <row r="453" spans="1:10" s="1" customFormat="1" ht="15" customHeight="1" x14ac:dyDescent="0.3">
      <c r="A453"/>
      <c r="B453"/>
      <c r="C453"/>
      <c r="D453"/>
      <c r="E453"/>
      <c r="F453"/>
      <c r="G453"/>
      <c r="H453"/>
      <c r="I453"/>
      <c r="J453"/>
    </row>
    <row r="454" spans="1:10" s="1" customFormat="1" ht="15" customHeight="1" x14ac:dyDescent="0.3">
      <c r="A454"/>
      <c r="B454"/>
      <c r="C454"/>
      <c r="D454"/>
      <c r="E454"/>
      <c r="F454"/>
      <c r="G454"/>
      <c r="H454"/>
      <c r="I454"/>
      <c r="J454"/>
    </row>
    <row r="455" spans="1:10" s="1" customFormat="1" ht="15" customHeight="1" x14ac:dyDescent="0.3">
      <c r="A455"/>
      <c r="B455"/>
      <c r="C455"/>
      <c r="D455"/>
      <c r="E455"/>
      <c r="F455"/>
      <c r="G455"/>
      <c r="H455"/>
      <c r="I455"/>
      <c r="J455"/>
    </row>
    <row r="456" spans="1:10" s="1" customFormat="1" ht="15" customHeight="1" x14ac:dyDescent="0.3">
      <c r="A456"/>
      <c r="B456"/>
      <c r="C456"/>
      <c r="D456"/>
      <c r="E456"/>
      <c r="F456"/>
      <c r="G456"/>
      <c r="H456"/>
      <c r="I456"/>
      <c r="J456"/>
    </row>
    <row r="457" spans="1:10" s="1" customFormat="1" ht="15" customHeight="1" x14ac:dyDescent="0.3">
      <c r="A457"/>
      <c r="B457"/>
      <c r="C457"/>
      <c r="D457"/>
      <c r="E457"/>
      <c r="F457"/>
      <c r="G457"/>
      <c r="H457"/>
      <c r="I457"/>
      <c r="J457"/>
    </row>
    <row r="458" spans="1:10" s="1" customFormat="1" ht="15" customHeight="1" x14ac:dyDescent="0.3">
      <c r="A458"/>
      <c r="B458"/>
      <c r="C458"/>
      <c r="D458"/>
      <c r="E458"/>
      <c r="F458"/>
      <c r="G458"/>
      <c r="H458"/>
      <c r="I458"/>
      <c r="J458"/>
    </row>
    <row r="459" spans="1:10" s="1" customFormat="1" ht="15" customHeight="1" x14ac:dyDescent="0.3">
      <c r="A459"/>
      <c r="B459"/>
      <c r="C459"/>
      <c r="D459"/>
      <c r="E459"/>
      <c r="F459"/>
      <c r="G459"/>
      <c r="H459"/>
      <c r="I459"/>
      <c r="J459"/>
    </row>
    <row r="460" spans="1:10" s="1" customFormat="1" ht="15" customHeight="1" x14ac:dyDescent="0.3">
      <c r="A460"/>
      <c r="B460"/>
      <c r="C460"/>
      <c r="D460"/>
      <c r="E460"/>
      <c r="F460"/>
      <c r="G460"/>
      <c r="H460"/>
      <c r="I460"/>
      <c r="J460"/>
    </row>
    <row r="461" spans="1:10" s="1" customFormat="1" ht="15" customHeight="1" x14ac:dyDescent="0.3">
      <c r="A461"/>
      <c r="B461"/>
      <c r="C461"/>
      <c r="D461"/>
      <c r="E461"/>
      <c r="F461"/>
      <c r="G461"/>
      <c r="H461"/>
      <c r="I461"/>
      <c r="J461"/>
    </row>
    <row r="462" spans="1:10" s="1" customFormat="1" ht="15" customHeight="1" x14ac:dyDescent="0.3">
      <c r="A462"/>
      <c r="B462"/>
      <c r="C462"/>
      <c r="D462"/>
      <c r="E462"/>
      <c r="F462"/>
      <c r="G462"/>
      <c r="H462"/>
      <c r="I462"/>
      <c r="J462"/>
    </row>
    <row r="463" spans="1:10" s="1" customFormat="1" ht="15" customHeight="1" x14ac:dyDescent="0.3">
      <c r="A463"/>
      <c r="B463"/>
      <c r="C463"/>
      <c r="D463"/>
      <c r="E463"/>
      <c r="F463"/>
      <c r="G463"/>
      <c r="H463"/>
      <c r="I463"/>
      <c r="J463"/>
    </row>
    <row r="464" spans="1:10" s="1" customFormat="1" ht="15" customHeight="1" x14ac:dyDescent="0.3">
      <c r="A464"/>
      <c r="B464"/>
      <c r="C464"/>
      <c r="D464"/>
      <c r="E464"/>
      <c r="F464"/>
      <c r="G464"/>
      <c r="H464"/>
      <c r="I464"/>
      <c r="J464"/>
    </row>
    <row r="465" spans="1:10" s="1" customFormat="1" ht="15" customHeight="1" x14ac:dyDescent="0.3">
      <c r="A465"/>
      <c r="B465"/>
      <c r="C465"/>
      <c r="D465"/>
      <c r="E465"/>
      <c r="F465"/>
      <c r="G465"/>
      <c r="H465"/>
      <c r="I465"/>
      <c r="J465"/>
    </row>
    <row r="466" spans="1:10" s="1" customFormat="1" ht="15" customHeight="1" x14ac:dyDescent="0.3">
      <c r="A466"/>
      <c r="B466"/>
      <c r="C466"/>
      <c r="D466"/>
      <c r="E466"/>
      <c r="F466"/>
      <c r="G466"/>
      <c r="H466"/>
      <c r="I466"/>
      <c r="J466"/>
    </row>
    <row r="467" spans="1:10" s="1" customFormat="1" ht="15" customHeight="1" x14ac:dyDescent="0.3">
      <c r="A467"/>
      <c r="B467"/>
      <c r="C467"/>
      <c r="D467"/>
      <c r="E467"/>
      <c r="F467"/>
      <c r="G467"/>
      <c r="H467"/>
      <c r="I467"/>
      <c r="J467"/>
    </row>
    <row r="468" spans="1:10" s="1" customFormat="1" ht="15" customHeight="1" x14ac:dyDescent="0.3">
      <c r="A468"/>
      <c r="B468"/>
      <c r="C468"/>
      <c r="D468"/>
      <c r="E468"/>
      <c r="F468"/>
      <c r="G468"/>
      <c r="H468"/>
      <c r="I468"/>
      <c r="J468"/>
    </row>
    <row r="469" spans="1:10" s="1" customFormat="1" ht="15" customHeight="1" x14ac:dyDescent="0.3">
      <c r="A469"/>
      <c r="B469"/>
      <c r="C469"/>
      <c r="D469"/>
      <c r="E469"/>
      <c r="F469"/>
      <c r="G469"/>
      <c r="H469"/>
      <c r="I469"/>
      <c r="J469"/>
    </row>
    <row r="470" spans="1:10" s="1" customFormat="1" ht="15" customHeight="1" x14ac:dyDescent="0.3">
      <c r="A470"/>
      <c r="B470"/>
      <c r="C470"/>
      <c r="D470"/>
      <c r="E470"/>
      <c r="F470"/>
      <c r="G470"/>
      <c r="H470"/>
      <c r="I470"/>
      <c r="J470"/>
    </row>
    <row r="471" spans="1:10" s="1" customFormat="1" ht="15" customHeight="1" x14ac:dyDescent="0.3">
      <c r="A471"/>
      <c r="B471"/>
      <c r="C471"/>
      <c r="D471"/>
      <c r="E471"/>
      <c r="F471"/>
      <c r="G471"/>
      <c r="H471"/>
      <c r="I471"/>
      <c r="J471"/>
    </row>
    <row r="472" spans="1:10" s="1" customFormat="1" ht="15" customHeight="1" x14ac:dyDescent="0.3">
      <c r="A472"/>
      <c r="B472"/>
      <c r="C472"/>
      <c r="D472"/>
      <c r="E472"/>
      <c r="F472"/>
      <c r="G472"/>
      <c r="H472"/>
      <c r="I472"/>
      <c r="J472"/>
    </row>
    <row r="473" spans="1:10" s="1" customFormat="1" ht="15" customHeight="1" x14ac:dyDescent="0.3">
      <c r="A473"/>
      <c r="B473"/>
      <c r="C473"/>
      <c r="D473"/>
      <c r="E473"/>
      <c r="F473"/>
      <c r="G473"/>
      <c r="H473"/>
      <c r="I473"/>
      <c r="J473"/>
    </row>
    <row r="474" spans="1:10" s="1" customFormat="1" ht="15" customHeight="1" x14ac:dyDescent="0.3">
      <c r="A474"/>
      <c r="B474"/>
      <c r="C474"/>
      <c r="D474"/>
      <c r="E474"/>
      <c r="F474"/>
      <c r="G474"/>
      <c r="H474"/>
      <c r="I474"/>
      <c r="J474"/>
    </row>
    <row r="475" spans="1:10" s="1" customFormat="1" ht="15" customHeight="1" x14ac:dyDescent="0.3">
      <c r="A475"/>
      <c r="B475"/>
      <c r="C475"/>
      <c r="D475"/>
      <c r="E475"/>
      <c r="F475"/>
      <c r="G475"/>
      <c r="H475"/>
      <c r="I475"/>
      <c r="J475"/>
    </row>
    <row r="476" spans="1:10" s="1" customFormat="1" ht="15" customHeight="1" x14ac:dyDescent="0.3">
      <c r="A476"/>
      <c r="B476"/>
      <c r="C476"/>
      <c r="D476"/>
      <c r="E476"/>
      <c r="F476"/>
      <c r="G476"/>
      <c r="H476"/>
      <c r="I476"/>
      <c r="J476"/>
    </row>
    <row r="477" spans="1:10" s="1" customFormat="1" ht="15" customHeight="1" x14ac:dyDescent="0.3">
      <c r="A477"/>
      <c r="B477"/>
      <c r="C477"/>
      <c r="D477"/>
      <c r="E477"/>
      <c r="F477"/>
      <c r="G477"/>
      <c r="H477"/>
      <c r="I477"/>
      <c r="J477"/>
    </row>
    <row r="478" spans="1:10" s="1" customFormat="1" ht="15" customHeight="1" x14ac:dyDescent="0.3">
      <c r="A478"/>
      <c r="B478"/>
      <c r="C478"/>
      <c r="D478"/>
      <c r="E478"/>
      <c r="F478"/>
      <c r="G478"/>
      <c r="H478"/>
      <c r="I478"/>
      <c r="J478"/>
    </row>
    <row r="479" spans="1:10" s="1" customFormat="1" ht="15" customHeight="1" x14ac:dyDescent="0.3">
      <c r="A479"/>
      <c r="B479"/>
      <c r="C479"/>
      <c r="D479"/>
      <c r="E479"/>
      <c r="F479"/>
      <c r="G479"/>
      <c r="H479"/>
      <c r="I479"/>
      <c r="J479"/>
    </row>
    <row r="480" spans="1:10" s="1" customFormat="1" ht="15" customHeight="1" x14ac:dyDescent="0.3">
      <c r="A480"/>
      <c r="B480"/>
      <c r="C480"/>
      <c r="D480"/>
      <c r="E480"/>
      <c r="F480"/>
      <c r="G480"/>
      <c r="H480"/>
      <c r="I480"/>
      <c r="J480"/>
    </row>
    <row r="481" spans="1:10" s="1" customFormat="1" ht="15" customHeight="1" x14ac:dyDescent="0.3">
      <c r="A481"/>
      <c r="B481"/>
      <c r="C481"/>
      <c r="D481"/>
      <c r="E481"/>
      <c r="F481"/>
      <c r="G481"/>
      <c r="H481"/>
      <c r="I481"/>
      <c r="J481"/>
    </row>
    <row r="482" spans="1:10" s="1" customFormat="1" ht="15" customHeight="1" x14ac:dyDescent="0.3">
      <c r="A482"/>
      <c r="B482"/>
      <c r="C482"/>
      <c r="D482"/>
      <c r="E482"/>
      <c r="F482"/>
      <c r="G482"/>
      <c r="H482"/>
      <c r="I482"/>
      <c r="J482"/>
    </row>
    <row r="483" spans="1:10" s="1" customFormat="1" ht="15" customHeight="1" x14ac:dyDescent="0.3">
      <c r="A483"/>
      <c r="B483"/>
      <c r="C483"/>
      <c r="D483"/>
      <c r="E483"/>
      <c r="F483"/>
      <c r="G483"/>
      <c r="H483"/>
      <c r="I483"/>
      <c r="J483"/>
    </row>
    <row r="484" spans="1:10" s="1" customFormat="1" ht="15" customHeight="1" x14ac:dyDescent="0.3">
      <c r="A484"/>
      <c r="B484"/>
      <c r="C484"/>
      <c r="D484"/>
      <c r="E484"/>
      <c r="F484"/>
      <c r="G484"/>
      <c r="H484"/>
      <c r="I484"/>
      <c r="J484"/>
    </row>
    <row r="485" spans="1:10" s="1" customFormat="1" ht="15" customHeight="1" x14ac:dyDescent="0.3">
      <c r="A485"/>
      <c r="B485"/>
      <c r="C485"/>
      <c r="D485"/>
      <c r="E485"/>
      <c r="F485"/>
      <c r="G485"/>
      <c r="H485"/>
      <c r="I485"/>
      <c r="J485"/>
    </row>
    <row r="486" spans="1:10" s="1" customFormat="1" ht="15" customHeight="1" x14ac:dyDescent="0.3">
      <c r="A486"/>
      <c r="B486"/>
      <c r="C486"/>
      <c r="D486"/>
      <c r="E486"/>
      <c r="F486"/>
      <c r="G486"/>
      <c r="H486"/>
      <c r="I486"/>
      <c r="J486"/>
    </row>
    <row r="487" spans="1:10" s="1" customFormat="1" ht="15" customHeight="1" x14ac:dyDescent="0.3">
      <c r="A487"/>
      <c r="B487"/>
      <c r="C487"/>
      <c r="D487"/>
      <c r="E487"/>
      <c r="F487"/>
      <c r="G487"/>
      <c r="H487"/>
      <c r="I487"/>
      <c r="J487"/>
    </row>
    <row r="488" spans="1:10" s="1" customFormat="1" ht="15" customHeight="1" x14ac:dyDescent="0.3">
      <c r="A488"/>
      <c r="B488"/>
      <c r="C488"/>
      <c r="D488"/>
      <c r="E488"/>
      <c r="F488"/>
      <c r="G488"/>
      <c r="H488"/>
      <c r="I488"/>
      <c r="J488"/>
    </row>
    <row r="489" spans="1:10" s="1" customFormat="1" ht="15" customHeight="1" x14ac:dyDescent="0.3">
      <c r="A489"/>
      <c r="B489"/>
      <c r="C489"/>
      <c r="D489"/>
      <c r="E489"/>
      <c r="F489"/>
      <c r="G489"/>
      <c r="H489"/>
      <c r="I489"/>
      <c r="J489"/>
    </row>
    <row r="490" spans="1:10" s="1" customFormat="1" ht="15" customHeight="1" x14ac:dyDescent="0.3">
      <c r="A490"/>
      <c r="B490"/>
      <c r="C490"/>
      <c r="D490"/>
      <c r="E490"/>
      <c r="F490"/>
      <c r="G490"/>
      <c r="H490"/>
      <c r="I490"/>
      <c r="J490"/>
    </row>
    <row r="491" spans="1:10" s="1" customFormat="1" ht="15" customHeight="1" x14ac:dyDescent="0.3">
      <c r="A491"/>
      <c r="B491"/>
      <c r="C491"/>
      <c r="D491"/>
      <c r="E491"/>
      <c r="F491"/>
      <c r="G491"/>
      <c r="H491"/>
      <c r="I491"/>
      <c r="J491"/>
    </row>
    <row r="492" spans="1:10" s="1" customFormat="1" ht="15" customHeight="1" x14ac:dyDescent="0.3">
      <c r="A492"/>
      <c r="B492"/>
      <c r="C492"/>
      <c r="D492"/>
      <c r="E492"/>
      <c r="F492"/>
      <c r="G492"/>
      <c r="H492"/>
      <c r="I492"/>
      <c r="J492"/>
    </row>
    <row r="493" spans="1:10" s="1" customFormat="1" ht="15" customHeight="1" x14ac:dyDescent="0.3">
      <c r="A493"/>
      <c r="B493"/>
      <c r="C493"/>
      <c r="D493"/>
      <c r="E493"/>
      <c r="F493"/>
      <c r="G493"/>
      <c r="H493"/>
      <c r="I493"/>
      <c r="J493"/>
    </row>
    <row r="494" spans="1:10" s="1" customFormat="1" ht="15" customHeight="1" x14ac:dyDescent="0.3">
      <c r="A494"/>
      <c r="B494"/>
      <c r="C494"/>
      <c r="D494"/>
      <c r="E494"/>
      <c r="F494"/>
      <c r="G494"/>
      <c r="H494"/>
      <c r="I494"/>
      <c r="J494"/>
    </row>
    <row r="495" spans="1:10" s="1" customFormat="1" ht="15" customHeight="1" x14ac:dyDescent="0.3">
      <c r="A495"/>
      <c r="B495"/>
      <c r="C495"/>
      <c r="D495"/>
      <c r="E495"/>
      <c r="F495"/>
      <c r="G495"/>
      <c r="H495"/>
      <c r="I495"/>
      <c r="J495"/>
    </row>
    <row r="496" spans="1:10" s="1" customFormat="1" ht="15" customHeight="1" x14ac:dyDescent="0.3">
      <c r="A496"/>
      <c r="B496"/>
      <c r="C496"/>
      <c r="D496"/>
      <c r="E496"/>
      <c r="F496"/>
      <c r="G496"/>
      <c r="H496"/>
      <c r="I496"/>
      <c r="J496"/>
    </row>
    <row r="497" spans="1:10" s="1" customFormat="1" ht="15" customHeight="1" x14ac:dyDescent="0.3">
      <c r="A497"/>
      <c r="B497"/>
      <c r="C497"/>
      <c r="D497"/>
      <c r="E497"/>
      <c r="F497"/>
      <c r="G497"/>
      <c r="H497"/>
      <c r="I497"/>
      <c r="J497"/>
    </row>
    <row r="498" spans="1:10" s="1" customFormat="1" ht="15" customHeight="1" x14ac:dyDescent="0.3">
      <c r="A498"/>
      <c r="B498"/>
      <c r="C498"/>
      <c r="D498"/>
      <c r="E498"/>
      <c r="F498"/>
      <c r="G498"/>
      <c r="H498"/>
      <c r="I498"/>
      <c r="J498"/>
    </row>
    <row r="499" spans="1:10" s="1" customFormat="1" ht="15" customHeight="1" x14ac:dyDescent="0.3">
      <c r="A499"/>
      <c r="B499"/>
      <c r="C499"/>
      <c r="D499"/>
      <c r="E499"/>
      <c r="F499"/>
      <c r="G499"/>
      <c r="H499"/>
      <c r="I499"/>
      <c r="J499"/>
    </row>
    <row r="500" spans="1:10" s="1" customFormat="1" ht="15" customHeight="1" x14ac:dyDescent="0.3">
      <c r="A500"/>
      <c r="B500"/>
      <c r="C500"/>
      <c r="D500"/>
      <c r="E500"/>
      <c r="F500"/>
      <c r="G500"/>
      <c r="H500"/>
      <c r="I500"/>
      <c r="J500"/>
    </row>
    <row r="501" spans="1:10" s="1" customFormat="1" ht="15" customHeight="1" x14ac:dyDescent="0.3">
      <c r="A501"/>
      <c r="B501"/>
      <c r="C501"/>
      <c r="D501"/>
      <c r="E501"/>
      <c r="F501"/>
      <c r="G501"/>
      <c r="H501"/>
      <c r="I501"/>
      <c r="J501"/>
    </row>
    <row r="502" spans="1:10" s="1" customFormat="1" ht="15" customHeight="1" x14ac:dyDescent="0.3">
      <c r="A502"/>
      <c r="B502"/>
      <c r="C502"/>
      <c r="D502"/>
      <c r="E502"/>
      <c r="F502"/>
      <c r="G502"/>
      <c r="H502"/>
      <c r="I502"/>
      <c r="J502"/>
    </row>
    <row r="503" spans="1:10" s="1" customFormat="1" ht="15" customHeight="1" x14ac:dyDescent="0.3">
      <c r="A503"/>
      <c r="B503"/>
      <c r="C503"/>
      <c r="D503"/>
      <c r="E503"/>
      <c r="F503"/>
      <c r="G503"/>
      <c r="H503"/>
      <c r="I503"/>
      <c r="J503"/>
    </row>
    <row r="504" spans="1:10" s="1" customFormat="1" ht="15" customHeight="1" x14ac:dyDescent="0.3">
      <c r="A504"/>
      <c r="B504"/>
      <c r="C504"/>
      <c r="D504"/>
      <c r="E504"/>
      <c r="F504"/>
      <c r="G504"/>
      <c r="H504"/>
      <c r="I504"/>
      <c r="J504"/>
    </row>
    <row r="505" spans="1:10" s="1" customFormat="1" ht="15" customHeight="1" x14ac:dyDescent="0.3">
      <c r="A505"/>
      <c r="B505"/>
      <c r="C505"/>
      <c r="D505"/>
      <c r="E505"/>
      <c r="F505"/>
      <c r="G505"/>
      <c r="H505"/>
      <c r="I505"/>
      <c r="J505"/>
    </row>
    <row r="506" spans="1:10" s="1" customFormat="1" ht="15" customHeight="1" x14ac:dyDescent="0.3">
      <c r="A506"/>
      <c r="B506"/>
      <c r="C506"/>
      <c r="D506"/>
      <c r="E506"/>
      <c r="F506"/>
      <c r="G506"/>
      <c r="H506"/>
      <c r="I506"/>
      <c r="J506"/>
    </row>
    <row r="507" spans="1:10" s="1" customFormat="1" ht="15" customHeight="1" x14ac:dyDescent="0.3">
      <c r="A507"/>
      <c r="B507"/>
      <c r="C507"/>
      <c r="D507"/>
      <c r="E507"/>
      <c r="F507"/>
      <c r="G507"/>
      <c r="H507"/>
      <c r="I507"/>
      <c r="J507"/>
    </row>
    <row r="508" spans="1:10" s="1" customFormat="1" ht="15" customHeight="1" x14ac:dyDescent="0.3">
      <c r="A508"/>
      <c r="B508"/>
      <c r="C508"/>
      <c r="D508"/>
      <c r="E508"/>
      <c r="F508"/>
      <c r="G508"/>
      <c r="H508"/>
      <c r="I508"/>
      <c r="J508"/>
    </row>
    <row r="509" spans="1:10" s="1" customFormat="1" ht="15" customHeight="1" x14ac:dyDescent="0.3">
      <c r="A509"/>
      <c r="B509"/>
      <c r="C509"/>
      <c r="D509"/>
      <c r="E509"/>
      <c r="F509"/>
      <c r="G509"/>
      <c r="H509"/>
      <c r="I509"/>
      <c r="J509"/>
    </row>
    <row r="510" spans="1:10" s="1" customFormat="1" ht="15" customHeight="1" x14ac:dyDescent="0.3">
      <c r="A510"/>
      <c r="B510"/>
      <c r="C510"/>
      <c r="D510"/>
      <c r="E510"/>
      <c r="F510"/>
      <c r="G510"/>
      <c r="H510"/>
      <c r="I510"/>
      <c r="J510"/>
    </row>
    <row r="511" spans="1:10" s="1" customFormat="1" ht="15" customHeight="1" x14ac:dyDescent="0.3">
      <c r="A511"/>
      <c r="B511"/>
      <c r="C511"/>
      <c r="D511"/>
      <c r="E511"/>
      <c r="F511"/>
      <c r="G511"/>
      <c r="H511"/>
      <c r="I511"/>
      <c r="J511"/>
    </row>
    <row r="512" spans="1:10" s="1" customFormat="1" ht="15" customHeight="1" x14ac:dyDescent="0.3">
      <c r="A512"/>
      <c r="B512"/>
      <c r="C512"/>
      <c r="D512"/>
      <c r="E512"/>
      <c r="F512"/>
      <c r="G512"/>
      <c r="H512"/>
      <c r="I512"/>
      <c r="J512"/>
    </row>
    <row r="513" spans="1:10" s="1" customFormat="1" ht="15" customHeight="1" x14ac:dyDescent="0.3">
      <c r="A513"/>
      <c r="B513"/>
      <c r="C513"/>
      <c r="D513"/>
      <c r="E513"/>
      <c r="F513"/>
      <c r="G513"/>
      <c r="H513"/>
      <c r="I513"/>
      <c r="J513"/>
    </row>
    <row r="514" spans="1:10" s="1" customFormat="1" ht="15" customHeight="1" x14ac:dyDescent="0.3">
      <c r="A514"/>
      <c r="B514"/>
      <c r="C514"/>
      <c r="D514"/>
      <c r="E514"/>
      <c r="F514"/>
      <c r="G514"/>
      <c r="H514"/>
      <c r="I514"/>
      <c r="J514"/>
    </row>
    <row r="515" spans="1:10" s="1" customFormat="1" ht="15" customHeight="1" x14ac:dyDescent="0.3">
      <c r="A515"/>
      <c r="B515"/>
      <c r="C515"/>
      <c r="D515"/>
      <c r="E515"/>
      <c r="F515"/>
      <c r="G515"/>
      <c r="H515"/>
      <c r="I515"/>
      <c r="J515"/>
    </row>
    <row r="516" spans="1:10" s="1" customFormat="1" ht="15" customHeight="1" x14ac:dyDescent="0.3">
      <c r="A516"/>
      <c r="B516"/>
      <c r="C516"/>
      <c r="D516"/>
      <c r="E516"/>
      <c r="F516"/>
      <c r="G516"/>
      <c r="H516"/>
      <c r="I516"/>
      <c r="J516"/>
    </row>
    <row r="517" spans="1:10" s="1" customFormat="1" ht="15" customHeight="1" x14ac:dyDescent="0.3">
      <c r="A517"/>
      <c r="B517"/>
      <c r="C517"/>
      <c r="D517"/>
      <c r="E517"/>
      <c r="F517"/>
      <c r="G517"/>
      <c r="H517"/>
      <c r="I517"/>
      <c r="J517"/>
    </row>
    <row r="518" spans="1:10" s="1" customFormat="1" ht="15" customHeight="1" x14ac:dyDescent="0.3">
      <c r="A518"/>
      <c r="B518"/>
      <c r="C518"/>
      <c r="D518"/>
      <c r="E518"/>
      <c r="F518"/>
      <c r="G518"/>
      <c r="H518"/>
      <c r="I518"/>
      <c r="J518"/>
    </row>
    <row r="519" spans="1:10" s="1" customFormat="1" ht="15" customHeight="1" x14ac:dyDescent="0.3">
      <c r="A519"/>
      <c r="B519"/>
      <c r="C519"/>
      <c r="D519"/>
      <c r="E519"/>
      <c r="F519"/>
      <c r="G519"/>
      <c r="H519"/>
      <c r="I519"/>
      <c r="J519"/>
    </row>
    <row r="520" spans="1:10" s="1" customFormat="1" ht="15" customHeight="1" x14ac:dyDescent="0.3">
      <c r="A520"/>
      <c r="B520"/>
      <c r="C520"/>
      <c r="D520"/>
      <c r="E520"/>
      <c r="F520"/>
      <c r="G520"/>
      <c r="H520"/>
      <c r="I520"/>
      <c r="J520"/>
    </row>
    <row r="521" spans="1:10" s="1" customFormat="1" ht="15" customHeight="1" x14ac:dyDescent="0.3">
      <c r="A521"/>
      <c r="B521"/>
      <c r="C521"/>
      <c r="D521"/>
      <c r="E521"/>
      <c r="F521"/>
      <c r="G521"/>
      <c r="H521"/>
      <c r="I521"/>
      <c r="J521"/>
    </row>
    <row r="522" spans="1:10" s="1" customFormat="1" ht="15" customHeight="1" x14ac:dyDescent="0.3">
      <c r="A522"/>
      <c r="B522"/>
      <c r="C522"/>
      <c r="D522"/>
      <c r="E522"/>
      <c r="F522"/>
      <c r="G522"/>
      <c r="H522"/>
      <c r="I522"/>
      <c r="J522"/>
    </row>
    <row r="523" spans="1:10" s="1" customFormat="1" ht="15" customHeight="1" x14ac:dyDescent="0.3">
      <c r="A523"/>
      <c r="B523"/>
      <c r="C523"/>
      <c r="D523"/>
      <c r="E523"/>
      <c r="F523"/>
      <c r="G523"/>
      <c r="H523"/>
      <c r="I523"/>
      <c r="J523"/>
    </row>
    <row r="524" spans="1:10" s="1" customFormat="1" ht="15" customHeight="1" x14ac:dyDescent="0.3">
      <c r="A524"/>
      <c r="B524"/>
      <c r="C524"/>
      <c r="D524"/>
      <c r="E524"/>
      <c r="F524"/>
      <c r="G524"/>
      <c r="H524"/>
      <c r="I524"/>
      <c r="J524"/>
    </row>
    <row r="525" spans="1:10" s="1" customFormat="1" ht="15" customHeight="1" x14ac:dyDescent="0.3">
      <c r="A525"/>
      <c r="B525"/>
      <c r="C525"/>
      <c r="D525"/>
      <c r="E525"/>
      <c r="F525"/>
      <c r="G525"/>
      <c r="H525"/>
      <c r="I525"/>
      <c r="J525"/>
    </row>
    <row r="526" spans="1:10" s="1" customFormat="1" ht="15" customHeight="1" x14ac:dyDescent="0.3">
      <c r="A526"/>
      <c r="B526"/>
      <c r="C526"/>
      <c r="D526"/>
      <c r="E526"/>
      <c r="F526"/>
      <c r="G526"/>
      <c r="H526"/>
      <c r="I526"/>
      <c r="J526"/>
    </row>
    <row r="527" spans="1:10" s="1" customFormat="1" ht="15" customHeight="1" x14ac:dyDescent="0.3">
      <c r="A527"/>
      <c r="B527"/>
      <c r="C527"/>
      <c r="D527"/>
      <c r="E527"/>
      <c r="F527"/>
      <c r="G527"/>
      <c r="H527"/>
      <c r="I527"/>
      <c r="J527"/>
    </row>
    <row r="528" spans="1:10" s="1" customFormat="1" ht="15" customHeight="1" x14ac:dyDescent="0.3">
      <c r="A528"/>
      <c r="B528"/>
      <c r="C528"/>
      <c r="D528"/>
      <c r="E528"/>
      <c r="F528"/>
      <c r="G528"/>
      <c r="H528"/>
      <c r="I528"/>
      <c r="J528"/>
    </row>
    <row r="529" spans="1:10" s="1" customFormat="1" ht="15" customHeight="1" x14ac:dyDescent="0.3">
      <c r="A529"/>
      <c r="B529"/>
      <c r="C529"/>
      <c r="D529"/>
      <c r="E529"/>
      <c r="F529"/>
      <c r="G529"/>
      <c r="H529"/>
      <c r="I529"/>
      <c r="J529"/>
    </row>
    <row r="530" spans="1:10" s="1" customFormat="1" ht="15" customHeight="1" x14ac:dyDescent="0.3">
      <c r="A530"/>
      <c r="B530"/>
      <c r="C530"/>
      <c r="D530"/>
      <c r="E530"/>
      <c r="F530"/>
      <c r="G530"/>
      <c r="H530"/>
      <c r="I530"/>
      <c r="J530"/>
    </row>
    <row r="531" spans="1:10" s="1" customFormat="1" ht="15" customHeight="1" x14ac:dyDescent="0.3">
      <c r="A531"/>
      <c r="B531"/>
      <c r="C531"/>
      <c r="D531"/>
      <c r="E531"/>
      <c r="F531"/>
      <c r="G531"/>
      <c r="H531"/>
      <c r="I531"/>
      <c r="J531"/>
    </row>
    <row r="532" spans="1:10" s="1" customFormat="1" ht="15" customHeight="1" x14ac:dyDescent="0.3">
      <c r="A532"/>
      <c r="B532"/>
      <c r="C532"/>
      <c r="D532"/>
      <c r="E532"/>
      <c r="F532"/>
      <c r="G532"/>
      <c r="H532"/>
      <c r="I532"/>
      <c r="J532"/>
    </row>
    <row r="533" spans="1:10" s="1" customFormat="1" ht="15" customHeight="1" x14ac:dyDescent="0.3">
      <c r="A533"/>
      <c r="B533"/>
      <c r="C533"/>
      <c r="D533"/>
      <c r="E533"/>
      <c r="F533"/>
      <c r="G533"/>
      <c r="H533"/>
      <c r="I533"/>
      <c r="J533"/>
    </row>
    <row r="534" spans="1:10" s="1" customFormat="1" ht="15" customHeight="1" x14ac:dyDescent="0.3">
      <c r="A534"/>
      <c r="B534"/>
      <c r="C534"/>
      <c r="D534"/>
      <c r="E534"/>
      <c r="F534"/>
      <c r="G534"/>
      <c r="H534"/>
      <c r="I534"/>
      <c r="J534"/>
    </row>
    <row r="535" spans="1:10" s="1" customFormat="1" ht="15" customHeight="1" x14ac:dyDescent="0.3">
      <c r="A535"/>
      <c r="B535"/>
      <c r="C535"/>
      <c r="D535"/>
      <c r="E535"/>
      <c r="F535"/>
      <c r="G535"/>
      <c r="H535"/>
      <c r="I535"/>
      <c r="J535"/>
    </row>
    <row r="536" spans="1:10" s="1" customFormat="1" ht="15" customHeight="1" x14ac:dyDescent="0.3">
      <c r="A536"/>
      <c r="B536"/>
      <c r="C536"/>
      <c r="D536"/>
      <c r="E536"/>
      <c r="F536"/>
      <c r="G536"/>
      <c r="H536"/>
      <c r="I536"/>
      <c r="J536"/>
    </row>
    <row r="537" spans="1:10" s="1" customFormat="1" ht="15" customHeight="1" x14ac:dyDescent="0.3">
      <c r="A537"/>
      <c r="B537"/>
      <c r="C537"/>
      <c r="D537"/>
      <c r="E537"/>
      <c r="F537"/>
      <c r="G537"/>
      <c r="H537"/>
      <c r="I537"/>
      <c r="J537"/>
    </row>
    <row r="538" spans="1:10" s="1" customFormat="1" ht="15" customHeight="1" x14ac:dyDescent="0.3">
      <c r="A538"/>
      <c r="B538"/>
      <c r="C538"/>
      <c r="D538"/>
      <c r="E538"/>
      <c r="F538"/>
      <c r="G538"/>
      <c r="H538"/>
      <c r="I538"/>
      <c r="J538"/>
    </row>
    <row r="539" spans="1:10" s="1" customFormat="1" ht="15" customHeight="1" x14ac:dyDescent="0.3">
      <c r="A539"/>
      <c r="B539"/>
      <c r="C539"/>
      <c r="D539"/>
      <c r="E539"/>
      <c r="F539"/>
      <c r="G539"/>
      <c r="H539"/>
      <c r="I539"/>
      <c r="J539"/>
    </row>
    <row r="540" spans="1:10" s="1" customFormat="1" ht="15" customHeight="1" x14ac:dyDescent="0.3">
      <c r="A540"/>
      <c r="B540"/>
      <c r="C540"/>
      <c r="D540"/>
      <c r="E540"/>
      <c r="F540"/>
      <c r="G540"/>
      <c r="H540"/>
      <c r="I540"/>
      <c r="J540"/>
    </row>
    <row r="541" spans="1:10" s="1" customFormat="1" ht="15" customHeight="1" x14ac:dyDescent="0.3">
      <c r="A541"/>
      <c r="B541"/>
      <c r="C541"/>
      <c r="D541"/>
      <c r="E541"/>
      <c r="F541"/>
      <c r="G541"/>
      <c r="H541"/>
      <c r="I541"/>
      <c r="J541"/>
    </row>
    <row r="542" spans="1:10" s="1" customFormat="1" ht="15" customHeight="1" x14ac:dyDescent="0.3">
      <c r="A542"/>
      <c r="B542"/>
      <c r="C542"/>
      <c r="D542"/>
      <c r="E542"/>
      <c r="F542"/>
      <c r="G542"/>
      <c r="H542"/>
      <c r="I542"/>
      <c r="J542"/>
    </row>
    <row r="543" spans="1:10" s="1" customFormat="1" ht="15" customHeight="1" x14ac:dyDescent="0.3">
      <c r="A543"/>
      <c r="B543"/>
      <c r="C543"/>
      <c r="D543"/>
      <c r="E543"/>
      <c r="F543"/>
      <c r="G543"/>
      <c r="H543"/>
      <c r="I543"/>
      <c r="J543"/>
    </row>
    <row r="544" spans="1:10" s="1" customFormat="1" ht="15" customHeight="1" x14ac:dyDescent="0.3">
      <c r="A544"/>
      <c r="B544"/>
      <c r="C544"/>
      <c r="D544"/>
      <c r="E544"/>
      <c r="F544"/>
      <c r="G544"/>
      <c r="H544"/>
      <c r="I544"/>
      <c r="J544"/>
    </row>
    <row r="545" spans="1:10" s="1" customFormat="1" ht="15" customHeight="1" x14ac:dyDescent="0.3">
      <c r="A545"/>
      <c r="B545"/>
      <c r="C545"/>
      <c r="D545"/>
      <c r="E545"/>
      <c r="F545"/>
      <c r="G545"/>
      <c r="H545"/>
      <c r="I545"/>
      <c r="J545"/>
    </row>
    <row r="546" spans="1:10" s="1" customFormat="1" ht="15" customHeight="1" x14ac:dyDescent="0.3">
      <c r="A546"/>
      <c r="B546"/>
      <c r="C546"/>
      <c r="D546"/>
      <c r="E546"/>
      <c r="F546"/>
      <c r="G546"/>
      <c r="H546"/>
      <c r="I546"/>
      <c r="J546"/>
    </row>
    <row r="547" spans="1:10" s="1" customFormat="1" ht="15" customHeight="1" x14ac:dyDescent="0.3">
      <c r="A547"/>
      <c r="B547"/>
      <c r="C547"/>
      <c r="D547"/>
      <c r="E547"/>
      <c r="F547"/>
      <c r="G547"/>
      <c r="H547"/>
      <c r="I547"/>
      <c r="J547"/>
    </row>
    <row r="548" spans="1:10" s="1" customFormat="1" ht="15" customHeight="1" x14ac:dyDescent="0.3">
      <c r="A548"/>
      <c r="B548"/>
      <c r="C548"/>
      <c r="D548"/>
      <c r="E548"/>
      <c r="F548"/>
      <c r="G548"/>
      <c r="H548"/>
      <c r="I548"/>
      <c r="J548"/>
    </row>
    <row r="549" spans="1:10" s="1" customFormat="1" ht="15" customHeight="1" x14ac:dyDescent="0.3">
      <c r="A549"/>
      <c r="B549"/>
      <c r="C549"/>
      <c r="D549"/>
      <c r="E549"/>
      <c r="F549"/>
      <c r="G549"/>
      <c r="H549"/>
      <c r="I549"/>
      <c r="J549"/>
    </row>
    <row r="550" spans="1:10" s="1" customFormat="1" ht="15" customHeight="1" x14ac:dyDescent="0.3">
      <c r="A550"/>
      <c r="B550"/>
      <c r="C550"/>
      <c r="D550"/>
      <c r="E550"/>
      <c r="F550"/>
      <c r="G550"/>
      <c r="H550"/>
      <c r="I550"/>
      <c r="J550"/>
    </row>
    <row r="551" spans="1:10" s="1" customFormat="1" ht="15" customHeight="1" x14ac:dyDescent="0.3">
      <c r="A551"/>
      <c r="B551"/>
      <c r="C551"/>
      <c r="D551"/>
      <c r="E551"/>
      <c r="F551"/>
      <c r="G551"/>
      <c r="H551"/>
      <c r="I551"/>
      <c r="J551"/>
    </row>
    <row r="552" spans="1:10" s="1" customFormat="1" ht="15" customHeight="1" x14ac:dyDescent="0.3">
      <c r="A552"/>
      <c r="B552"/>
      <c r="C552"/>
      <c r="D552"/>
      <c r="E552"/>
      <c r="F552"/>
      <c r="G552"/>
      <c r="H552"/>
      <c r="I552"/>
      <c r="J552"/>
    </row>
    <row r="553" spans="1:10" s="1" customFormat="1" ht="15" customHeight="1" x14ac:dyDescent="0.3">
      <c r="A553"/>
      <c r="B553"/>
      <c r="C553"/>
      <c r="D553"/>
      <c r="E553"/>
      <c r="F553"/>
      <c r="G553"/>
      <c r="H553"/>
      <c r="I553"/>
      <c r="J553"/>
    </row>
    <row r="554" spans="1:10" s="1" customFormat="1" ht="15" customHeight="1" x14ac:dyDescent="0.3">
      <c r="A554"/>
      <c r="B554"/>
      <c r="C554"/>
      <c r="D554"/>
      <c r="E554"/>
      <c r="F554"/>
      <c r="G554"/>
      <c r="H554"/>
      <c r="I554"/>
      <c r="J554"/>
    </row>
    <row r="555" spans="1:10" s="1" customFormat="1" ht="15" customHeight="1" x14ac:dyDescent="0.3">
      <c r="A555"/>
      <c r="B555"/>
      <c r="C555"/>
      <c r="D555"/>
      <c r="E555"/>
      <c r="F555"/>
      <c r="G555"/>
      <c r="H555"/>
      <c r="I555"/>
      <c r="J555"/>
    </row>
    <row r="556" spans="1:10" s="1" customFormat="1" ht="15" customHeight="1" x14ac:dyDescent="0.3">
      <c r="A556"/>
      <c r="B556"/>
      <c r="C556"/>
      <c r="D556"/>
      <c r="E556"/>
      <c r="F556"/>
      <c r="G556"/>
      <c r="H556"/>
      <c r="I556"/>
      <c r="J556"/>
    </row>
    <row r="557" spans="1:10" s="1" customFormat="1" ht="15" customHeight="1" x14ac:dyDescent="0.3">
      <c r="A557"/>
      <c r="B557"/>
      <c r="C557"/>
      <c r="D557"/>
      <c r="E557"/>
      <c r="F557"/>
      <c r="G557"/>
      <c r="H557"/>
      <c r="I557"/>
      <c r="J557"/>
    </row>
    <row r="558" spans="1:10" s="1" customFormat="1" ht="15" customHeight="1" x14ac:dyDescent="0.3">
      <c r="A558"/>
      <c r="B558"/>
      <c r="C558"/>
      <c r="D558"/>
      <c r="E558"/>
      <c r="F558"/>
      <c r="G558"/>
      <c r="H558"/>
      <c r="I558"/>
      <c r="J558"/>
    </row>
    <row r="559" spans="1:10" s="1" customFormat="1" ht="15" customHeight="1" x14ac:dyDescent="0.3">
      <c r="A559"/>
      <c r="B559"/>
      <c r="C559"/>
      <c r="D559"/>
      <c r="E559"/>
      <c r="F559"/>
      <c r="G559"/>
      <c r="H559"/>
      <c r="I559"/>
      <c r="J559"/>
    </row>
    <row r="560" spans="1:10" s="1" customFormat="1" ht="15" customHeight="1" x14ac:dyDescent="0.3">
      <c r="A560"/>
      <c r="B560"/>
      <c r="C560"/>
      <c r="D560"/>
      <c r="E560"/>
      <c r="F560"/>
      <c r="G560"/>
      <c r="H560"/>
      <c r="I560"/>
      <c r="J560"/>
    </row>
    <row r="561" spans="1:10" s="1" customFormat="1" ht="15" customHeight="1" x14ac:dyDescent="0.2"/>
    <row r="562" spans="1:10" s="1" customFormat="1" ht="15" customHeight="1" x14ac:dyDescent="0.2"/>
    <row r="563" spans="1:10" s="8" customFormat="1" ht="15" customHeight="1" x14ac:dyDescent="0.3">
      <c r="A563"/>
      <c r="B563"/>
      <c r="C563"/>
      <c r="D563"/>
      <c r="E563"/>
      <c r="F563"/>
      <c r="G563"/>
      <c r="H563"/>
      <c r="I563"/>
      <c r="J563"/>
    </row>
    <row r="564" spans="1:10" s="8" customFormat="1" ht="15" customHeight="1" x14ac:dyDescent="0.3">
      <c r="A564"/>
      <c r="B564"/>
      <c r="C564"/>
      <c r="D564"/>
      <c r="E564"/>
      <c r="F564"/>
      <c r="G564"/>
      <c r="H564"/>
      <c r="I564"/>
      <c r="J564"/>
    </row>
    <row r="565" spans="1:10" s="8" customFormat="1" ht="15" customHeight="1" x14ac:dyDescent="0.3">
      <c r="A565"/>
      <c r="B565"/>
      <c r="C565"/>
      <c r="D565"/>
      <c r="E565"/>
      <c r="F565"/>
      <c r="G565"/>
      <c r="H565"/>
      <c r="I565"/>
      <c r="J565"/>
    </row>
    <row r="566" spans="1:10" s="8" customFormat="1" ht="15" customHeight="1" x14ac:dyDescent="0.3">
      <c r="A566"/>
      <c r="B566"/>
      <c r="C566"/>
      <c r="D566"/>
      <c r="E566"/>
      <c r="F566"/>
      <c r="G566"/>
      <c r="H566"/>
      <c r="I566"/>
      <c r="J566"/>
    </row>
    <row r="567" spans="1:10" s="8" customFormat="1" ht="15" customHeight="1" x14ac:dyDescent="0.3">
      <c r="A567"/>
      <c r="B567"/>
      <c r="C567"/>
      <c r="D567"/>
      <c r="E567"/>
      <c r="F567"/>
      <c r="G567"/>
      <c r="H567"/>
      <c r="I567"/>
      <c r="J567"/>
    </row>
    <row r="568" spans="1:10" s="8" customFormat="1" ht="15" customHeight="1" x14ac:dyDescent="0.3">
      <c r="A568"/>
      <c r="B568"/>
      <c r="C568"/>
      <c r="D568"/>
      <c r="E568"/>
      <c r="F568"/>
      <c r="G568"/>
      <c r="H568"/>
      <c r="I568"/>
      <c r="J568"/>
    </row>
    <row r="569" spans="1:10" s="8" customFormat="1" ht="15" customHeight="1" x14ac:dyDescent="0.3">
      <c r="A569"/>
      <c r="B569"/>
      <c r="C569"/>
      <c r="D569"/>
      <c r="E569"/>
      <c r="F569"/>
      <c r="G569"/>
      <c r="H569"/>
      <c r="I569"/>
      <c r="J569"/>
    </row>
    <row r="570" spans="1:10" s="8" customFormat="1" ht="15" customHeight="1" x14ac:dyDescent="0.3">
      <c r="A570"/>
      <c r="B570"/>
      <c r="C570"/>
      <c r="D570"/>
      <c r="E570"/>
      <c r="F570"/>
      <c r="G570"/>
      <c r="H570"/>
      <c r="I570"/>
      <c r="J570"/>
    </row>
    <row r="571" spans="1:10" s="8" customFormat="1" ht="15" customHeight="1" x14ac:dyDescent="0.3">
      <c r="A571"/>
      <c r="B571"/>
      <c r="C571"/>
      <c r="D571"/>
      <c r="E571"/>
      <c r="F571"/>
      <c r="G571"/>
      <c r="H571"/>
      <c r="I571"/>
      <c r="J571"/>
    </row>
    <row r="572" spans="1:10" s="8" customFormat="1" ht="15" customHeight="1" x14ac:dyDescent="0.3">
      <c r="A572"/>
      <c r="B572"/>
      <c r="C572"/>
      <c r="D572"/>
      <c r="E572"/>
      <c r="F572"/>
      <c r="G572"/>
      <c r="H572"/>
      <c r="I572"/>
      <c r="J572"/>
    </row>
    <row r="573" spans="1:10" s="8" customFormat="1" ht="15" customHeight="1" x14ac:dyDescent="0.3">
      <c r="A573"/>
      <c r="B573"/>
      <c r="C573"/>
      <c r="D573"/>
      <c r="E573"/>
      <c r="F573"/>
      <c r="G573"/>
      <c r="H573"/>
      <c r="I573"/>
      <c r="J573"/>
    </row>
    <row r="574" spans="1:10" s="8" customFormat="1" ht="15" customHeight="1" x14ac:dyDescent="0.3">
      <c r="A574"/>
      <c r="B574"/>
      <c r="C574"/>
      <c r="D574"/>
      <c r="E574"/>
      <c r="F574"/>
      <c r="G574"/>
      <c r="H574"/>
      <c r="I574"/>
      <c r="J574"/>
    </row>
    <row r="575" spans="1:10" s="8" customFormat="1" ht="15" customHeight="1" x14ac:dyDescent="0.3">
      <c r="A575"/>
      <c r="B575"/>
      <c r="C575"/>
      <c r="D575"/>
      <c r="E575"/>
      <c r="F575"/>
      <c r="G575"/>
      <c r="H575"/>
      <c r="I575"/>
      <c r="J575"/>
    </row>
    <row r="576" spans="1:10" s="8" customFormat="1" ht="15" customHeight="1" x14ac:dyDescent="0.3">
      <c r="A576"/>
      <c r="B576"/>
      <c r="C576"/>
      <c r="D576"/>
      <c r="E576"/>
      <c r="F576"/>
      <c r="G576"/>
      <c r="H576"/>
      <c r="I576"/>
      <c r="J576"/>
    </row>
    <row r="577" spans="1:10" s="8" customFormat="1" ht="15" customHeight="1" x14ac:dyDescent="0.3">
      <c r="A577"/>
      <c r="B577"/>
      <c r="C577"/>
      <c r="D577"/>
      <c r="E577"/>
      <c r="F577"/>
      <c r="G577"/>
      <c r="H577"/>
      <c r="I577"/>
      <c r="J577"/>
    </row>
    <row r="578" spans="1:10" s="8" customFormat="1" ht="15" customHeight="1" x14ac:dyDescent="0.3">
      <c r="A578"/>
      <c r="B578"/>
      <c r="C578"/>
      <c r="D578"/>
      <c r="E578"/>
      <c r="F578"/>
      <c r="G578"/>
      <c r="H578"/>
      <c r="I578"/>
      <c r="J578"/>
    </row>
    <row r="579" spans="1:10" s="8" customFormat="1" ht="15" customHeight="1" x14ac:dyDescent="0.3">
      <c r="A579"/>
      <c r="B579"/>
      <c r="C579"/>
      <c r="D579"/>
      <c r="E579"/>
      <c r="F579"/>
      <c r="G579"/>
      <c r="H579"/>
      <c r="I579"/>
      <c r="J579"/>
    </row>
    <row r="580" spans="1:10" s="8" customFormat="1" ht="15" customHeight="1" x14ac:dyDescent="0.3">
      <c r="A580"/>
      <c r="B580"/>
      <c r="C580"/>
      <c r="D580"/>
      <c r="E580"/>
      <c r="F580"/>
      <c r="G580"/>
      <c r="H580"/>
      <c r="I580"/>
      <c r="J580"/>
    </row>
    <row r="581" spans="1:10" s="8" customFormat="1" ht="15" customHeight="1" x14ac:dyDescent="0.3">
      <c r="A581"/>
      <c r="B581"/>
      <c r="C581"/>
      <c r="D581"/>
      <c r="E581"/>
      <c r="F581"/>
      <c r="G581"/>
      <c r="H581"/>
      <c r="I581"/>
      <c r="J581"/>
    </row>
    <row r="582" spans="1:10" s="8" customFormat="1" ht="15" customHeight="1" x14ac:dyDescent="0.3">
      <c r="A582"/>
      <c r="B582"/>
      <c r="C582"/>
      <c r="D582"/>
      <c r="E582"/>
      <c r="F582"/>
      <c r="G582"/>
      <c r="H582"/>
      <c r="I582"/>
      <c r="J582"/>
    </row>
    <row r="583" spans="1:10" s="8" customFormat="1" ht="15" customHeight="1" x14ac:dyDescent="0.3">
      <c r="A583"/>
      <c r="B583"/>
      <c r="C583"/>
      <c r="D583"/>
      <c r="E583"/>
      <c r="F583"/>
      <c r="G583"/>
      <c r="H583"/>
      <c r="I583"/>
      <c r="J583"/>
    </row>
    <row r="584" spans="1:10" s="8" customFormat="1" ht="15" customHeight="1" x14ac:dyDescent="0.3">
      <c r="A584"/>
      <c r="B584"/>
      <c r="C584"/>
      <c r="D584"/>
      <c r="E584"/>
      <c r="F584"/>
      <c r="G584"/>
      <c r="H584"/>
      <c r="I584"/>
      <c r="J584"/>
    </row>
    <row r="585" spans="1:10" s="8" customFormat="1" ht="15" customHeight="1" x14ac:dyDescent="0.3">
      <c r="A585"/>
      <c r="B585"/>
      <c r="C585"/>
      <c r="D585"/>
      <c r="E585"/>
      <c r="F585"/>
      <c r="G585"/>
      <c r="H585"/>
      <c r="I585"/>
      <c r="J585"/>
    </row>
    <row r="586" spans="1:10" s="8" customFormat="1" ht="15" customHeight="1" x14ac:dyDescent="0.3">
      <c r="A586"/>
      <c r="B586"/>
      <c r="C586"/>
      <c r="D586"/>
      <c r="E586"/>
      <c r="F586"/>
      <c r="G586"/>
      <c r="H586"/>
      <c r="I586"/>
      <c r="J586"/>
    </row>
    <row r="587" spans="1:10" s="8" customFormat="1" ht="15" customHeight="1" x14ac:dyDescent="0.3">
      <c r="A587"/>
      <c r="B587"/>
      <c r="C587"/>
      <c r="D587"/>
      <c r="E587"/>
      <c r="F587"/>
      <c r="G587"/>
      <c r="H587"/>
      <c r="I587"/>
      <c r="J587"/>
    </row>
    <row r="588" spans="1:10" s="8" customFormat="1" ht="15" customHeight="1" x14ac:dyDescent="0.3">
      <c r="A588"/>
      <c r="B588"/>
      <c r="C588"/>
      <c r="D588"/>
      <c r="E588"/>
      <c r="F588"/>
      <c r="G588"/>
      <c r="H588"/>
      <c r="I588"/>
      <c r="J588"/>
    </row>
    <row r="589" spans="1:10" s="8" customFormat="1" ht="15" customHeight="1" x14ac:dyDescent="0.3">
      <c r="A589"/>
      <c r="B589"/>
      <c r="C589"/>
      <c r="D589"/>
      <c r="E589"/>
      <c r="F589"/>
      <c r="G589"/>
      <c r="H589"/>
      <c r="I589"/>
      <c r="J589"/>
    </row>
    <row r="590" spans="1:10" s="8" customFormat="1" ht="15" customHeight="1" x14ac:dyDescent="0.3">
      <c r="A590"/>
      <c r="B590"/>
      <c r="C590"/>
      <c r="D590"/>
      <c r="E590"/>
      <c r="F590"/>
      <c r="G590"/>
      <c r="H590"/>
      <c r="I590"/>
      <c r="J590"/>
    </row>
    <row r="591" spans="1:10" s="8" customFormat="1" ht="15" customHeight="1" x14ac:dyDescent="0.3">
      <c r="A591"/>
      <c r="B591"/>
      <c r="C591"/>
      <c r="D591"/>
      <c r="E591"/>
      <c r="F591"/>
      <c r="G591"/>
      <c r="H591"/>
      <c r="I591"/>
      <c r="J591"/>
    </row>
    <row r="592" spans="1:10" s="8" customFormat="1" ht="15" customHeight="1" x14ac:dyDescent="0.3">
      <c r="A592"/>
      <c r="B592"/>
      <c r="C592"/>
      <c r="D592"/>
      <c r="E592"/>
      <c r="F592"/>
      <c r="G592"/>
      <c r="H592"/>
      <c r="I592"/>
      <c r="J592"/>
    </row>
    <row r="593" spans="1:10" s="8" customFormat="1" ht="15" customHeight="1" x14ac:dyDescent="0.3">
      <c r="A593"/>
      <c r="B593"/>
      <c r="C593"/>
      <c r="D593"/>
      <c r="E593"/>
      <c r="F593"/>
      <c r="G593"/>
      <c r="H593"/>
      <c r="I593"/>
      <c r="J593"/>
    </row>
    <row r="594" spans="1:10" s="8" customFormat="1" ht="15" customHeight="1" x14ac:dyDescent="0.3">
      <c r="A594"/>
      <c r="B594"/>
      <c r="C594"/>
      <c r="D594"/>
      <c r="E594"/>
      <c r="F594"/>
      <c r="G594"/>
      <c r="H594"/>
      <c r="I594"/>
      <c r="J594"/>
    </row>
    <row r="595" spans="1:10" s="8" customFormat="1" ht="15" customHeight="1" x14ac:dyDescent="0.3">
      <c r="A595"/>
      <c r="B595"/>
      <c r="C595"/>
      <c r="D595"/>
      <c r="E595"/>
      <c r="F595"/>
      <c r="G595"/>
      <c r="H595"/>
      <c r="I595"/>
      <c r="J595"/>
    </row>
    <row r="596" spans="1:10" s="8" customFormat="1" ht="15" customHeight="1" x14ac:dyDescent="0.3">
      <c r="A596"/>
      <c r="B596"/>
      <c r="C596"/>
      <c r="D596"/>
      <c r="E596"/>
      <c r="F596"/>
      <c r="G596"/>
      <c r="H596"/>
      <c r="I596"/>
      <c r="J596"/>
    </row>
    <row r="597" spans="1:10" s="8" customFormat="1" ht="15" customHeight="1" x14ac:dyDescent="0.3">
      <c r="A597"/>
      <c r="B597"/>
      <c r="C597"/>
      <c r="D597"/>
      <c r="E597"/>
      <c r="F597"/>
      <c r="G597"/>
      <c r="H597"/>
      <c r="I597"/>
      <c r="J597"/>
    </row>
    <row r="598" spans="1:10" s="8" customFormat="1" ht="15" customHeight="1" x14ac:dyDescent="0.3">
      <c r="A598"/>
      <c r="B598"/>
      <c r="C598"/>
      <c r="D598"/>
      <c r="E598"/>
      <c r="F598"/>
      <c r="G598"/>
      <c r="H598"/>
      <c r="I598"/>
      <c r="J598"/>
    </row>
    <row r="599" spans="1:10" s="8" customFormat="1" ht="15" customHeight="1" x14ac:dyDescent="0.3">
      <c r="A599"/>
      <c r="B599"/>
      <c r="C599"/>
      <c r="D599"/>
      <c r="E599"/>
      <c r="F599"/>
      <c r="G599"/>
      <c r="H599"/>
      <c r="I599"/>
      <c r="J599"/>
    </row>
    <row r="600" spans="1:10" s="8" customFormat="1" ht="15" customHeight="1" x14ac:dyDescent="0.3">
      <c r="A600"/>
      <c r="B600"/>
      <c r="C600"/>
      <c r="D600"/>
      <c r="E600"/>
      <c r="F600"/>
      <c r="G600"/>
      <c r="H600"/>
      <c r="I600"/>
      <c r="J600"/>
    </row>
    <row r="601" spans="1:10" s="8" customFormat="1" ht="15" customHeight="1" x14ac:dyDescent="0.3">
      <c r="A601"/>
      <c r="B601"/>
      <c r="C601"/>
      <c r="D601"/>
      <c r="E601"/>
      <c r="F601"/>
      <c r="G601"/>
      <c r="H601"/>
      <c r="I601"/>
      <c r="J601"/>
    </row>
    <row r="602" spans="1:10" s="8" customFormat="1" ht="15" customHeight="1" x14ac:dyDescent="0.3">
      <c r="A602"/>
      <c r="B602"/>
      <c r="C602"/>
      <c r="D602"/>
      <c r="E602"/>
      <c r="F602"/>
      <c r="G602"/>
      <c r="H602"/>
      <c r="I602"/>
      <c r="J602"/>
    </row>
    <row r="603" spans="1:10" s="8" customFormat="1" ht="15" customHeight="1" x14ac:dyDescent="0.3">
      <c r="A603"/>
      <c r="B603"/>
      <c r="C603"/>
      <c r="D603"/>
      <c r="E603"/>
      <c r="F603"/>
      <c r="G603"/>
      <c r="H603"/>
      <c r="I603"/>
      <c r="J603"/>
    </row>
    <row r="604" spans="1:10" s="8" customFormat="1" ht="15" customHeight="1" x14ac:dyDescent="0.3">
      <c r="A604"/>
      <c r="B604"/>
      <c r="C604"/>
      <c r="D604"/>
      <c r="E604"/>
      <c r="F604"/>
      <c r="G604"/>
      <c r="H604"/>
      <c r="I604"/>
      <c r="J604"/>
    </row>
    <row r="605" spans="1:10" s="8" customFormat="1" x14ac:dyDescent="0.3">
      <c r="A605"/>
      <c r="B605"/>
      <c r="C605"/>
      <c r="D605"/>
      <c r="E605"/>
      <c r="F605"/>
      <c r="G605"/>
      <c r="H605"/>
      <c r="I605"/>
      <c r="J605"/>
    </row>
    <row r="606" spans="1:10" s="8" customFormat="1" x14ac:dyDescent="0.3">
      <c r="A606"/>
      <c r="B606"/>
      <c r="C606"/>
      <c r="D606"/>
      <c r="E606"/>
      <c r="F606"/>
      <c r="G606"/>
      <c r="H606"/>
      <c r="I606"/>
      <c r="J606"/>
    </row>
    <row r="607" spans="1:10" s="8" customFormat="1" x14ac:dyDescent="0.3">
      <c r="A607"/>
      <c r="B607"/>
      <c r="C607"/>
      <c r="D607"/>
      <c r="E607"/>
      <c r="F607"/>
      <c r="G607"/>
      <c r="H607"/>
      <c r="I607"/>
      <c r="J607"/>
    </row>
    <row r="608" spans="1:10" s="8" customFormat="1" x14ac:dyDescent="0.3">
      <c r="A608"/>
      <c r="B608"/>
      <c r="C608"/>
      <c r="D608"/>
      <c r="E608"/>
      <c r="F608"/>
      <c r="G608"/>
      <c r="H608"/>
      <c r="I608"/>
      <c r="J608"/>
    </row>
    <row r="609" spans="1:10" s="8" customFormat="1" x14ac:dyDescent="0.3">
      <c r="A609"/>
      <c r="B609"/>
      <c r="C609"/>
      <c r="D609"/>
      <c r="E609"/>
      <c r="F609"/>
      <c r="G609"/>
      <c r="H609"/>
      <c r="I609"/>
      <c r="J609"/>
    </row>
    <row r="610" spans="1:10" s="8" customFormat="1" x14ac:dyDescent="0.3">
      <c r="A610"/>
      <c r="B610"/>
      <c r="C610"/>
      <c r="D610"/>
      <c r="E610"/>
      <c r="F610"/>
      <c r="G610"/>
      <c r="H610"/>
      <c r="I610"/>
      <c r="J610"/>
    </row>
    <row r="611" spans="1:10" s="8" customFormat="1" x14ac:dyDescent="0.3">
      <c r="A611"/>
      <c r="B611"/>
      <c r="C611"/>
      <c r="D611"/>
      <c r="E611"/>
      <c r="F611"/>
      <c r="G611"/>
      <c r="H611"/>
      <c r="I611"/>
      <c r="J611"/>
    </row>
    <row r="612" spans="1:10" s="8" customFormat="1" x14ac:dyDescent="0.3">
      <c r="A612"/>
      <c r="B612"/>
      <c r="C612"/>
      <c r="D612"/>
      <c r="E612"/>
      <c r="F612"/>
      <c r="G612"/>
      <c r="H612"/>
      <c r="I612"/>
      <c r="J612"/>
    </row>
    <row r="613" spans="1:10" s="8" customFormat="1" x14ac:dyDescent="0.3">
      <c r="A613"/>
      <c r="B613"/>
      <c r="C613"/>
      <c r="D613"/>
      <c r="E613"/>
      <c r="F613"/>
      <c r="G613"/>
      <c r="H613"/>
      <c r="I613"/>
      <c r="J613"/>
    </row>
    <row r="614" spans="1:10" s="8" customFormat="1" x14ac:dyDescent="0.3">
      <c r="A614"/>
      <c r="B614"/>
      <c r="C614"/>
      <c r="D614"/>
      <c r="E614"/>
      <c r="F614"/>
      <c r="G614"/>
      <c r="H614"/>
      <c r="I614"/>
      <c r="J614"/>
    </row>
    <row r="615" spans="1:10" s="8" customFormat="1" x14ac:dyDescent="0.3">
      <c r="A615"/>
      <c r="B615"/>
      <c r="C615"/>
      <c r="D615"/>
      <c r="E615"/>
      <c r="F615"/>
      <c r="G615"/>
      <c r="H615"/>
      <c r="I615"/>
      <c r="J615"/>
    </row>
    <row r="616" spans="1:10" s="8" customFormat="1" x14ac:dyDescent="0.3">
      <c r="A616"/>
      <c r="B616"/>
      <c r="C616"/>
      <c r="D616"/>
      <c r="E616"/>
      <c r="F616"/>
      <c r="G616"/>
      <c r="H616"/>
      <c r="I616"/>
      <c r="J616"/>
    </row>
    <row r="617" spans="1:10" s="8" customFormat="1" x14ac:dyDescent="0.3">
      <c r="A617"/>
      <c r="B617"/>
      <c r="C617"/>
      <c r="D617"/>
      <c r="E617"/>
      <c r="F617"/>
      <c r="G617"/>
      <c r="H617"/>
      <c r="I617"/>
      <c r="J617"/>
    </row>
    <row r="618" spans="1:10" s="8" customFormat="1" x14ac:dyDescent="0.3">
      <c r="A618"/>
      <c r="B618"/>
      <c r="C618"/>
      <c r="D618"/>
      <c r="E618"/>
      <c r="F618"/>
      <c r="G618"/>
      <c r="H618"/>
      <c r="I618"/>
      <c r="J618"/>
    </row>
    <row r="619" spans="1:10" s="8" customFormat="1" x14ac:dyDescent="0.3">
      <c r="A619"/>
      <c r="B619"/>
      <c r="C619"/>
      <c r="D619"/>
      <c r="E619"/>
      <c r="F619"/>
      <c r="G619"/>
      <c r="H619"/>
      <c r="I619"/>
      <c r="J619"/>
    </row>
    <row r="620" spans="1:10" s="8" customFormat="1" x14ac:dyDescent="0.3">
      <c r="A620"/>
      <c r="B620"/>
      <c r="C620"/>
      <c r="D620"/>
      <c r="E620"/>
      <c r="F620"/>
      <c r="G620"/>
      <c r="H620"/>
      <c r="I620"/>
      <c r="J620"/>
    </row>
    <row r="621" spans="1:10" s="8" customFormat="1" x14ac:dyDescent="0.3">
      <c r="A621"/>
      <c r="B621"/>
      <c r="C621"/>
      <c r="D621"/>
      <c r="E621"/>
      <c r="F621"/>
      <c r="G621"/>
      <c r="H621"/>
      <c r="I621"/>
      <c r="J621"/>
    </row>
    <row r="622" spans="1:10" s="8" customFormat="1" x14ac:dyDescent="0.3">
      <c r="A622"/>
      <c r="B622"/>
      <c r="C622"/>
      <c r="D622"/>
      <c r="E622"/>
      <c r="F622"/>
      <c r="G622"/>
      <c r="H622"/>
      <c r="I622"/>
      <c r="J622"/>
    </row>
    <row r="623" spans="1:10" s="8" customFormat="1" x14ac:dyDescent="0.3">
      <c r="A623"/>
      <c r="B623"/>
      <c r="C623"/>
      <c r="D623"/>
      <c r="E623"/>
      <c r="F623"/>
      <c r="G623"/>
      <c r="H623"/>
      <c r="I623"/>
      <c r="J623"/>
    </row>
    <row r="624" spans="1:10" s="8" customFormat="1" x14ac:dyDescent="0.3">
      <c r="A624"/>
      <c r="B624"/>
      <c r="C624"/>
      <c r="D624"/>
      <c r="E624"/>
      <c r="F624"/>
      <c r="G624"/>
      <c r="H624"/>
      <c r="I624"/>
      <c r="J624"/>
    </row>
    <row r="625" spans="1:10" s="8" customFormat="1" x14ac:dyDescent="0.3">
      <c r="A625"/>
      <c r="B625"/>
      <c r="C625"/>
      <c r="D625"/>
      <c r="E625"/>
      <c r="F625"/>
      <c r="G625"/>
      <c r="H625"/>
      <c r="I625"/>
      <c r="J625"/>
    </row>
    <row r="626" spans="1:10" s="8" customFormat="1" x14ac:dyDescent="0.3">
      <c r="A626"/>
      <c r="B626"/>
      <c r="C626"/>
      <c r="D626"/>
      <c r="E626"/>
      <c r="F626"/>
      <c r="G626"/>
      <c r="H626"/>
      <c r="I626"/>
      <c r="J626"/>
    </row>
    <row r="627" spans="1:10" s="8" customFormat="1" x14ac:dyDescent="0.3">
      <c r="A627"/>
      <c r="B627"/>
      <c r="C627"/>
      <c r="D627"/>
      <c r="E627"/>
      <c r="F627"/>
      <c r="G627"/>
      <c r="H627"/>
      <c r="I627"/>
      <c r="J627"/>
    </row>
    <row r="628" spans="1:10" s="8" customFormat="1" x14ac:dyDescent="0.3">
      <c r="A628"/>
      <c r="B628"/>
      <c r="C628"/>
      <c r="D628"/>
      <c r="E628"/>
      <c r="F628"/>
      <c r="G628"/>
      <c r="H628"/>
      <c r="I628"/>
      <c r="J628"/>
    </row>
    <row r="629" spans="1:10" s="8" customFormat="1" x14ac:dyDescent="0.3">
      <c r="A629"/>
      <c r="B629"/>
      <c r="C629"/>
      <c r="D629"/>
      <c r="E629"/>
      <c r="F629"/>
      <c r="G629"/>
      <c r="H629"/>
      <c r="I629"/>
      <c r="J629"/>
    </row>
    <row r="630" spans="1:10" s="8" customFormat="1" x14ac:dyDescent="0.3">
      <c r="A630"/>
      <c r="B630"/>
      <c r="C630"/>
      <c r="D630"/>
      <c r="E630"/>
      <c r="F630"/>
      <c r="G630"/>
      <c r="H630"/>
      <c r="I630"/>
      <c r="J630"/>
    </row>
    <row r="631" spans="1:10" s="8" customFormat="1" x14ac:dyDescent="0.3">
      <c r="A631"/>
      <c r="B631"/>
      <c r="C631"/>
      <c r="D631"/>
      <c r="E631"/>
      <c r="F631"/>
      <c r="G631"/>
      <c r="H631"/>
      <c r="I631"/>
      <c r="J631"/>
    </row>
    <row r="632" spans="1:10" s="8" customFormat="1" x14ac:dyDescent="0.3">
      <c r="A632"/>
      <c r="B632"/>
      <c r="C632"/>
      <c r="D632"/>
      <c r="E632"/>
      <c r="F632"/>
      <c r="G632"/>
      <c r="H632"/>
      <c r="I632"/>
      <c r="J632"/>
    </row>
    <row r="633" spans="1:10" s="8" customFormat="1" x14ac:dyDescent="0.3">
      <c r="A633"/>
      <c r="B633"/>
      <c r="C633"/>
      <c r="D633"/>
      <c r="E633"/>
      <c r="F633"/>
      <c r="G633"/>
      <c r="H633"/>
      <c r="I633"/>
      <c r="J633"/>
    </row>
    <row r="634" spans="1:10" s="8" customFormat="1" x14ac:dyDescent="0.3">
      <c r="A634"/>
      <c r="B634"/>
      <c r="C634"/>
      <c r="D634"/>
      <c r="E634"/>
      <c r="F634"/>
      <c r="G634"/>
      <c r="H634"/>
      <c r="I634"/>
      <c r="J634"/>
    </row>
    <row r="635" spans="1:10" s="8" customFormat="1" x14ac:dyDescent="0.3">
      <c r="A635"/>
      <c r="B635"/>
      <c r="C635"/>
      <c r="D635"/>
      <c r="E635"/>
      <c r="F635"/>
      <c r="G635"/>
      <c r="H635"/>
      <c r="I635"/>
      <c r="J635"/>
    </row>
    <row r="636" spans="1:10" s="8" customFormat="1" x14ac:dyDescent="0.3">
      <c r="A636"/>
      <c r="B636"/>
      <c r="C636"/>
      <c r="D636"/>
      <c r="E636"/>
      <c r="F636"/>
      <c r="G636"/>
      <c r="H636"/>
      <c r="I636"/>
      <c r="J636"/>
    </row>
    <row r="637" spans="1:10" s="8" customFormat="1" x14ac:dyDescent="0.3">
      <c r="A637"/>
      <c r="B637"/>
      <c r="C637"/>
      <c r="D637"/>
      <c r="E637"/>
      <c r="F637"/>
      <c r="G637"/>
      <c r="H637"/>
      <c r="I637"/>
      <c r="J637"/>
    </row>
    <row r="638" spans="1:10" s="8" customFormat="1" x14ac:dyDescent="0.3">
      <c r="A638"/>
      <c r="B638"/>
      <c r="C638"/>
      <c r="D638"/>
      <c r="E638"/>
      <c r="F638"/>
      <c r="G638"/>
      <c r="H638"/>
      <c r="I638"/>
      <c r="J638"/>
    </row>
    <row r="639" spans="1:10" s="8" customFormat="1" x14ac:dyDescent="0.3">
      <c r="A639"/>
      <c r="B639"/>
      <c r="C639"/>
      <c r="D639"/>
      <c r="E639"/>
      <c r="F639"/>
      <c r="G639"/>
      <c r="H639"/>
      <c r="I639"/>
      <c r="J639"/>
    </row>
    <row r="640" spans="1:10" s="8" customFormat="1" x14ac:dyDescent="0.3">
      <c r="A640"/>
      <c r="B640"/>
      <c r="C640"/>
      <c r="D640"/>
      <c r="E640"/>
      <c r="F640"/>
      <c r="G640"/>
      <c r="H640"/>
      <c r="I640"/>
      <c r="J640"/>
    </row>
    <row r="641" spans="1:10" s="8" customFormat="1" x14ac:dyDescent="0.3">
      <c r="A641"/>
      <c r="B641"/>
      <c r="C641"/>
      <c r="D641"/>
      <c r="E641"/>
      <c r="F641"/>
      <c r="G641"/>
      <c r="H641"/>
      <c r="I641"/>
      <c r="J641"/>
    </row>
    <row r="642" spans="1:10" s="8" customFormat="1" x14ac:dyDescent="0.3">
      <c r="A642"/>
      <c r="B642"/>
      <c r="C642"/>
      <c r="D642"/>
      <c r="E642"/>
      <c r="F642"/>
      <c r="G642"/>
      <c r="H642"/>
      <c r="I642"/>
      <c r="J642"/>
    </row>
    <row r="643" spans="1:10" s="8" customFormat="1" x14ac:dyDescent="0.3">
      <c r="A643"/>
      <c r="B643"/>
      <c r="C643"/>
      <c r="D643"/>
      <c r="E643"/>
      <c r="F643"/>
      <c r="G643"/>
      <c r="H643"/>
      <c r="I643"/>
      <c r="J643"/>
    </row>
    <row r="644" spans="1:10" s="8" customFormat="1" x14ac:dyDescent="0.3">
      <c r="A644"/>
      <c r="B644"/>
      <c r="C644"/>
      <c r="D644"/>
      <c r="E644"/>
      <c r="F644"/>
      <c r="G644"/>
      <c r="H644"/>
      <c r="I644"/>
      <c r="J644"/>
    </row>
    <row r="645" spans="1:10" s="8" customFormat="1" x14ac:dyDescent="0.3">
      <c r="A645"/>
      <c r="B645"/>
      <c r="C645"/>
      <c r="D645"/>
      <c r="E645"/>
      <c r="F645"/>
      <c r="G645"/>
      <c r="H645"/>
      <c r="I645"/>
      <c r="J645"/>
    </row>
    <row r="646" spans="1:10" s="8" customFormat="1" x14ac:dyDescent="0.3">
      <c r="A646"/>
      <c r="B646"/>
      <c r="C646"/>
      <c r="D646"/>
      <c r="E646"/>
      <c r="F646"/>
      <c r="G646"/>
      <c r="H646"/>
      <c r="I646"/>
      <c r="J646"/>
    </row>
    <row r="647" spans="1:10" s="8" customFormat="1" x14ac:dyDescent="0.3">
      <c r="A647"/>
      <c r="B647"/>
      <c r="C647"/>
      <c r="D647"/>
      <c r="E647"/>
      <c r="F647"/>
      <c r="G647"/>
      <c r="H647"/>
      <c r="I647"/>
      <c r="J647"/>
    </row>
    <row r="648" spans="1:10" s="8" customFormat="1" x14ac:dyDescent="0.3">
      <c r="A648"/>
      <c r="B648"/>
      <c r="C648"/>
      <c r="D648"/>
      <c r="E648"/>
      <c r="F648"/>
      <c r="G648"/>
      <c r="H648"/>
      <c r="I648"/>
      <c r="J648"/>
    </row>
    <row r="649" spans="1:10" s="8" customFormat="1" x14ac:dyDescent="0.3">
      <c r="A649"/>
      <c r="B649"/>
      <c r="C649"/>
      <c r="D649"/>
      <c r="E649"/>
      <c r="F649"/>
      <c r="G649"/>
      <c r="H649"/>
      <c r="I649"/>
      <c r="J649"/>
    </row>
    <row r="650" spans="1:10" s="8" customFormat="1" x14ac:dyDescent="0.3">
      <c r="A650"/>
      <c r="B650"/>
      <c r="C650"/>
      <c r="D650"/>
      <c r="E650"/>
      <c r="F650"/>
      <c r="G650"/>
      <c r="H650"/>
      <c r="I650"/>
      <c r="J650"/>
    </row>
    <row r="651" spans="1:10" s="8" customFormat="1" x14ac:dyDescent="0.3">
      <c r="A651"/>
      <c r="B651"/>
      <c r="C651"/>
      <c r="D651"/>
      <c r="E651"/>
      <c r="F651"/>
      <c r="G651"/>
      <c r="H651"/>
      <c r="I651"/>
      <c r="J651"/>
    </row>
    <row r="652" spans="1:10" s="8" customFormat="1" x14ac:dyDescent="0.3">
      <c r="A652"/>
      <c r="B652"/>
      <c r="C652"/>
      <c r="D652"/>
      <c r="E652"/>
      <c r="F652"/>
      <c r="G652"/>
      <c r="H652"/>
      <c r="I652"/>
      <c r="J652"/>
    </row>
    <row r="653" spans="1:10" s="8" customFormat="1" x14ac:dyDescent="0.3">
      <c r="A653"/>
      <c r="B653"/>
      <c r="C653"/>
      <c r="D653"/>
      <c r="E653"/>
      <c r="F653"/>
      <c r="G653"/>
      <c r="H653"/>
      <c r="I653"/>
      <c r="J653"/>
    </row>
    <row r="654" spans="1:10" s="8" customFormat="1" x14ac:dyDescent="0.3">
      <c r="A654"/>
      <c r="B654"/>
      <c r="C654"/>
      <c r="D654"/>
      <c r="E654"/>
      <c r="F654"/>
      <c r="G654"/>
      <c r="H654"/>
      <c r="I654"/>
      <c r="J654"/>
    </row>
    <row r="655" spans="1:10" s="8" customFormat="1" x14ac:dyDescent="0.3">
      <c r="A655"/>
      <c r="B655"/>
      <c r="C655"/>
      <c r="D655"/>
      <c r="E655"/>
      <c r="F655"/>
      <c r="G655"/>
      <c r="H655"/>
      <c r="I655"/>
      <c r="J655"/>
    </row>
    <row r="656" spans="1:10" s="8" customFormat="1" x14ac:dyDescent="0.3">
      <c r="A656"/>
      <c r="B656"/>
      <c r="C656"/>
      <c r="D656"/>
      <c r="E656"/>
      <c r="F656"/>
      <c r="G656"/>
      <c r="H656"/>
      <c r="I656"/>
      <c r="J656"/>
    </row>
    <row r="657" spans="1:10" s="8" customFormat="1" x14ac:dyDescent="0.3">
      <c r="A657"/>
      <c r="B657"/>
      <c r="C657"/>
      <c r="D657"/>
      <c r="E657"/>
      <c r="F657"/>
      <c r="G657"/>
      <c r="H657"/>
      <c r="I657"/>
      <c r="J657"/>
    </row>
    <row r="658" spans="1:10" s="8" customFormat="1" x14ac:dyDescent="0.3">
      <c r="A658"/>
      <c r="B658"/>
      <c r="C658"/>
      <c r="D658"/>
      <c r="E658"/>
      <c r="F658"/>
      <c r="G658"/>
      <c r="H658"/>
      <c r="I658"/>
      <c r="J658"/>
    </row>
    <row r="659" spans="1:10" s="8" customFormat="1" x14ac:dyDescent="0.3">
      <c r="A659"/>
      <c r="B659"/>
      <c r="C659"/>
      <c r="D659"/>
      <c r="E659"/>
      <c r="F659"/>
      <c r="G659"/>
      <c r="H659"/>
      <c r="I659"/>
      <c r="J659"/>
    </row>
    <row r="660" spans="1:10" s="8" customFormat="1" x14ac:dyDescent="0.3">
      <c r="A660"/>
      <c r="B660"/>
      <c r="C660"/>
      <c r="D660"/>
      <c r="E660"/>
      <c r="F660"/>
      <c r="G660"/>
      <c r="H660"/>
      <c r="I660"/>
      <c r="J660"/>
    </row>
    <row r="661" spans="1:10" s="8" customFormat="1" x14ac:dyDescent="0.3">
      <c r="A661"/>
      <c r="B661"/>
      <c r="C661"/>
      <c r="D661"/>
      <c r="E661"/>
      <c r="F661"/>
      <c r="G661"/>
      <c r="H661"/>
      <c r="I661"/>
      <c r="J661"/>
    </row>
    <row r="662" spans="1:10" s="8" customFormat="1" x14ac:dyDescent="0.3">
      <c r="A662"/>
      <c r="B662"/>
      <c r="C662"/>
      <c r="D662"/>
      <c r="E662"/>
      <c r="F662"/>
      <c r="G662"/>
      <c r="H662"/>
      <c r="I662"/>
      <c r="J662"/>
    </row>
    <row r="663" spans="1:10" s="8" customFormat="1" x14ac:dyDescent="0.3">
      <c r="A663"/>
      <c r="B663"/>
      <c r="C663"/>
      <c r="D663"/>
      <c r="E663"/>
      <c r="F663"/>
      <c r="G663"/>
      <c r="H663"/>
      <c r="I663"/>
      <c r="J663"/>
    </row>
    <row r="664" spans="1:10" s="8" customFormat="1" x14ac:dyDescent="0.3">
      <c r="A664"/>
      <c r="B664"/>
      <c r="C664"/>
      <c r="D664"/>
      <c r="E664"/>
      <c r="F664"/>
      <c r="G664"/>
      <c r="H664"/>
      <c r="I664"/>
      <c r="J664"/>
    </row>
    <row r="665" spans="1:10" s="8" customFormat="1" x14ac:dyDescent="0.3">
      <c r="A665"/>
      <c r="B665"/>
      <c r="C665"/>
      <c r="D665"/>
      <c r="E665"/>
      <c r="F665"/>
      <c r="G665"/>
      <c r="H665"/>
      <c r="I665"/>
      <c r="J665"/>
    </row>
    <row r="666" spans="1:10" s="8" customFormat="1" x14ac:dyDescent="0.3">
      <c r="A666"/>
      <c r="B666"/>
      <c r="C666"/>
      <c r="D666"/>
      <c r="E666"/>
      <c r="F666"/>
      <c r="G666"/>
      <c r="H666"/>
      <c r="I666"/>
      <c r="J666"/>
    </row>
    <row r="667" spans="1:10" s="8" customFormat="1" x14ac:dyDescent="0.3">
      <c r="A667"/>
      <c r="B667"/>
      <c r="C667"/>
      <c r="D667"/>
      <c r="E667"/>
      <c r="F667"/>
      <c r="G667"/>
      <c r="H667"/>
      <c r="I667"/>
      <c r="J667"/>
    </row>
    <row r="668" spans="1:10" s="8" customFormat="1" x14ac:dyDescent="0.3">
      <c r="A668"/>
      <c r="B668"/>
      <c r="C668"/>
      <c r="D668"/>
      <c r="E668"/>
      <c r="F668"/>
      <c r="G668"/>
      <c r="H668"/>
      <c r="I668"/>
      <c r="J668"/>
    </row>
    <row r="669" spans="1:10" s="8" customFormat="1" x14ac:dyDescent="0.3">
      <c r="A669"/>
      <c r="B669"/>
      <c r="C669"/>
      <c r="D669"/>
      <c r="E669"/>
      <c r="F669"/>
      <c r="G669"/>
      <c r="H669"/>
      <c r="I669"/>
      <c r="J669"/>
    </row>
    <row r="670" spans="1:10" s="8" customFormat="1" x14ac:dyDescent="0.3">
      <c r="A670"/>
      <c r="B670"/>
      <c r="C670"/>
      <c r="D670"/>
      <c r="E670"/>
      <c r="F670"/>
      <c r="G670"/>
      <c r="H670"/>
      <c r="I670"/>
      <c r="J670"/>
    </row>
    <row r="671" spans="1:10" s="8" customFormat="1" x14ac:dyDescent="0.3">
      <c r="A671"/>
      <c r="B671"/>
      <c r="C671"/>
      <c r="D671"/>
      <c r="E671"/>
      <c r="F671"/>
      <c r="G671"/>
      <c r="H671"/>
      <c r="I671"/>
      <c r="J671"/>
    </row>
    <row r="672" spans="1:10" s="8" customFormat="1" x14ac:dyDescent="0.3">
      <c r="A672"/>
      <c r="B672"/>
      <c r="C672"/>
      <c r="D672"/>
      <c r="E672"/>
      <c r="F672"/>
      <c r="G672"/>
      <c r="H672"/>
      <c r="I672"/>
      <c r="J672"/>
    </row>
    <row r="673" spans="1:10" s="8" customFormat="1" x14ac:dyDescent="0.3">
      <c r="A673"/>
      <c r="B673"/>
      <c r="C673"/>
      <c r="D673"/>
      <c r="E673"/>
      <c r="F673"/>
      <c r="G673"/>
      <c r="H673"/>
      <c r="I673"/>
      <c r="J673"/>
    </row>
    <row r="674" spans="1:10" s="8" customFormat="1" x14ac:dyDescent="0.3">
      <c r="A674"/>
      <c r="B674"/>
      <c r="C674"/>
      <c r="D674"/>
      <c r="E674"/>
      <c r="F674"/>
      <c r="G674"/>
      <c r="H674"/>
      <c r="I674"/>
      <c r="J674"/>
    </row>
    <row r="675" spans="1:10" s="8" customFormat="1" x14ac:dyDescent="0.3">
      <c r="A675"/>
      <c r="B675"/>
      <c r="C675"/>
      <c r="D675"/>
      <c r="E675"/>
      <c r="F675"/>
      <c r="G675"/>
      <c r="H675"/>
      <c r="I675"/>
      <c r="J675"/>
    </row>
    <row r="676" spans="1:10" s="8" customFormat="1" x14ac:dyDescent="0.3">
      <c r="A676"/>
      <c r="B676"/>
      <c r="C676"/>
      <c r="D676"/>
      <c r="E676"/>
      <c r="F676"/>
      <c r="G676"/>
      <c r="H676"/>
      <c r="I676"/>
      <c r="J676"/>
    </row>
    <row r="677" spans="1:10" s="8" customFormat="1" x14ac:dyDescent="0.3">
      <c r="A677"/>
      <c r="B677"/>
      <c r="C677"/>
      <c r="D677"/>
      <c r="E677"/>
      <c r="F677"/>
      <c r="G677"/>
      <c r="H677"/>
      <c r="I677"/>
      <c r="J677"/>
    </row>
    <row r="678" spans="1:10" s="8" customFormat="1" x14ac:dyDescent="0.3">
      <c r="A678"/>
      <c r="B678"/>
      <c r="C678"/>
      <c r="D678"/>
      <c r="E678"/>
      <c r="F678"/>
      <c r="G678"/>
      <c r="H678"/>
      <c r="I678"/>
      <c r="J678"/>
    </row>
    <row r="679" spans="1:10" s="8" customFormat="1" x14ac:dyDescent="0.3">
      <c r="A679"/>
      <c r="B679"/>
      <c r="C679"/>
      <c r="D679"/>
      <c r="E679"/>
      <c r="F679"/>
      <c r="G679"/>
      <c r="H679"/>
      <c r="I679"/>
      <c r="J679"/>
    </row>
    <row r="680" spans="1:10" s="8" customFormat="1" x14ac:dyDescent="0.3">
      <c r="A680"/>
      <c r="B680"/>
      <c r="C680"/>
      <c r="D680"/>
      <c r="E680"/>
      <c r="F680"/>
      <c r="G680"/>
      <c r="H680"/>
      <c r="I680"/>
      <c r="J680"/>
    </row>
    <row r="681" spans="1:10" s="8" customFormat="1" x14ac:dyDescent="0.3">
      <c r="A681"/>
      <c r="B681"/>
      <c r="C681"/>
      <c r="D681"/>
      <c r="E681"/>
      <c r="F681"/>
      <c r="G681"/>
      <c r="H681"/>
      <c r="I681"/>
      <c r="J681"/>
    </row>
    <row r="682" spans="1:10" s="8" customFormat="1" x14ac:dyDescent="0.3">
      <c r="A682"/>
      <c r="B682"/>
      <c r="C682"/>
      <c r="D682"/>
      <c r="E682"/>
      <c r="F682"/>
      <c r="G682"/>
      <c r="H682"/>
      <c r="I682"/>
      <c r="J682"/>
    </row>
    <row r="683" spans="1:10" s="8" customFormat="1" x14ac:dyDescent="0.3">
      <c r="A683"/>
      <c r="B683"/>
      <c r="C683"/>
      <c r="D683"/>
      <c r="E683"/>
      <c r="F683"/>
      <c r="G683"/>
      <c r="H683"/>
      <c r="I683"/>
      <c r="J683"/>
    </row>
    <row r="684" spans="1:10" s="8" customFormat="1" x14ac:dyDescent="0.3">
      <c r="A684"/>
      <c r="B684"/>
      <c r="C684"/>
      <c r="D684"/>
      <c r="E684"/>
      <c r="F684"/>
      <c r="G684"/>
      <c r="H684"/>
      <c r="I684"/>
      <c r="J684"/>
    </row>
    <row r="685" spans="1:10" s="8" customFormat="1" x14ac:dyDescent="0.3">
      <c r="A685"/>
      <c r="B685"/>
      <c r="C685"/>
      <c r="D685"/>
      <c r="E685"/>
      <c r="F685"/>
      <c r="G685"/>
      <c r="H685"/>
      <c r="I685"/>
      <c r="J685"/>
    </row>
    <row r="686" spans="1:10" s="8" customFormat="1" x14ac:dyDescent="0.3">
      <c r="A686"/>
      <c r="B686"/>
      <c r="C686"/>
      <c r="D686"/>
      <c r="E686"/>
      <c r="F686"/>
      <c r="G686"/>
      <c r="H686"/>
      <c r="I686"/>
      <c r="J686"/>
    </row>
    <row r="687" spans="1:10" s="8" customFormat="1" x14ac:dyDescent="0.3">
      <c r="A687"/>
      <c r="B687"/>
      <c r="C687"/>
      <c r="D687"/>
      <c r="E687"/>
      <c r="F687"/>
      <c r="G687"/>
      <c r="H687"/>
      <c r="I687"/>
      <c r="J687"/>
    </row>
    <row r="688" spans="1:10" s="8" customFormat="1" x14ac:dyDescent="0.3">
      <c r="A688"/>
      <c r="B688"/>
      <c r="C688"/>
      <c r="D688"/>
      <c r="E688"/>
      <c r="F688"/>
      <c r="G688"/>
      <c r="H688"/>
      <c r="I688"/>
      <c r="J688"/>
    </row>
    <row r="689" spans="1:10" s="8" customFormat="1" x14ac:dyDescent="0.3">
      <c r="A689"/>
      <c r="B689"/>
      <c r="C689"/>
      <c r="D689"/>
      <c r="E689"/>
      <c r="F689"/>
      <c r="G689"/>
      <c r="H689"/>
      <c r="I689"/>
      <c r="J689"/>
    </row>
    <row r="690" spans="1:10" s="8" customFormat="1" x14ac:dyDescent="0.3">
      <c r="A690"/>
      <c r="B690"/>
      <c r="C690"/>
      <c r="D690"/>
      <c r="E690"/>
      <c r="F690"/>
      <c r="G690"/>
      <c r="H690"/>
      <c r="I690"/>
      <c r="J690"/>
    </row>
    <row r="691" spans="1:10" s="8" customFormat="1" x14ac:dyDescent="0.3">
      <c r="A691"/>
      <c r="B691"/>
      <c r="C691"/>
      <c r="D691"/>
      <c r="E691"/>
      <c r="F691"/>
      <c r="G691"/>
      <c r="H691"/>
      <c r="I691"/>
      <c r="J691"/>
    </row>
    <row r="692" spans="1:10" s="8" customFormat="1" x14ac:dyDescent="0.3">
      <c r="A692"/>
      <c r="B692"/>
      <c r="C692"/>
      <c r="D692"/>
      <c r="E692"/>
      <c r="F692"/>
      <c r="G692"/>
      <c r="H692"/>
      <c r="I692"/>
      <c r="J692"/>
    </row>
    <row r="693" spans="1:10" s="8" customFormat="1" x14ac:dyDescent="0.3">
      <c r="A693"/>
      <c r="B693"/>
      <c r="C693"/>
      <c r="D693"/>
      <c r="E693"/>
      <c r="F693"/>
      <c r="G693"/>
      <c r="H693"/>
      <c r="I693"/>
      <c r="J693"/>
    </row>
    <row r="694" spans="1:10" s="8" customFormat="1" x14ac:dyDescent="0.3">
      <c r="A694"/>
      <c r="B694"/>
      <c r="C694"/>
      <c r="D694"/>
      <c r="E694"/>
      <c r="F694"/>
      <c r="G694"/>
      <c r="H694"/>
      <c r="I694"/>
      <c r="J694"/>
    </row>
    <row r="695" spans="1:10" s="8" customFormat="1" x14ac:dyDescent="0.3">
      <c r="A695"/>
      <c r="B695"/>
      <c r="C695"/>
      <c r="D695"/>
      <c r="E695"/>
      <c r="F695"/>
      <c r="G695"/>
      <c r="H695"/>
      <c r="I695"/>
      <c r="J695"/>
    </row>
    <row r="696" spans="1:10" s="8" customFormat="1" x14ac:dyDescent="0.3">
      <c r="A696"/>
      <c r="B696"/>
      <c r="C696"/>
      <c r="D696"/>
      <c r="E696"/>
      <c r="F696"/>
      <c r="G696"/>
      <c r="H696"/>
      <c r="I696"/>
      <c r="J696"/>
    </row>
    <row r="697" spans="1:10" s="8" customFormat="1" x14ac:dyDescent="0.3">
      <c r="A697"/>
      <c r="B697"/>
      <c r="C697"/>
      <c r="D697"/>
      <c r="E697"/>
      <c r="F697"/>
      <c r="G697"/>
      <c r="H697"/>
      <c r="I697"/>
      <c r="J697"/>
    </row>
    <row r="698" spans="1:10" s="8" customFormat="1" x14ac:dyDescent="0.3">
      <c r="A698"/>
      <c r="B698"/>
      <c r="C698"/>
      <c r="D698"/>
      <c r="E698"/>
      <c r="F698"/>
      <c r="G698"/>
      <c r="H698"/>
      <c r="I698"/>
      <c r="J698"/>
    </row>
    <row r="699" spans="1:10" s="8" customFormat="1" x14ac:dyDescent="0.3">
      <c r="A699"/>
      <c r="B699"/>
      <c r="C699"/>
      <c r="D699"/>
      <c r="E699"/>
      <c r="F699"/>
      <c r="G699"/>
      <c r="H699"/>
      <c r="I699"/>
      <c r="J699"/>
    </row>
    <row r="700" spans="1:10" s="8" customFormat="1" x14ac:dyDescent="0.3">
      <c r="A700"/>
      <c r="B700"/>
      <c r="C700"/>
      <c r="D700"/>
      <c r="E700"/>
      <c r="F700"/>
      <c r="G700"/>
      <c r="H700"/>
      <c r="I700"/>
      <c r="J700"/>
    </row>
    <row r="701" spans="1:10" s="8" customFormat="1" x14ac:dyDescent="0.3">
      <c r="A701"/>
      <c r="B701"/>
      <c r="C701"/>
      <c r="D701"/>
      <c r="E701"/>
      <c r="F701"/>
      <c r="G701"/>
      <c r="H701"/>
      <c r="I701"/>
      <c r="J701"/>
    </row>
    <row r="702" spans="1:10" s="8" customFormat="1" x14ac:dyDescent="0.3">
      <c r="A702"/>
      <c r="B702"/>
      <c r="C702"/>
      <c r="D702"/>
      <c r="E702"/>
      <c r="F702"/>
      <c r="G702"/>
      <c r="H702"/>
      <c r="I702"/>
      <c r="J702"/>
    </row>
    <row r="703" spans="1:10" s="8" customFormat="1" x14ac:dyDescent="0.3">
      <c r="A703"/>
      <c r="B703"/>
      <c r="C703"/>
      <c r="D703"/>
      <c r="E703"/>
      <c r="F703"/>
      <c r="G703"/>
      <c r="H703"/>
      <c r="I703"/>
      <c r="J703"/>
    </row>
    <row r="704" spans="1:10" s="8" customFormat="1" x14ac:dyDescent="0.3">
      <c r="A704"/>
      <c r="B704"/>
      <c r="C704"/>
      <c r="D704"/>
      <c r="E704"/>
      <c r="F704"/>
      <c r="G704"/>
      <c r="H704"/>
      <c r="I704"/>
      <c r="J704"/>
    </row>
    <row r="705" spans="1:10" s="8" customFormat="1" x14ac:dyDescent="0.3">
      <c r="A705"/>
      <c r="B705"/>
      <c r="C705"/>
      <c r="D705"/>
      <c r="E705"/>
      <c r="F705"/>
      <c r="G705"/>
      <c r="H705"/>
      <c r="I705"/>
      <c r="J705"/>
    </row>
    <row r="706" spans="1:10" s="8" customFormat="1" x14ac:dyDescent="0.3">
      <c r="A706"/>
      <c r="B706"/>
      <c r="C706"/>
      <c r="D706"/>
      <c r="E706"/>
      <c r="F706"/>
      <c r="G706"/>
      <c r="H706"/>
      <c r="I706"/>
      <c r="J706"/>
    </row>
    <row r="707" spans="1:10" s="8" customFormat="1" x14ac:dyDescent="0.3">
      <c r="A707"/>
      <c r="B707"/>
      <c r="C707"/>
      <c r="D707"/>
      <c r="E707"/>
      <c r="F707"/>
      <c r="G707"/>
      <c r="H707"/>
      <c r="I707"/>
      <c r="J707"/>
    </row>
    <row r="708" spans="1:10" s="8" customFormat="1" x14ac:dyDescent="0.3">
      <c r="A708"/>
      <c r="B708"/>
      <c r="C708"/>
      <c r="D708"/>
      <c r="E708"/>
      <c r="F708"/>
      <c r="G708"/>
      <c r="H708"/>
      <c r="I708"/>
      <c r="J708"/>
    </row>
    <row r="709" spans="1:10" s="8" customFormat="1" x14ac:dyDescent="0.3">
      <c r="A709"/>
      <c r="B709"/>
      <c r="C709"/>
      <c r="D709"/>
      <c r="E709"/>
      <c r="F709"/>
      <c r="G709"/>
      <c r="H709"/>
      <c r="I709"/>
      <c r="J709"/>
    </row>
    <row r="710" spans="1:10" s="8" customFormat="1" x14ac:dyDescent="0.3">
      <c r="A710"/>
      <c r="B710"/>
      <c r="C710"/>
      <c r="D710"/>
      <c r="E710"/>
      <c r="F710"/>
      <c r="G710"/>
      <c r="H710"/>
      <c r="I710"/>
      <c r="J710"/>
    </row>
    <row r="711" spans="1:10" s="8" customFormat="1" x14ac:dyDescent="0.3">
      <c r="A711"/>
      <c r="B711"/>
      <c r="C711"/>
      <c r="D711"/>
      <c r="E711"/>
      <c r="F711"/>
      <c r="G711"/>
      <c r="H711"/>
      <c r="I711"/>
      <c r="J711"/>
    </row>
    <row r="712" spans="1:10" s="8" customFormat="1" x14ac:dyDescent="0.3">
      <c r="A712"/>
      <c r="B712"/>
      <c r="C712"/>
      <c r="D712"/>
      <c r="E712"/>
      <c r="F712"/>
      <c r="G712"/>
      <c r="H712"/>
      <c r="I712"/>
      <c r="J712"/>
    </row>
    <row r="713" spans="1:10" s="8" customFormat="1" x14ac:dyDescent="0.3">
      <c r="A713"/>
      <c r="B713"/>
      <c r="C713"/>
      <c r="D713"/>
      <c r="E713"/>
      <c r="F713"/>
      <c r="G713"/>
      <c r="H713"/>
      <c r="I713"/>
      <c r="J713"/>
    </row>
    <row r="714" spans="1:10" s="8" customFormat="1" x14ac:dyDescent="0.3">
      <c r="A714"/>
      <c r="B714"/>
      <c r="C714"/>
      <c r="D714"/>
      <c r="E714"/>
      <c r="F714"/>
      <c r="G714"/>
      <c r="H714"/>
      <c r="I714"/>
      <c r="J714"/>
    </row>
    <row r="715" spans="1:10" s="8" customFormat="1" x14ac:dyDescent="0.3">
      <c r="A715"/>
      <c r="B715"/>
      <c r="C715"/>
      <c r="D715"/>
      <c r="E715"/>
      <c r="F715"/>
      <c r="G715"/>
      <c r="H715"/>
      <c r="I715"/>
      <c r="J715"/>
    </row>
    <row r="716" spans="1:10" s="8" customFormat="1" x14ac:dyDescent="0.3">
      <c r="A716"/>
      <c r="B716"/>
      <c r="C716"/>
      <c r="D716"/>
      <c r="E716"/>
      <c r="F716"/>
      <c r="G716"/>
      <c r="H716"/>
      <c r="I716"/>
      <c r="J716"/>
    </row>
    <row r="717" spans="1:10" s="8" customFormat="1" x14ac:dyDescent="0.3">
      <c r="A717"/>
      <c r="B717"/>
      <c r="C717"/>
      <c r="D717"/>
      <c r="E717"/>
      <c r="F717"/>
      <c r="G717"/>
      <c r="H717"/>
      <c r="I717"/>
      <c r="J717"/>
    </row>
    <row r="718" spans="1:10" s="8" customFormat="1" x14ac:dyDescent="0.3">
      <c r="A718"/>
      <c r="B718"/>
      <c r="C718"/>
      <c r="D718"/>
      <c r="E718"/>
      <c r="F718"/>
      <c r="G718"/>
      <c r="H718"/>
      <c r="I718"/>
      <c r="J718"/>
    </row>
    <row r="719" spans="1:10" s="8" customFormat="1" x14ac:dyDescent="0.3">
      <c r="A719"/>
      <c r="B719"/>
      <c r="C719"/>
      <c r="D719"/>
      <c r="E719"/>
      <c r="F719"/>
      <c r="G719"/>
      <c r="H719"/>
      <c r="I719"/>
      <c r="J719"/>
    </row>
    <row r="720" spans="1:10" s="8" customFormat="1" x14ac:dyDescent="0.3">
      <c r="A720"/>
      <c r="B720"/>
      <c r="C720"/>
      <c r="D720"/>
      <c r="E720"/>
      <c r="F720"/>
      <c r="G720"/>
      <c r="H720"/>
      <c r="I720"/>
      <c r="J720"/>
    </row>
    <row r="721" spans="1:10" s="8" customFormat="1" x14ac:dyDescent="0.3">
      <c r="A721"/>
      <c r="B721"/>
      <c r="C721"/>
      <c r="D721"/>
      <c r="E721"/>
      <c r="F721"/>
      <c r="G721"/>
      <c r="H721"/>
      <c r="I721"/>
      <c r="J721"/>
    </row>
    <row r="722" spans="1:10" s="8" customFormat="1" x14ac:dyDescent="0.3">
      <c r="A722"/>
      <c r="B722"/>
      <c r="C722"/>
      <c r="D722"/>
      <c r="E722"/>
      <c r="F722"/>
      <c r="G722"/>
      <c r="H722"/>
      <c r="I722"/>
      <c r="J722"/>
    </row>
    <row r="723" spans="1:10" s="8" customFormat="1" x14ac:dyDescent="0.3">
      <c r="A723"/>
      <c r="B723"/>
      <c r="C723"/>
      <c r="D723"/>
      <c r="E723"/>
      <c r="F723"/>
      <c r="G723"/>
      <c r="H723"/>
      <c r="I723"/>
      <c r="J723"/>
    </row>
    <row r="724" spans="1:10" s="8" customFormat="1" x14ac:dyDescent="0.3">
      <c r="A724"/>
      <c r="B724"/>
      <c r="C724"/>
      <c r="D724"/>
      <c r="E724"/>
      <c r="F724"/>
      <c r="G724"/>
      <c r="H724"/>
      <c r="I724"/>
      <c r="J724"/>
    </row>
    <row r="725" spans="1:10" s="8" customFormat="1" x14ac:dyDescent="0.3">
      <c r="A725"/>
      <c r="B725"/>
      <c r="C725"/>
      <c r="D725"/>
      <c r="E725"/>
      <c r="F725"/>
      <c r="G725"/>
      <c r="H725"/>
      <c r="I725"/>
      <c r="J725"/>
    </row>
    <row r="726" spans="1:10" s="8" customFormat="1" x14ac:dyDescent="0.3">
      <c r="A726"/>
      <c r="B726"/>
      <c r="C726"/>
      <c r="D726"/>
      <c r="E726"/>
      <c r="F726"/>
      <c r="G726"/>
      <c r="H726"/>
      <c r="I726"/>
      <c r="J726"/>
    </row>
    <row r="727" spans="1:10" s="8" customFormat="1" x14ac:dyDescent="0.3">
      <c r="A727"/>
      <c r="B727"/>
      <c r="C727"/>
      <c r="D727"/>
      <c r="E727"/>
      <c r="F727"/>
      <c r="G727"/>
      <c r="H727"/>
      <c r="I727"/>
      <c r="J727"/>
    </row>
    <row r="728" spans="1:10" s="8" customFormat="1" x14ac:dyDescent="0.3">
      <c r="A728"/>
      <c r="B728"/>
      <c r="C728"/>
      <c r="D728"/>
      <c r="E728"/>
      <c r="F728"/>
      <c r="G728"/>
      <c r="H728"/>
      <c r="I728"/>
      <c r="J728"/>
    </row>
    <row r="729" spans="1:10" s="8" customFormat="1" x14ac:dyDescent="0.3">
      <c r="A729"/>
      <c r="B729"/>
      <c r="C729"/>
      <c r="D729"/>
      <c r="E729"/>
      <c r="F729"/>
      <c r="G729"/>
      <c r="H729"/>
      <c r="I729"/>
      <c r="J729"/>
    </row>
    <row r="730" spans="1:10" s="8" customFormat="1" x14ac:dyDescent="0.3">
      <c r="A730"/>
      <c r="B730"/>
      <c r="C730"/>
      <c r="D730"/>
      <c r="E730"/>
      <c r="F730"/>
      <c r="G730"/>
      <c r="H730"/>
      <c r="I730"/>
      <c r="J730"/>
    </row>
    <row r="731" spans="1:10" s="8" customFormat="1" x14ac:dyDescent="0.3">
      <c r="A731"/>
      <c r="B731"/>
      <c r="C731"/>
      <c r="D731"/>
      <c r="E731"/>
      <c r="F731"/>
      <c r="G731"/>
      <c r="H731"/>
      <c r="I731"/>
      <c r="J731"/>
    </row>
    <row r="732" spans="1:10" s="8" customFormat="1" x14ac:dyDescent="0.3">
      <c r="A732"/>
      <c r="B732"/>
      <c r="C732"/>
      <c r="D732"/>
      <c r="E732"/>
      <c r="F732"/>
      <c r="G732"/>
      <c r="H732"/>
      <c r="I732"/>
      <c r="J732"/>
    </row>
    <row r="733" spans="1:10" s="8" customFormat="1" x14ac:dyDescent="0.3">
      <c r="A733"/>
      <c r="B733"/>
      <c r="C733"/>
      <c r="D733"/>
      <c r="E733"/>
      <c r="F733"/>
      <c r="G733"/>
      <c r="H733"/>
      <c r="I733"/>
      <c r="J733"/>
    </row>
    <row r="734" spans="1:10" s="8" customFormat="1" x14ac:dyDescent="0.3">
      <c r="A734"/>
      <c r="B734"/>
      <c r="C734"/>
      <c r="D734"/>
      <c r="E734"/>
      <c r="F734"/>
      <c r="G734"/>
      <c r="H734"/>
      <c r="I734"/>
      <c r="J734"/>
    </row>
    <row r="735" spans="1:10" s="8" customFormat="1" x14ac:dyDescent="0.3">
      <c r="A735"/>
      <c r="B735"/>
      <c r="C735"/>
      <c r="D735"/>
      <c r="E735"/>
      <c r="F735"/>
      <c r="G735"/>
      <c r="H735"/>
      <c r="I735"/>
      <c r="J735"/>
    </row>
    <row r="736" spans="1:10" s="8" customFormat="1" x14ac:dyDescent="0.3">
      <c r="A736"/>
      <c r="B736"/>
      <c r="C736"/>
      <c r="D736"/>
      <c r="E736"/>
      <c r="F736"/>
      <c r="G736"/>
      <c r="H736"/>
      <c r="I736"/>
      <c r="J736"/>
    </row>
    <row r="737" spans="1:10" s="8" customFormat="1" x14ac:dyDescent="0.3">
      <c r="A737"/>
      <c r="B737"/>
      <c r="C737"/>
      <c r="D737"/>
      <c r="E737"/>
      <c r="F737"/>
      <c r="G737"/>
      <c r="H737"/>
      <c r="I737"/>
      <c r="J737"/>
    </row>
    <row r="738" spans="1:10" s="8" customFormat="1" x14ac:dyDescent="0.3">
      <c r="A738"/>
      <c r="B738"/>
      <c r="C738"/>
      <c r="D738"/>
      <c r="E738"/>
      <c r="F738"/>
      <c r="G738"/>
      <c r="H738"/>
      <c r="I738"/>
      <c r="J738"/>
    </row>
    <row r="739" spans="1:10" s="8" customFormat="1" x14ac:dyDescent="0.3">
      <c r="A739"/>
      <c r="B739"/>
      <c r="C739"/>
      <c r="D739"/>
      <c r="E739"/>
      <c r="F739"/>
      <c r="G739"/>
      <c r="H739"/>
      <c r="I739"/>
      <c r="J739"/>
    </row>
    <row r="740" spans="1:10" s="8" customFormat="1" x14ac:dyDescent="0.3">
      <c r="A740"/>
      <c r="B740"/>
      <c r="C740"/>
      <c r="D740"/>
      <c r="E740"/>
      <c r="F740"/>
      <c r="G740"/>
      <c r="H740"/>
      <c r="I740"/>
      <c r="J740"/>
    </row>
    <row r="741" spans="1:10" s="8" customFormat="1" x14ac:dyDescent="0.3">
      <c r="A741"/>
      <c r="B741"/>
      <c r="C741"/>
      <c r="D741"/>
      <c r="E741"/>
      <c r="F741"/>
      <c r="G741"/>
      <c r="H741"/>
      <c r="I741"/>
      <c r="J741"/>
    </row>
    <row r="742" spans="1:10" s="8" customFormat="1" x14ac:dyDescent="0.3">
      <c r="A742"/>
      <c r="B742"/>
      <c r="C742"/>
      <c r="D742"/>
      <c r="E742"/>
      <c r="F742"/>
      <c r="G742"/>
      <c r="H742"/>
      <c r="I742"/>
      <c r="J742"/>
    </row>
    <row r="743" spans="1:10" s="8" customFormat="1" x14ac:dyDescent="0.3">
      <c r="A743"/>
      <c r="B743"/>
      <c r="C743"/>
      <c r="D743"/>
      <c r="E743"/>
      <c r="F743"/>
      <c r="G743"/>
      <c r="H743"/>
      <c r="I743"/>
      <c r="J743"/>
    </row>
    <row r="744" spans="1:10" s="8" customFormat="1" x14ac:dyDescent="0.3">
      <c r="A744"/>
      <c r="B744"/>
      <c r="C744"/>
      <c r="D744"/>
      <c r="E744"/>
      <c r="F744"/>
      <c r="G744"/>
      <c r="H744"/>
      <c r="I744"/>
      <c r="J744"/>
    </row>
    <row r="745" spans="1:10" s="8" customFormat="1" x14ac:dyDescent="0.3">
      <c r="A745"/>
      <c r="B745"/>
      <c r="C745"/>
      <c r="D745"/>
      <c r="E745"/>
      <c r="F745"/>
      <c r="G745"/>
      <c r="H745"/>
      <c r="I745"/>
      <c r="J745"/>
    </row>
    <row r="746" spans="1:10" s="8" customFormat="1" x14ac:dyDescent="0.3">
      <c r="A746"/>
      <c r="B746"/>
      <c r="C746"/>
      <c r="D746"/>
      <c r="E746"/>
      <c r="F746"/>
      <c r="G746"/>
      <c r="H746"/>
      <c r="I746"/>
      <c r="J746"/>
    </row>
    <row r="747" spans="1:10" s="8" customFormat="1" x14ac:dyDescent="0.3">
      <c r="A747"/>
      <c r="B747"/>
      <c r="C747"/>
      <c r="D747"/>
      <c r="E747"/>
      <c r="F747"/>
      <c r="G747"/>
      <c r="H747"/>
      <c r="I747"/>
      <c r="J747"/>
    </row>
    <row r="748" spans="1:10" s="8" customFormat="1" x14ac:dyDescent="0.3">
      <c r="A748"/>
      <c r="B748"/>
      <c r="C748"/>
      <c r="D748"/>
      <c r="E748"/>
      <c r="F748"/>
      <c r="G748"/>
      <c r="H748"/>
      <c r="I748"/>
      <c r="J748"/>
    </row>
    <row r="749" spans="1:10" s="8" customFormat="1" x14ac:dyDescent="0.3">
      <c r="A749"/>
      <c r="B749"/>
      <c r="C749"/>
      <c r="D749"/>
      <c r="E749"/>
      <c r="F749"/>
      <c r="G749"/>
      <c r="H749"/>
      <c r="I749"/>
      <c r="J749"/>
    </row>
    <row r="750" spans="1:10" s="8" customFormat="1" x14ac:dyDescent="0.3">
      <c r="A750"/>
      <c r="B750"/>
      <c r="C750"/>
      <c r="D750"/>
      <c r="E750"/>
      <c r="F750"/>
      <c r="G750"/>
      <c r="H750"/>
      <c r="I750"/>
      <c r="J750"/>
    </row>
    <row r="751" spans="1:10" s="8" customFormat="1" x14ac:dyDescent="0.3">
      <c r="A751"/>
      <c r="B751"/>
      <c r="C751"/>
      <c r="D751"/>
      <c r="E751"/>
      <c r="F751"/>
      <c r="G751"/>
      <c r="H751"/>
      <c r="I751"/>
      <c r="J751"/>
    </row>
    <row r="752" spans="1:10" s="8" customFormat="1" x14ac:dyDescent="0.3">
      <c r="A752"/>
      <c r="B752"/>
      <c r="C752"/>
      <c r="D752"/>
      <c r="E752"/>
      <c r="F752"/>
      <c r="G752"/>
      <c r="H752"/>
      <c r="I752"/>
      <c r="J752"/>
    </row>
    <row r="753" spans="1:10" s="8" customFormat="1" x14ac:dyDescent="0.3">
      <c r="A753"/>
      <c r="B753"/>
      <c r="C753"/>
      <c r="D753"/>
      <c r="E753"/>
      <c r="F753"/>
      <c r="G753"/>
      <c r="H753"/>
      <c r="I753"/>
      <c r="J753"/>
    </row>
    <row r="754" spans="1:10" s="8" customFormat="1" x14ac:dyDescent="0.3">
      <c r="A754"/>
      <c r="B754"/>
      <c r="C754"/>
      <c r="D754"/>
      <c r="E754"/>
      <c r="F754"/>
      <c r="G754"/>
      <c r="H754"/>
      <c r="I754"/>
      <c r="J754"/>
    </row>
    <row r="755" spans="1:10" s="8" customFormat="1" x14ac:dyDescent="0.3">
      <c r="A755"/>
      <c r="B755"/>
      <c r="C755"/>
      <c r="D755"/>
      <c r="E755"/>
      <c r="F755"/>
      <c r="G755"/>
      <c r="H755"/>
      <c r="I755"/>
      <c r="J755"/>
    </row>
    <row r="756" spans="1:10" s="8" customFormat="1" x14ac:dyDescent="0.3">
      <c r="A756"/>
      <c r="B756"/>
      <c r="C756"/>
      <c r="D756"/>
      <c r="E756"/>
      <c r="F756"/>
      <c r="G756"/>
      <c r="H756"/>
      <c r="I756"/>
      <c r="J756"/>
    </row>
    <row r="757" spans="1:10" s="8" customFormat="1" x14ac:dyDescent="0.3">
      <c r="A757"/>
      <c r="B757"/>
      <c r="C757"/>
      <c r="D757"/>
      <c r="E757"/>
      <c r="F757"/>
      <c r="G757"/>
      <c r="H757"/>
      <c r="I757"/>
      <c r="J757"/>
    </row>
    <row r="758" spans="1:10" s="8" customFormat="1" x14ac:dyDescent="0.3">
      <c r="A758"/>
      <c r="B758"/>
      <c r="C758"/>
      <c r="D758"/>
      <c r="E758"/>
      <c r="F758"/>
      <c r="G758"/>
      <c r="H758"/>
      <c r="I758"/>
      <c r="J758"/>
    </row>
    <row r="759" spans="1:10" s="8" customFormat="1" x14ac:dyDescent="0.3">
      <c r="A759"/>
      <c r="B759"/>
      <c r="C759"/>
      <c r="D759"/>
      <c r="E759"/>
      <c r="F759"/>
      <c r="G759"/>
      <c r="H759"/>
      <c r="I759"/>
      <c r="J759"/>
    </row>
    <row r="760" spans="1:10" s="8" customFormat="1" x14ac:dyDescent="0.3">
      <c r="A760"/>
      <c r="B760"/>
      <c r="C760"/>
      <c r="D760"/>
      <c r="E760"/>
      <c r="F760"/>
      <c r="G760"/>
      <c r="H760"/>
      <c r="I760"/>
      <c r="J760"/>
    </row>
    <row r="761" spans="1:10" s="8" customFormat="1" x14ac:dyDescent="0.3">
      <c r="A761"/>
      <c r="B761"/>
      <c r="C761"/>
      <c r="D761"/>
      <c r="E761"/>
      <c r="F761"/>
      <c r="G761"/>
      <c r="H761"/>
      <c r="I761"/>
      <c r="J761"/>
    </row>
    <row r="762" spans="1:10" s="8" customFormat="1" x14ac:dyDescent="0.3">
      <c r="A762"/>
      <c r="B762"/>
      <c r="C762"/>
      <c r="D762"/>
      <c r="E762"/>
      <c r="F762"/>
      <c r="G762"/>
      <c r="H762"/>
      <c r="I762"/>
      <c r="J762"/>
    </row>
    <row r="763" spans="1:10" s="8" customFormat="1" x14ac:dyDescent="0.3">
      <c r="A763"/>
      <c r="B763"/>
      <c r="C763"/>
      <c r="D763"/>
      <c r="E763"/>
      <c r="F763"/>
      <c r="G763"/>
      <c r="H763"/>
      <c r="I763"/>
      <c r="J763"/>
    </row>
    <row r="764" spans="1:10" s="8" customFormat="1" x14ac:dyDescent="0.3">
      <c r="A764"/>
      <c r="B764"/>
      <c r="C764"/>
      <c r="D764"/>
      <c r="E764"/>
      <c r="F764"/>
      <c r="G764"/>
      <c r="H764"/>
      <c r="I764"/>
      <c r="J764"/>
    </row>
    <row r="765" spans="1:10" s="8" customFormat="1" x14ac:dyDescent="0.3">
      <c r="A765"/>
      <c r="B765"/>
      <c r="C765"/>
      <c r="D765"/>
      <c r="E765"/>
      <c r="F765"/>
      <c r="G765"/>
      <c r="H765"/>
      <c r="I765"/>
      <c r="J765"/>
    </row>
    <row r="766" spans="1:10" s="8" customFormat="1" x14ac:dyDescent="0.3">
      <c r="A766"/>
      <c r="B766"/>
      <c r="C766"/>
      <c r="D766"/>
      <c r="E766"/>
      <c r="F766"/>
      <c r="G766"/>
      <c r="H766"/>
      <c r="I766"/>
      <c r="J766"/>
    </row>
    <row r="767" spans="1:10" s="8" customFormat="1" x14ac:dyDescent="0.3">
      <c r="A767"/>
      <c r="B767"/>
      <c r="C767"/>
      <c r="D767"/>
      <c r="E767"/>
      <c r="F767"/>
      <c r="G767"/>
      <c r="H767"/>
      <c r="I767"/>
      <c r="J767"/>
    </row>
    <row r="768" spans="1:10" s="8" customFormat="1" x14ac:dyDescent="0.3">
      <c r="A768"/>
      <c r="B768"/>
      <c r="C768"/>
      <c r="D768"/>
      <c r="E768"/>
      <c r="F768"/>
      <c r="G768"/>
      <c r="H768"/>
      <c r="I768"/>
      <c r="J768"/>
    </row>
    <row r="769" spans="1:10" s="8" customFormat="1" x14ac:dyDescent="0.3">
      <c r="A769"/>
      <c r="B769"/>
      <c r="C769"/>
      <c r="D769"/>
      <c r="E769"/>
      <c r="F769"/>
      <c r="G769"/>
      <c r="H769"/>
      <c r="I769"/>
      <c r="J769"/>
    </row>
    <row r="770" spans="1:10" s="8" customFormat="1" x14ac:dyDescent="0.3">
      <c r="A770"/>
      <c r="B770"/>
      <c r="C770"/>
      <c r="D770"/>
      <c r="E770"/>
      <c r="F770"/>
      <c r="G770"/>
      <c r="H770"/>
      <c r="I770"/>
      <c r="J770"/>
    </row>
    <row r="771" spans="1:10" s="8" customFormat="1" x14ac:dyDescent="0.3">
      <c r="A771"/>
      <c r="B771"/>
      <c r="C771"/>
      <c r="D771"/>
      <c r="E771"/>
      <c r="F771"/>
      <c r="G771"/>
      <c r="H771"/>
      <c r="I771"/>
      <c r="J771"/>
    </row>
    <row r="772" spans="1:10" s="8" customFormat="1" x14ac:dyDescent="0.3">
      <c r="A772"/>
      <c r="B772"/>
      <c r="C772"/>
      <c r="D772"/>
      <c r="E772"/>
      <c r="F772"/>
      <c r="G772"/>
      <c r="H772"/>
      <c r="I772"/>
      <c r="J772"/>
    </row>
    <row r="773" spans="1:10" s="8" customFormat="1" x14ac:dyDescent="0.3">
      <c r="A773"/>
      <c r="B773"/>
      <c r="C773"/>
      <c r="D773"/>
      <c r="E773"/>
      <c r="F773"/>
      <c r="G773"/>
      <c r="H773"/>
      <c r="I773"/>
      <c r="J773"/>
    </row>
    <row r="774" spans="1:10" s="8" customFormat="1" x14ac:dyDescent="0.3">
      <c r="A774"/>
      <c r="B774"/>
      <c r="C774"/>
      <c r="D774"/>
      <c r="E774"/>
      <c r="F774"/>
      <c r="G774"/>
      <c r="H774"/>
      <c r="I774"/>
      <c r="J774"/>
    </row>
    <row r="775" spans="1:10" s="8" customFormat="1" x14ac:dyDescent="0.3">
      <c r="A775"/>
      <c r="B775"/>
      <c r="C775"/>
      <c r="D775"/>
      <c r="E775"/>
      <c r="F775"/>
      <c r="G775"/>
      <c r="H775"/>
      <c r="I775"/>
      <c r="J775"/>
    </row>
    <row r="776" spans="1:10" s="8" customFormat="1" x14ac:dyDescent="0.3">
      <c r="A776"/>
      <c r="B776"/>
      <c r="C776"/>
      <c r="D776"/>
      <c r="E776"/>
      <c r="F776"/>
      <c r="G776"/>
      <c r="H776"/>
      <c r="I776"/>
      <c r="J776"/>
    </row>
    <row r="777" spans="1:10" s="8" customFormat="1" x14ac:dyDescent="0.3">
      <c r="A777"/>
      <c r="B777"/>
      <c r="C777"/>
      <c r="D777"/>
      <c r="E777"/>
      <c r="F777"/>
      <c r="G777"/>
      <c r="H777"/>
      <c r="I777"/>
      <c r="J777"/>
    </row>
    <row r="778" spans="1:10" s="8" customFormat="1" x14ac:dyDescent="0.3">
      <c r="A778"/>
      <c r="B778"/>
      <c r="C778"/>
      <c r="D778"/>
      <c r="E778"/>
      <c r="F778"/>
      <c r="G778"/>
      <c r="H778"/>
      <c r="I778"/>
      <c r="J778"/>
    </row>
    <row r="779" spans="1:10" s="8" customFormat="1" x14ac:dyDescent="0.3">
      <c r="A779"/>
      <c r="B779"/>
      <c r="C779"/>
      <c r="D779"/>
      <c r="E779"/>
      <c r="F779"/>
      <c r="G779"/>
      <c r="H779"/>
      <c r="I779"/>
      <c r="J779"/>
    </row>
    <row r="780" spans="1:10" s="8" customFormat="1" x14ac:dyDescent="0.3">
      <c r="A780"/>
      <c r="B780"/>
      <c r="C780"/>
      <c r="D780"/>
      <c r="E780"/>
      <c r="F780"/>
      <c r="G780"/>
      <c r="H780"/>
      <c r="I780"/>
      <c r="J780"/>
    </row>
    <row r="781" spans="1:10" s="8" customFormat="1" x14ac:dyDescent="0.3">
      <c r="A781"/>
      <c r="B781"/>
      <c r="C781"/>
      <c r="D781"/>
      <c r="E781"/>
      <c r="F781"/>
      <c r="G781"/>
      <c r="H781"/>
      <c r="I781"/>
      <c r="J781"/>
    </row>
    <row r="782" spans="1:10" s="8" customFormat="1" x14ac:dyDescent="0.3">
      <c r="A782"/>
      <c r="B782"/>
      <c r="C782"/>
      <c r="D782"/>
      <c r="E782"/>
      <c r="F782"/>
      <c r="G782"/>
      <c r="H782"/>
      <c r="I782"/>
      <c r="J782"/>
    </row>
    <row r="783" spans="1:10" s="8" customFormat="1" x14ac:dyDescent="0.3">
      <c r="A783"/>
      <c r="B783"/>
      <c r="C783"/>
      <c r="D783"/>
      <c r="E783"/>
      <c r="F783"/>
      <c r="G783"/>
      <c r="H783"/>
      <c r="I783"/>
      <c r="J783"/>
    </row>
    <row r="784" spans="1:10" s="8" customFormat="1" x14ac:dyDescent="0.3">
      <c r="A784"/>
      <c r="B784"/>
      <c r="C784"/>
      <c r="D784"/>
      <c r="E784"/>
      <c r="F784"/>
      <c r="G784"/>
      <c r="H784"/>
      <c r="I784"/>
      <c r="J784"/>
    </row>
    <row r="785" spans="1:10" s="8" customFormat="1" x14ac:dyDescent="0.3">
      <c r="A785"/>
      <c r="B785"/>
      <c r="C785"/>
      <c r="D785"/>
      <c r="E785"/>
      <c r="F785"/>
      <c r="G785"/>
      <c r="H785"/>
      <c r="I785"/>
      <c r="J785"/>
    </row>
    <row r="786" spans="1:10" s="8" customFormat="1" x14ac:dyDescent="0.3">
      <c r="A786"/>
      <c r="B786"/>
      <c r="C786"/>
      <c r="D786"/>
      <c r="E786"/>
      <c r="F786"/>
      <c r="G786"/>
      <c r="H786"/>
      <c r="I786"/>
      <c r="J786"/>
    </row>
    <row r="787" spans="1:10" s="8" customFormat="1" x14ac:dyDescent="0.3">
      <c r="A787"/>
      <c r="B787"/>
      <c r="C787"/>
      <c r="D787"/>
      <c r="E787"/>
      <c r="F787"/>
      <c r="G787"/>
      <c r="H787"/>
      <c r="I787"/>
      <c r="J787"/>
    </row>
    <row r="788" spans="1:10" s="8" customFormat="1" x14ac:dyDescent="0.3">
      <c r="A788"/>
      <c r="B788"/>
      <c r="C788"/>
      <c r="D788"/>
      <c r="E788"/>
      <c r="F788"/>
      <c r="G788"/>
      <c r="H788"/>
      <c r="I788"/>
      <c r="J788"/>
    </row>
    <row r="789" spans="1:10" s="8" customFormat="1" x14ac:dyDescent="0.3">
      <c r="A789"/>
      <c r="B789"/>
      <c r="C789"/>
      <c r="D789"/>
      <c r="E789"/>
      <c r="F789"/>
      <c r="G789"/>
      <c r="H789"/>
      <c r="I789"/>
      <c r="J789"/>
    </row>
    <row r="790" spans="1:10" s="8" customFormat="1" x14ac:dyDescent="0.3">
      <c r="A790"/>
      <c r="B790"/>
      <c r="C790"/>
      <c r="D790"/>
      <c r="E790"/>
      <c r="F790"/>
      <c r="G790"/>
      <c r="H790"/>
      <c r="I790"/>
      <c r="J790"/>
    </row>
    <row r="791" spans="1:10" s="8" customFormat="1" x14ac:dyDescent="0.3">
      <c r="A791"/>
      <c r="B791"/>
      <c r="C791"/>
      <c r="D791"/>
      <c r="E791"/>
      <c r="F791"/>
      <c r="G791"/>
      <c r="H791"/>
      <c r="I791"/>
      <c r="J791"/>
    </row>
    <row r="792" spans="1:10" s="8" customFormat="1" x14ac:dyDescent="0.3">
      <c r="A792"/>
      <c r="B792"/>
      <c r="C792"/>
      <c r="D792"/>
      <c r="E792"/>
      <c r="F792"/>
      <c r="G792"/>
      <c r="H792"/>
      <c r="I792"/>
      <c r="J792"/>
    </row>
    <row r="793" spans="1:10" s="8" customFormat="1" x14ac:dyDescent="0.3">
      <c r="A793"/>
      <c r="B793"/>
      <c r="C793"/>
      <c r="D793"/>
      <c r="E793"/>
      <c r="F793"/>
      <c r="G793"/>
      <c r="H793"/>
      <c r="I793"/>
      <c r="J793"/>
    </row>
    <row r="794" spans="1:10" s="8" customFormat="1" x14ac:dyDescent="0.3">
      <c r="A794"/>
      <c r="B794"/>
      <c r="C794"/>
      <c r="D794"/>
      <c r="E794"/>
      <c r="F794"/>
      <c r="G794"/>
      <c r="H794"/>
      <c r="I794"/>
      <c r="J794"/>
    </row>
    <row r="795" spans="1:10" s="8" customFormat="1" x14ac:dyDescent="0.3">
      <c r="A795"/>
      <c r="B795"/>
      <c r="C795"/>
      <c r="D795"/>
      <c r="E795"/>
      <c r="F795"/>
      <c r="G795"/>
      <c r="H795"/>
      <c r="I795"/>
      <c r="J795"/>
    </row>
    <row r="796" spans="1:10" s="8" customFormat="1" x14ac:dyDescent="0.3">
      <c r="A796"/>
      <c r="B796"/>
      <c r="C796"/>
      <c r="D796"/>
      <c r="E796"/>
      <c r="F796"/>
      <c r="G796"/>
      <c r="H796"/>
      <c r="I796"/>
      <c r="J796"/>
    </row>
    <row r="797" spans="1:10" s="8" customFormat="1" x14ac:dyDescent="0.3">
      <c r="A797"/>
      <c r="B797"/>
      <c r="C797"/>
      <c r="D797"/>
      <c r="E797"/>
      <c r="F797"/>
      <c r="G797"/>
      <c r="H797"/>
      <c r="I797"/>
      <c r="J797"/>
    </row>
    <row r="798" spans="1:10" s="8" customFormat="1" x14ac:dyDescent="0.3">
      <c r="A798"/>
      <c r="B798"/>
      <c r="C798"/>
      <c r="D798"/>
      <c r="E798"/>
      <c r="F798"/>
      <c r="G798"/>
      <c r="H798"/>
      <c r="I798"/>
      <c r="J798"/>
    </row>
    <row r="799" spans="1:10" s="8" customFormat="1" x14ac:dyDescent="0.3">
      <c r="A799"/>
      <c r="B799"/>
      <c r="C799"/>
      <c r="D799"/>
      <c r="E799"/>
      <c r="F799"/>
      <c r="G799"/>
      <c r="H799"/>
      <c r="I799"/>
      <c r="J799"/>
    </row>
    <row r="800" spans="1:10" s="8" customFormat="1" x14ac:dyDescent="0.3">
      <c r="A800"/>
      <c r="B800"/>
      <c r="C800"/>
      <c r="D800"/>
      <c r="E800"/>
      <c r="F800"/>
      <c r="G800"/>
      <c r="H800"/>
      <c r="I800"/>
      <c r="J800"/>
    </row>
    <row r="801" spans="1:10" s="8" customFormat="1" x14ac:dyDescent="0.3">
      <c r="A801"/>
      <c r="B801"/>
      <c r="C801"/>
      <c r="D801"/>
      <c r="E801"/>
      <c r="F801"/>
      <c r="G801"/>
      <c r="H801"/>
      <c r="I801"/>
      <c r="J801"/>
    </row>
    <row r="802" spans="1:10" s="8" customFormat="1" x14ac:dyDescent="0.3">
      <c r="A802"/>
      <c r="B802"/>
      <c r="C802"/>
      <c r="D802"/>
      <c r="E802"/>
      <c r="F802"/>
      <c r="G802"/>
      <c r="H802"/>
      <c r="I802"/>
      <c r="J802"/>
    </row>
    <row r="803" spans="1:10" s="8" customFormat="1" x14ac:dyDescent="0.3">
      <c r="A803"/>
      <c r="B803"/>
      <c r="C803"/>
      <c r="D803"/>
      <c r="E803"/>
      <c r="F803"/>
      <c r="G803"/>
      <c r="H803"/>
      <c r="I803"/>
      <c r="J803"/>
    </row>
    <row r="804" spans="1:10" s="8" customFormat="1" x14ac:dyDescent="0.3">
      <c r="A804"/>
      <c r="B804"/>
      <c r="C804"/>
      <c r="D804"/>
      <c r="E804"/>
      <c r="F804"/>
      <c r="G804"/>
      <c r="H804"/>
      <c r="I804"/>
      <c r="J804"/>
    </row>
    <row r="805" spans="1:10" s="8" customFormat="1" x14ac:dyDescent="0.3">
      <c r="A805"/>
      <c r="B805"/>
      <c r="C805"/>
      <c r="D805"/>
      <c r="E805"/>
      <c r="F805"/>
      <c r="G805"/>
      <c r="H805"/>
      <c r="I805"/>
      <c r="J805"/>
    </row>
    <row r="806" spans="1:10" s="8" customFormat="1" x14ac:dyDescent="0.3">
      <c r="A806"/>
      <c r="B806"/>
      <c r="C806"/>
      <c r="D806"/>
      <c r="E806"/>
      <c r="F806"/>
      <c r="G806"/>
      <c r="H806"/>
      <c r="I806"/>
      <c r="J806"/>
    </row>
    <row r="807" spans="1:10" s="8" customFormat="1" x14ac:dyDescent="0.3">
      <c r="A807"/>
      <c r="B807"/>
      <c r="C807"/>
      <c r="D807"/>
      <c r="E807"/>
      <c r="F807"/>
      <c r="G807"/>
      <c r="H807"/>
      <c r="I807"/>
      <c r="J807"/>
    </row>
    <row r="808" spans="1:10" s="8" customFormat="1" x14ac:dyDescent="0.3">
      <c r="A808"/>
      <c r="B808"/>
      <c r="C808"/>
      <c r="D808"/>
      <c r="E808"/>
      <c r="F808"/>
      <c r="G808"/>
      <c r="H808"/>
      <c r="I808"/>
      <c r="J808"/>
    </row>
    <row r="809" spans="1:10" s="8" customFormat="1" x14ac:dyDescent="0.3">
      <c r="A809"/>
      <c r="B809"/>
      <c r="C809"/>
      <c r="D809"/>
      <c r="E809"/>
      <c r="F809"/>
      <c r="G809"/>
      <c r="H809"/>
      <c r="I809"/>
      <c r="J809"/>
    </row>
    <row r="810" spans="1:10" s="8" customFormat="1" x14ac:dyDescent="0.3">
      <c r="A810"/>
      <c r="B810"/>
      <c r="C810"/>
      <c r="D810"/>
      <c r="E810"/>
      <c r="F810"/>
      <c r="G810"/>
      <c r="H810"/>
      <c r="I810"/>
      <c r="J810"/>
    </row>
    <row r="811" spans="1:10" s="8" customFormat="1" x14ac:dyDescent="0.3">
      <c r="A811"/>
      <c r="B811"/>
      <c r="C811"/>
      <c r="D811"/>
      <c r="E811"/>
      <c r="F811"/>
      <c r="G811"/>
      <c r="H811"/>
      <c r="I811"/>
      <c r="J811"/>
    </row>
    <row r="812" spans="1:10" s="8" customFormat="1" x14ac:dyDescent="0.3">
      <c r="A812"/>
      <c r="B812"/>
      <c r="C812"/>
      <c r="D812"/>
      <c r="E812"/>
      <c r="F812"/>
      <c r="G812"/>
      <c r="H812"/>
      <c r="I812"/>
      <c r="J812"/>
    </row>
    <row r="813" spans="1:10" s="8" customFormat="1" x14ac:dyDescent="0.3">
      <c r="A813"/>
      <c r="B813"/>
      <c r="C813"/>
      <c r="D813"/>
      <c r="E813"/>
      <c r="F813"/>
      <c r="G813"/>
      <c r="H813"/>
      <c r="I813"/>
      <c r="J813"/>
    </row>
    <row r="814" spans="1:10" s="8" customFormat="1" x14ac:dyDescent="0.3">
      <c r="A814"/>
      <c r="B814"/>
      <c r="C814"/>
      <c r="D814"/>
      <c r="E814"/>
      <c r="F814"/>
      <c r="G814"/>
      <c r="H814"/>
      <c r="I814"/>
      <c r="J814"/>
    </row>
    <row r="815" spans="1:10" s="8" customFormat="1" x14ac:dyDescent="0.3">
      <c r="A815"/>
      <c r="B815"/>
      <c r="C815"/>
      <c r="D815"/>
      <c r="E815"/>
      <c r="F815"/>
      <c r="G815"/>
      <c r="H815"/>
      <c r="I815"/>
      <c r="J815"/>
    </row>
    <row r="816" spans="1:10" s="8" customFormat="1" x14ac:dyDescent="0.3">
      <c r="A816"/>
      <c r="B816"/>
      <c r="C816"/>
      <c r="D816"/>
      <c r="E816"/>
      <c r="F816"/>
      <c r="G816"/>
      <c r="H816"/>
      <c r="I816"/>
      <c r="J816"/>
    </row>
    <row r="817" spans="1:10" s="8" customFormat="1" x14ac:dyDescent="0.3">
      <c r="A817"/>
      <c r="B817"/>
      <c r="C817"/>
      <c r="D817"/>
      <c r="E817"/>
      <c r="F817"/>
      <c r="G817"/>
      <c r="H817"/>
      <c r="I817"/>
      <c r="J817"/>
    </row>
    <row r="818" spans="1:10" s="8" customFormat="1" x14ac:dyDescent="0.3">
      <c r="A818"/>
      <c r="B818"/>
      <c r="C818"/>
      <c r="D818"/>
      <c r="E818"/>
      <c r="F818"/>
      <c r="G818"/>
      <c r="H818"/>
      <c r="I818"/>
      <c r="J818"/>
    </row>
    <row r="819" spans="1:10" s="8" customFormat="1" x14ac:dyDescent="0.3">
      <c r="A819"/>
      <c r="B819"/>
      <c r="C819"/>
      <c r="D819"/>
      <c r="E819"/>
      <c r="F819"/>
      <c r="G819"/>
      <c r="H819"/>
      <c r="I819"/>
      <c r="J819"/>
    </row>
    <row r="820" spans="1:10" s="8" customFormat="1" x14ac:dyDescent="0.3">
      <c r="A820"/>
      <c r="B820"/>
      <c r="C820"/>
      <c r="D820"/>
      <c r="E820"/>
      <c r="F820"/>
      <c r="G820"/>
      <c r="H820"/>
      <c r="I820"/>
      <c r="J820"/>
    </row>
    <row r="821" spans="1:10" s="8" customFormat="1" x14ac:dyDescent="0.3">
      <c r="A821"/>
      <c r="B821"/>
      <c r="C821"/>
      <c r="D821"/>
      <c r="E821"/>
      <c r="F821"/>
      <c r="G821"/>
      <c r="H821"/>
      <c r="I821"/>
      <c r="J821"/>
    </row>
    <row r="822" spans="1:10" s="8" customFormat="1" x14ac:dyDescent="0.3">
      <c r="A822"/>
      <c r="B822"/>
      <c r="C822"/>
      <c r="D822"/>
      <c r="E822"/>
      <c r="F822"/>
      <c r="G822"/>
      <c r="H822"/>
      <c r="I822"/>
      <c r="J822"/>
    </row>
    <row r="823" spans="1:10" s="8" customFormat="1" x14ac:dyDescent="0.3">
      <c r="A823"/>
      <c r="B823"/>
      <c r="C823"/>
      <c r="D823"/>
      <c r="E823"/>
      <c r="F823"/>
      <c r="G823"/>
      <c r="H823"/>
      <c r="I823"/>
      <c r="J823"/>
    </row>
    <row r="824" spans="1:10" s="8" customFormat="1" x14ac:dyDescent="0.3">
      <c r="A824"/>
      <c r="B824"/>
      <c r="C824"/>
      <c r="D824"/>
      <c r="E824"/>
      <c r="F824"/>
      <c r="G824"/>
      <c r="H824"/>
      <c r="I824"/>
      <c r="J824"/>
    </row>
    <row r="825" spans="1:10" s="8" customFormat="1" x14ac:dyDescent="0.3">
      <c r="A825"/>
      <c r="B825"/>
      <c r="C825"/>
      <c r="D825"/>
      <c r="E825"/>
      <c r="F825"/>
      <c r="G825"/>
      <c r="H825"/>
      <c r="I825"/>
      <c r="J825"/>
    </row>
    <row r="826" spans="1:10" s="8" customFormat="1" x14ac:dyDescent="0.3">
      <c r="A826"/>
      <c r="B826"/>
      <c r="C826"/>
      <c r="D826"/>
      <c r="E826"/>
      <c r="F826"/>
      <c r="G826"/>
      <c r="H826"/>
      <c r="I826"/>
      <c r="J826"/>
    </row>
    <row r="827" spans="1:10" s="8" customFormat="1" x14ac:dyDescent="0.3">
      <c r="A827"/>
      <c r="B827"/>
      <c r="C827"/>
      <c r="D827"/>
      <c r="E827"/>
      <c r="F827"/>
      <c r="G827"/>
      <c r="H827"/>
      <c r="I827"/>
      <c r="J827"/>
    </row>
    <row r="828" spans="1:10" s="8" customFormat="1" x14ac:dyDescent="0.3">
      <c r="A828"/>
      <c r="B828"/>
      <c r="C828"/>
      <c r="D828"/>
      <c r="E828"/>
      <c r="F828"/>
      <c r="G828"/>
      <c r="H828"/>
      <c r="I828"/>
      <c r="J828"/>
    </row>
    <row r="829" spans="1:10" s="8" customFormat="1" x14ac:dyDescent="0.3">
      <c r="A829"/>
      <c r="B829"/>
      <c r="C829"/>
      <c r="D829"/>
      <c r="E829"/>
      <c r="F829"/>
      <c r="G829"/>
      <c r="H829"/>
      <c r="I829"/>
      <c r="J829"/>
    </row>
    <row r="830" spans="1:10" s="8" customFormat="1" x14ac:dyDescent="0.3">
      <c r="A830"/>
      <c r="B830"/>
      <c r="C830"/>
      <c r="D830"/>
      <c r="E830"/>
      <c r="F830"/>
      <c r="G830"/>
      <c r="H830"/>
      <c r="I830"/>
      <c r="J830"/>
    </row>
    <row r="831" spans="1:10" s="8" customFormat="1" x14ac:dyDescent="0.3">
      <c r="A831"/>
      <c r="B831"/>
      <c r="C831"/>
      <c r="D831"/>
      <c r="E831"/>
      <c r="F831"/>
      <c r="G831"/>
      <c r="H831"/>
      <c r="I831"/>
      <c r="J831"/>
    </row>
    <row r="832" spans="1:10" s="8" customFormat="1" x14ac:dyDescent="0.3">
      <c r="A832"/>
      <c r="B832"/>
      <c r="C832"/>
      <c r="D832"/>
      <c r="E832"/>
      <c r="F832"/>
      <c r="G832"/>
      <c r="H832"/>
      <c r="I832"/>
      <c r="J832"/>
    </row>
    <row r="833" spans="1:10" s="8" customFormat="1" x14ac:dyDescent="0.3">
      <c r="A833"/>
      <c r="B833"/>
      <c r="C833"/>
      <c r="D833"/>
      <c r="E833"/>
      <c r="F833"/>
      <c r="G833"/>
      <c r="H833"/>
      <c r="I833"/>
      <c r="J833"/>
    </row>
    <row r="834" spans="1:10" s="8" customFormat="1" x14ac:dyDescent="0.3">
      <c r="A834"/>
      <c r="B834"/>
      <c r="C834"/>
      <c r="D834"/>
      <c r="E834"/>
      <c r="F834"/>
      <c r="G834"/>
      <c r="H834"/>
      <c r="I834"/>
      <c r="J834"/>
    </row>
    <row r="835" spans="1:10" s="8" customFormat="1" x14ac:dyDescent="0.3">
      <c r="A835"/>
      <c r="B835"/>
      <c r="C835"/>
      <c r="D835"/>
      <c r="E835"/>
      <c r="F835"/>
      <c r="G835"/>
      <c r="H835"/>
      <c r="I835"/>
      <c r="J835"/>
    </row>
    <row r="836" spans="1:10" s="8" customFormat="1" x14ac:dyDescent="0.3">
      <c r="A836"/>
      <c r="B836"/>
      <c r="C836"/>
      <c r="D836"/>
      <c r="E836"/>
      <c r="F836"/>
      <c r="G836"/>
      <c r="H836"/>
      <c r="I836"/>
      <c r="J836"/>
    </row>
    <row r="837" spans="1:10" s="8" customFormat="1" x14ac:dyDescent="0.3">
      <c r="A837"/>
      <c r="B837"/>
      <c r="C837"/>
      <c r="D837"/>
      <c r="E837"/>
      <c r="F837"/>
      <c r="G837"/>
      <c r="H837"/>
      <c r="I837"/>
      <c r="J837"/>
    </row>
    <row r="838" spans="1:10" s="8" customFormat="1" x14ac:dyDescent="0.3">
      <c r="A838"/>
      <c r="B838"/>
      <c r="C838"/>
      <c r="D838"/>
      <c r="E838"/>
      <c r="F838"/>
      <c r="G838"/>
      <c r="H838"/>
      <c r="I838"/>
      <c r="J838"/>
    </row>
    <row r="839" spans="1:10" s="8" customFormat="1" x14ac:dyDescent="0.3">
      <c r="A839"/>
      <c r="B839"/>
      <c r="C839"/>
      <c r="D839"/>
      <c r="E839"/>
      <c r="F839"/>
      <c r="G839"/>
      <c r="H839"/>
      <c r="I839"/>
      <c r="J839"/>
    </row>
    <row r="840" spans="1:10" s="8" customFormat="1" x14ac:dyDescent="0.3">
      <c r="A840"/>
      <c r="B840"/>
      <c r="C840"/>
      <c r="D840"/>
      <c r="E840"/>
      <c r="F840"/>
      <c r="G840"/>
      <c r="H840"/>
      <c r="I840"/>
      <c r="J840"/>
    </row>
    <row r="841" spans="1:10" s="8" customFormat="1" x14ac:dyDescent="0.3">
      <c r="A841"/>
      <c r="B841"/>
      <c r="C841"/>
      <c r="D841"/>
      <c r="E841"/>
      <c r="F841"/>
      <c r="G841"/>
      <c r="H841"/>
      <c r="I841"/>
      <c r="J841"/>
    </row>
    <row r="842" spans="1:10" s="8" customFormat="1" x14ac:dyDescent="0.3">
      <c r="A842"/>
      <c r="B842"/>
      <c r="C842"/>
      <c r="D842"/>
      <c r="E842"/>
      <c r="F842"/>
      <c r="G842"/>
      <c r="H842"/>
      <c r="I842"/>
      <c r="J842"/>
    </row>
    <row r="843" spans="1:10" s="8" customFormat="1" x14ac:dyDescent="0.3">
      <c r="A843"/>
      <c r="B843"/>
      <c r="C843"/>
      <c r="D843"/>
      <c r="E843"/>
      <c r="F843"/>
      <c r="G843"/>
      <c r="H843"/>
      <c r="I843"/>
      <c r="J843"/>
    </row>
    <row r="844" spans="1:10" s="8" customFormat="1" x14ac:dyDescent="0.3">
      <c r="A844"/>
      <c r="B844"/>
      <c r="C844"/>
      <c r="D844"/>
      <c r="E844"/>
      <c r="F844"/>
      <c r="G844"/>
      <c r="H844"/>
      <c r="I844"/>
      <c r="J844"/>
    </row>
    <row r="845" spans="1:10" s="8" customFormat="1" x14ac:dyDescent="0.3">
      <c r="A845"/>
      <c r="B845"/>
      <c r="C845"/>
      <c r="D845"/>
      <c r="E845"/>
      <c r="F845"/>
      <c r="G845"/>
      <c r="H845"/>
      <c r="I845"/>
      <c r="J845"/>
    </row>
    <row r="846" spans="1:10" s="8" customFormat="1" x14ac:dyDescent="0.3">
      <c r="A846"/>
      <c r="B846"/>
      <c r="C846"/>
      <c r="D846"/>
      <c r="E846"/>
      <c r="F846"/>
      <c r="G846"/>
      <c r="H846"/>
      <c r="I846"/>
      <c r="J846"/>
    </row>
    <row r="847" spans="1:10" s="8" customFormat="1" x14ac:dyDescent="0.3">
      <c r="A847"/>
      <c r="B847"/>
      <c r="C847"/>
      <c r="D847"/>
      <c r="E847"/>
      <c r="F847"/>
      <c r="G847"/>
      <c r="H847"/>
      <c r="I847"/>
      <c r="J847"/>
    </row>
    <row r="848" spans="1:10" s="8" customFormat="1" x14ac:dyDescent="0.3">
      <c r="A848"/>
      <c r="B848"/>
      <c r="C848"/>
      <c r="D848"/>
      <c r="E848"/>
      <c r="F848"/>
      <c r="G848"/>
      <c r="H848"/>
      <c r="I848"/>
      <c r="J848"/>
    </row>
    <row r="849" spans="1:10" s="8" customFormat="1" x14ac:dyDescent="0.3">
      <c r="A849"/>
      <c r="B849"/>
      <c r="C849"/>
      <c r="D849"/>
      <c r="E849"/>
      <c r="F849"/>
      <c r="G849"/>
      <c r="H849"/>
      <c r="I849"/>
      <c r="J849"/>
    </row>
    <row r="850" spans="1:10" s="8" customFormat="1" x14ac:dyDescent="0.3">
      <c r="A850"/>
      <c r="B850"/>
      <c r="C850"/>
      <c r="D850"/>
      <c r="E850"/>
      <c r="F850"/>
      <c r="G850"/>
      <c r="H850"/>
      <c r="I850"/>
      <c r="J850"/>
    </row>
    <row r="851" spans="1:10" s="8" customFormat="1" x14ac:dyDescent="0.3">
      <c r="A851"/>
      <c r="B851"/>
      <c r="C851"/>
      <c r="D851"/>
      <c r="E851"/>
      <c r="F851"/>
      <c r="G851"/>
      <c r="H851"/>
      <c r="I851"/>
      <c r="J851"/>
    </row>
    <row r="852" spans="1:10" s="8" customFormat="1" x14ac:dyDescent="0.3">
      <c r="A852"/>
      <c r="B852"/>
      <c r="C852"/>
      <c r="D852"/>
      <c r="E852"/>
      <c r="F852"/>
      <c r="G852"/>
      <c r="H852"/>
      <c r="I852"/>
      <c r="J852"/>
    </row>
    <row r="853" spans="1:10" s="8" customFormat="1" x14ac:dyDescent="0.3">
      <c r="A853"/>
      <c r="B853"/>
      <c r="C853"/>
      <c r="D853"/>
      <c r="E853"/>
      <c r="F853"/>
      <c r="G853"/>
      <c r="H853"/>
      <c r="I853"/>
      <c r="J853"/>
    </row>
    <row r="854" spans="1:10" s="8" customFormat="1" x14ac:dyDescent="0.3">
      <c r="A854"/>
      <c r="B854"/>
      <c r="C854"/>
      <c r="D854"/>
      <c r="E854"/>
      <c r="F854"/>
      <c r="G854"/>
      <c r="H854"/>
      <c r="I854"/>
      <c r="J854"/>
    </row>
    <row r="855" spans="1:10" s="8" customFormat="1" x14ac:dyDescent="0.3">
      <c r="A855"/>
      <c r="B855"/>
      <c r="C855"/>
      <c r="D855"/>
      <c r="E855"/>
      <c r="F855"/>
      <c r="G855"/>
      <c r="H855"/>
      <c r="I855"/>
      <c r="J855"/>
    </row>
    <row r="856" spans="1:10" s="8" customFormat="1" x14ac:dyDescent="0.3">
      <c r="A856"/>
      <c r="B856"/>
      <c r="C856"/>
      <c r="D856"/>
      <c r="E856"/>
      <c r="F856"/>
      <c r="G856"/>
      <c r="H856"/>
      <c r="I856"/>
      <c r="J856"/>
    </row>
    <row r="857" spans="1:10" s="8" customFormat="1" x14ac:dyDescent="0.3">
      <c r="A857"/>
      <c r="B857"/>
      <c r="C857"/>
      <c r="D857"/>
      <c r="E857"/>
      <c r="F857"/>
      <c r="G857"/>
      <c r="H857"/>
      <c r="I857"/>
      <c r="J857"/>
    </row>
    <row r="858" spans="1:10" s="8" customFormat="1" x14ac:dyDescent="0.3">
      <c r="A858"/>
      <c r="B858"/>
      <c r="C858"/>
      <c r="D858"/>
      <c r="E858"/>
      <c r="F858"/>
      <c r="G858"/>
      <c r="H858"/>
      <c r="I858"/>
      <c r="J858"/>
    </row>
    <row r="859" spans="1:10" s="8" customFormat="1" x14ac:dyDescent="0.3">
      <c r="A859"/>
      <c r="B859"/>
      <c r="C859"/>
      <c r="D859"/>
      <c r="E859"/>
      <c r="F859"/>
      <c r="G859"/>
      <c r="H859"/>
      <c r="I859"/>
      <c r="J859"/>
    </row>
    <row r="860" spans="1:10" s="8" customFormat="1" x14ac:dyDescent="0.3">
      <c r="A860"/>
      <c r="B860"/>
      <c r="C860"/>
      <c r="D860"/>
      <c r="E860"/>
      <c r="F860"/>
      <c r="G860"/>
      <c r="H860"/>
      <c r="I860"/>
      <c r="J860"/>
    </row>
    <row r="861" spans="1:10" s="8" customFormat="1" x14ac:dyDescent="0.3">
      <c r="A861"/>
      <c r="B861"/>
      <c r="C861"/>
      <c r="D861"/>
      <c r="E861"/>
      <c r="F861"/>
      <c r="G861"/>
      <c r="H861"/>
      <c r="I861"/>
      <c r="J861"/>
    </row>
    <row r="862" spans="1:10" s="8" customFormat="1" x14ac:dyDescent="0.3">
      <c r="A862"/>
      <c r="B862"/>
      <c r="C862"/>
      <c r="D862"/>
      <c r="E862"/>
      <c r="F862"/>
      <c r="G862"/>
      <c r="H862"/>
      <c r="I862"/>
      <c r="J862"/>
    </row>
    <row r="863" spans="1:10" s="8" customFormat="1" x14ac:dyDescent="0.3">
      <c r="A863"/>
      <c r="B863"/>
      <c r="C863"/>
      <c r="D863"/>
      <c r="E863"/>
      <c r="F863"/>
      <c r="G863"/>
      <c r="H863"/>
      <c r="I863"/>
      <c r="J863"/>
    </row>
    <row r="864" spans="1:10" s="8" customFormat="1" x14ac:dyDescent="0.3">
      <c r="A864"/>
      <c r="B864"/>
      <c r="C864"/>
      <c r="D864"/>
      <c r="E864"/>
      <c r="F864"/>
      <c r="G864"/>
      <c r="H864"/>
      <c r="I864"/>
      <c r="J864"/>
    </row>
    <row r="865" spans="1:10" s="8" customFormat="1" x14ac:dyDescent="0.3">
      <c r="A865"/>
      <c r="B865"/>
      <c r="C865"/>
      <c r="D865"/>
      <c r="E865"/>
      <c r="F865"/>
      <c r="G865"/>
      <c r="H865"/>
      <c r="I865"/>
      <c r="J865"/>
    </row>
    <row r="866" spans="1:10" s="8" customFormat="1" x14ac:dyDescent="0.3">
      <c r="A866"/>
      <c r="B866"/>
      <c r="C866"/>
      <c r="D866"/>
      <c r="E866"/>
      <c r="F866"/>
      <c r="G866"/>
      <c r="H866"/>
      <c r="I866"/>
      <c r="J866"/>
    </row>
    <row r="867" spans="1:10" s="8" customFormat="1" x14ac:dyDescent="0.3">
      <c r="A867"/>
      <c r="B867"/>
      <c r="C867"/>
      <c r="D867"/>
      <c r="E867"/>
      <c r="F867"/>
      <c r="G867"/>
      <c r="H867"/>
      <c r="I867"/>
      <c r="J867"/>
    </row>
    <row r="868" spans="1:10" s="8" customFormat="1" x14ac:dyDescent="0.3">
      <c r="A868"/>
      <c r="B868"/>
      <c r="C868"/>
      <c r="D868"/>
      <c r="E868"/>
      <c r="F868"/>
      <c r="G868"/>
      <c r="H868"/>
      <c r="I868"/>
      <c r="J868"/>
    </row>
    <row r="869" spans="1:10" s="8" customFormat="1" x14ac:dyDescent="0.3">
      <c r="A869"/>
      <c r="B869"/>
      <c r="C869"/>
      <c r="D869"/>
      <c r="E869"/>
      <c r="F869"/>
      <c r="G869"/>
      <c r="H869"/>
      <c r="I869"/>
      <c r="J869"/>
    </row>
    <row r="870" spans="1:10" s="8" customFormat="1" x14ac:dyDescent="0.3">
      <c r="A870"/>
      <c r="B870"/>
      <c r="C870"/>
      <c r="D870"/>
      <c r="E870"/>
      <c r="F870"/>
      <c r="G870"/>
      <c r="H870"/>
      <c r="I870"/>
      <c r="J870"/>
    </row>
    <row r="871" spans="1:10" s="8" customFormat="1" x14ac:dyDescent="0.3">
      <c r="A871"/>
      <c r="B871"/>
      <c r="C871"/>
      <c r="D871"/>
      <c r="E871"/>
      <c r="F871"/>
      <c r="G871"/>
      <c r="H871"/>
      <c r="I871"/>
      <c r="J871"/>
    </row>
    <row r="872" spans="1:10" s="8" customFormat="1" x14ac:dyDescent="0.3">
      <c r="A872"/>
      <c r="B872"/>
      <c r="C872"/>
      <c r="D872"/>
      <c r="E872"/>
      <c r="F872"/>
      <c r="G872"/>
      <c r="H872"/>
      <c r="I872"/>
      <c r="J872"/>
    </row>
    <row r="873" spans="1:10" s="8" customFormat="1" x14ac:dyDescent="0.3">
      <c r="A873"/>
      <c r="B873"/>
      <c r="C873"/>
      <c r="D873"/>
      <c r="E873"/>
      <c r="F873"/>
      <c r="G873"/>
      <c r="H873"/>
      <c r="I873"/>
      <c r="J873"/>
    </row>
    <row r="874" spans="1:10" s="8" customFormat="1" x14ac:dyDescent="0.3">
      <c r="A874"/>
      <c r="B874"/>
      <c r="C874"/>
      <c r="D874"/>
      <c r="E874"/>
      <c r="F874"/>
      <c r="G874"/>
      <c r="H874"/>
      <c r="I874"/>
      <c r="J874"/>
    </row>
    <row r="875" spans="1:10" s="8" customFormat="1" x14ac:dyDescent="0.3">
      <c r="A875"/>
      <c r="B875"/>
      <c r="C875"/>
      <c r="D875"/>
      <c r="E875"/>
      <c r="F875"/>
      <c r="G875"/>
      <c r="H875"/>
      <c r="I875"/>
      <c r="J875"/>
    </row>
    <row r="876" spans="1:10" s="8" customFormat="1" x14ac:dyDescent="0.3">
      <c r="A876"/>
      <c r="B876"/>
      <c r="C876"/>
      <c r="D876"/>
      <c r="E876"/>
      <c r="F876"/>
      <c r="G876"/>
      <c r="H876"/>
      <c r="I876"/>
      <c r="J876"/>
    </row>
    <row r="877" spans="1:10" s="8" customFormat="1" x14ac:dyDescent="0.3">
      <c r="A877"/>
      <c r="B877"/>
      <c r="C877"/>
      <c r="D877"/>
      <c r="E877"/>
      <c r="F877"/>
      <c r="G877"/>
      <c r="H877"/>
      <c r="I877"/>
      <c r="J877"/>
    </row>
    <row r="878" spans="1:10" s="8" customFormat="1" x14ac:dyDescent="0.3">
      <c r="A878"/>
      <c r="B878"/>
      <c r="C878"/>
      <c r="D878"/>
      <c r="E878"/>
      <c r="F878"/>
      <c r="G878"/>
      <c r="H878"/>
      <c r="I878"/>
      <c r="J878"/>
    </row>
    <row r="879" spans="1:10" s="8" customFormat="1" x14ac:dyDescent="0.3">
      <c r="A879"/>
      <c r="B879"/>
      <c r="C879"/>
      <c r="D879"/>
      <c r="E879"/>
      <c r="F879"/>
      <c r="G879"/>
      <c r="H879"/>
      <c r="I879"/>
      <c r="J879"/>
    </row>
    <row r="880" spans="1:10" s="8" customFormat="1" x14ac:dyDescent="0.3">
      <c r="A880"/>
      <c r="B880"/>
      <c r="C880"/>
      <c r="D880"/>
      <c r="E880"/>
      <c r="F880"/>
      <c r="G880"/>
      <c r="H880"/>
      <c r="I880"/>
      <c r="J880"/>
    </row>
    <row r="881" spans="1:10" s="8" customFormat="1" x14ac:dyDescent="0.3">
      <c r="A881"/>
      <c r="B881"/>
      <c r="C881"/>
      <c r="D881"/>
      <c r="E881"/>
      <c r="F881"/>
      <c r="G881"/>
      <c r="H881"/>
      <c r="I881"/>
      <c r="J881"/>
    </row>
    <row r="882" spans="1:10" s="8" customFormat="1" x14ac:dyDescent="0.3">
      <c r="A882"/>
      <c r="B882"/>
      <c r="C882"/>
      <c r="D882"/>
      <c r="E882"/>
      <c r="F882"/>
      <c r="G882"/>
      <c r="H882"/>
      <c r="I882"/>
      <c r="J882"/>
    </row>
    <row r="883" spans="1:10" s="8" customFormat="1" x14ac:dyDescent="0.3">
      <c r="A883"/>
      <c r="B883"/>
      <c r="C883"/>
      <c r="D883"/>
      <c r="E883"/>
      <c r="F883"/>
      <c r="G883"/>
      <c r="H883"/>
      <c r="I883"/>
      <c r="J883"/>
    </row>
    <row r="884" spans="1:10" s="8" customFormat="1" x14ac:dyDescent="0.3">
      <c r="A884"/>
      <c r="B884"/>
      <c r="C884"/>
      <c r="D884"/>
      <c r="E884"/>
      <c r="F884"/>
      <c r="G884"/>
      <c r="H884"/>
      <c r="I884"/>
      <c r="J884"/>
    </row>
    <row r="885" spans="1:10" s="8" customFormat="1" x14ac:dyDescent="0.3">
      <c r="A885"/>
      <c r="B885"/>
      <c r="C885"/>
      <c r="D885"/>
      <c r="E885"/>
      <c r="F885"/>
      <c r="G885"/>
      <c r="H885"/>
      <c r="I885"/>
      <c r="J885"/>
    </row>
    <row r="886" spans="1:10" s="8" customFormat="1" x14ac:dyDescent="0.3">
      <c r="A886"/>
      <c r="B886"/>
      <c r="C886"/>
      <c r="D886"/>
      <c r="E886"/>
      <c r="F886"/>
      <c r="G886"/>
      <c r="H886"/>
      <c r="I886"/>
      <c r="J886"/>
    </row>
    <row r="887" spans="1:10" s="8" customFormat="1" x14ac:dyDescent="0.3">
      <c r="A887"/>
      <c r="B887"/>
      <c r="C887"/>
      <c r="D887"/>
      <c r="E887"/>
      <c r="F887"/>
      <c r="G887"/>
      <c r="H887"/>
      <c r="I887"/>
      <c r="J887"/>
    </row>
    <row r="888" spans="1:10" s="8" customFormat="1" x14ac:dyDescent="0.3">
      <c r="A888"/>
      <c r="B888"/>
      <c r="C888"/>
      <c r="D888"/>
      <c r="E888"/>
      <c r="F888"/>
      <c r="G888"/>
      <c r="H888"/>
      <c r="I888"/>
      <c r="J888"/>
    </row>
    <row r="889" spans="1:10" s="8" customFormat="1" x14ac:dyDescent="0.3">
      <c r="A889"/>
      <c r="B889"/>
      <c r="C889"/>
      <c r="D889"/>
      <c r="E889"/>
      <c r="F889"/>
      <c r="G889"/>
      <c r="H889"/>
      <c r="I889"/>
      <c r="J889"/>
    </row>
    <row r="890" spans="1:10" s="8" customFormat="1" x14ac:dyDescent="0.3">
      <c r="A890"/>
      <c r="B890"/>
      <c r="C890"/>
      <c r="D890"/>
      <c r="E890"/>
      <c r="F890"/>
      <c r="G890"/>
      <c r="H890"/>
      <c r="I890"/>
      <c r="J890"/>
    </row>
    <row r="891" spans="1:10" s="8" customFormat="1" x14ac:dyDescent="0.3">
      <c r="A891"/>
      <c r="B891"/>
      <c r="C891"/>
      <c r="D891"/>
      <c r="E891"/>
      <c r="F891"/>
      <c r="G891"/>
      <c r="H891"/>
      <c r="I891"/>
      <c r="J891"/>
    </row>
    <row r="892" spans="1:10" s="8" customFormat="1" x14ac:dyDescent="0.3">
      <c r="A892"/>
      <c r="B892"/>
      <c r="C892"/>
      <c r="D892"/>
      <c r="E892"/>
      <c r="F892"/>
      <c r="G892"/>
      <c r="H892"/>
      <c r="I892"/>
      <c r="J892"/>
    </row>
    <row r="893" spans="1:10" s="8" customFormat="1" x14ac:dyDescent="0.3">
      <c r="A893"/>
      <c r="B893"/>
      <c r="C893"/>
      <c r="D893"/>
      <c r="E893"/>
      <c r="F893"/>
      <c r="G893"/>
      <c r="H893"/>
      <c r="I893"/>
      <c r="J893"/>
    </row>
    <row r="894" spans="1:10" s="8" customFormat="1" x14ac:dyDescent="0.3">
      <c r="A894"/>
      <c r="B894"/>
      <c r="C894"/>
      <c r="D894"/>
      <c r="E894"/>
      <c r="F894"/>
      <c r="G894"/>
      <c r="H894"/>
      <c r="I894"/>
      <c r="J894"/>
    </row>
    <row r="895" spans="1:10" s="8" customFormat="1" x14ac:dyDescent="0.3">
      <c r="A895"/>
      <c r="B895"/>
      <c r="C895"/>
      <c r="D895"/>
      <c r="E895"/>
      <c r="F895"/>
      <c r="G895"/>
      <c r="H895"/>
      <c r="I895"/>
      <c r="J895"/>
    </row>
    <row r="896" spans="1:10" s="8" customFormat="1" x14ac:dyDescent="0.3">
      <c r="A896"/>
      <c r="B896"/>
      <c r="C896"/>
      <c r="D896"/>
      <c r="E896"/>
      <c r="F896"/>
      <c r="G896"/>
      <c r="H896"/>
      <c r="I896"/>
      <c r="J896"/>
    </row>
    <row r="897" spans="1:10" s="8" customFormat="1" x14ac:dyDescent="0.3">
      <c r="A897"/>
      <c r="B897"/>
      <c r="C897"/>
      <c r="D897"/>
      <c r="E897"/>
      <c r="F897"/>
      <c r="G897"/>
      <c r="H897"/>
      <c r="I897"/>
      <c r="J897"/>
    </row>
    <row r="898" spans="1:10" s="8" customFormat="1" x14ac:dyDescent="0.3">
      <c r="A898"/>
      <c r="B898"/>
      <c r="C898"/>
      <c r="D898"/>
      <c r="E898"/>
      <c r="F898"/>
      <c r="G898"/>
      <c r="H898"/>
      <c r="I898"/>
      <c r="J898"/>
    </row>
    <row r="899" spans="1:10" s="8" customFormat="1" x14ac:dyDescent="0.3">
      <c r="A899"/>
      <c r="B899"/>
      <c r="C899"/>
      <c r="D899"/>
      <c r="E899"/>
      <c r="F899"/>
      <c r="G899"/>
      <c r="H899"/>
      <c r="I899"/>
      <c r="J899"/>
    </row>
    <row r="900" spans="1:10" s="8" customFormat="1" x14ac:dyDescent="0.3">
      <c r="A900"/>
      <c r="B900"/>
      <c r="C900"/>
      <c r="D900"/>
      <c r="E900"/>
      <c r="F900"/>
      <c r="G900"/>
      <c r="H900"/>
      <c r="I900"/>
      <c r="J900"/>
    </row>
    <row r="901" spans="1:10" s="8" customFormat="1" x14ac:dyDescent="0.3">
      <c r="A901"/>
      <c r="B901"/>
      <c r="C901"/>
      <c r="D901"/>
      <c r="E901"/>
      <c r="F901"/>
      <c r="G901"/>
      <c r="H901"/>
      <c r="I901"/>
      <c r="J901"/>
    </row>
    <row r="902" spans="1:10" s="8" customFormat="1" x14ac:dyDescent="0.3">
      <c r="A902"/>
      <c r="B902"/>
      <c r="C902"/>
      <c r="D902"/>
      <c r="E902"/>
      <c r="F902"/>
      <c r="G902"/>
      <c r="H902"/>
      <c r="I902"/>
      <c r="J902"/>
    </row>
    <row r="903" spans="1:10" s="8" customFormat="1" x14ac:dyDescent="0.3">
      <c r="A903"/>
      <c r="B903"/>
      <c r="C903"/>
      <c r="D903"/>
      <c r="E903"/>
      <c r="F903"/>
      <c r="G903"/>
      <c r="H903"/>
      <c r="I903"/>
      <c r="J903"/>
    </row>
    <row r="904" spans="1:10" s="8" customFormat="1" x14ac:dyDescent="0.3">
      <c r="A904"/>
      <c r="B904"/>
      <c r="C904"/>
      <c r="D904"/>
      <c r="E904"/>
      <c r="F904"/>
      <c r="G904"/>
      <c r="H904"/>
      <c r="I904"/>
      <c r="J904"/>
    </row>
    <row r="905" spans="1:10" s="8" customFormat="1" x14ac:dyDescent="0.3">
      <c r="A905"/>
      <c r="B905"/>
      <c r="C905"/>
      <c r="D905"/>
      <c r="E905"/>
      <c r="F905"/>
      <c r="G905"/>
      <c r="H905"/>
      <c r="I905"/>
      <c r="J905"/>
    </row>
    <row r="906" spans="1:10" s="8" customFormat="1" x14ac:dyDescent="0.3">
      <c r="A906"/>
      <c r="B906"/>
      <c r="C906"/>
      <c r="D906"/>
      <c r="E906"/>
      <c r="F906"/>
      <c r="G906"/>
      <c r="H906"/>
      <c r="I906"/>
      <c r="J906"/>
    </row>
    <row r="907" spans="1:10" s="8" customFormat="1" x14ac:dyDescent="0.3">
      <c r="A907"/>
      <c r="B907"/>
      <c r="C907"/>
      <c r="D907"/>
      <c r="E907"/>
      <c r="F907"/>
      <c r="G907"/>
      <c r="H907"/>
      <c r="I907"/>
      <c r="J907"/>
    </row>
    <row r="908" spans="1:10" s="8" customFormat="1" x14ac:dyDescent="0.3">
      <c r="A908"/>
      <c r="B908"/>
      <c r="C908"/>
      <c r="D908"/>
      <c r="E908"/>
      <c r="F908"/>
      <c r="G908"/>
      <c r="H908"/>
      <c r="I908"/>
      <c r="J908"/>
    </row>
    <row r="909" spans="1:10" s="8" customFormat="1" x14ac:dyDescent="0.3">
      <c r="A909"/>
      <c r="B909"/>
      <c r="C909"/>
      <c r="D909"/>
      <c r="E909"/>
      <c r="F909"/>
      <c r="G909"/>
      <c r="H909"/>
      <c r="I909"/>
      <c r="J909"/>
    </row>
    <row r="910" spans="1:10" s="8" customFormat="1" x14ac:dyDescent="0.3">
      <c r="A910"/>
      <c r="B910"/>
      <c r="C910"/>
      <c r="D910"/>
      <c r="E910"/>
      <c r="F910"/>
      <c r="G910"/>
      <c r="H910"/>
      <c r="I910"/>
      <c r="J910"/>
    </row>
    <row r="911" spans="1:10" s="8" customFormat="1" x14ac:dyDescent="0.3">
      <c r="A911"/>
      <c r="B911"/>
      <c r="C911"/>
      <c r="D911"/>
      <c r="E911"/>
      <c r="F911"/>
      <c r="G911"/>
      <c r="H911"/>
      <c r="I911"/>
      <c r="J911"/>
    </row>
    <row r="912" spans="1:10" s="8" customFormat="1" x14ac:dyDescent="0.3">
      <c r="A912"/>
      <c r="B912"/>
      <c r="C912"/>
      <c r="D912"/>
      <c r="E912"/>
      <c r="F912"/>
      <c r="G912"/>
      <c r="H912"/>
      <c r="I912"/>
      <c r="J912"/>
    </row>
    <row r="913" spans="1:10" s="8" customFormat="1" x14ac:dyDescent="0.3">
      <c r="A913"/>
      <c r="B913"/>
      <c r="C913"/>
      <c r="D913"/>
      <c r="E913"/>
      <c r="F913"/>
      <c r="G913"/>
      <c r="H913"/>
      <c r="I913"/>
      <c r="J913"/>
    </row>
    <row r="914" spans="1:10" s="8" customFormat="1" x14ac:dyDescent="0.3">
      <c r="A914"/>
      <c r="B914"/>
      <c r="C914"/>
      <c r="D914"/>
      <c r="E914"/>
      <c r="F914"/>
      <c r="G914"/>
      <c r="H914"/>
      <c r="I914"/>
      <c r="J914"/>
    </row>
    <row r="915" spans="1:10" s="8" customFormat="1" x14ac:dyDescent="0.3">
      <c r="A915"/>
      <c r="B915"/>
      <c r="C915"/>
      <c r="D915"/>
      <c r="E915"/>
      <c r="F915"/>
      <c r="G915"/>
      <c r="H915"/>
      <c r="I915"/>
      <c r="J915"/>
    </row>
    <row r="916" spans="1:10" s="8" customFormat="1" x14ac:dyDescent="0.3">
      <c r="A916"/>
      <c r="B916"/>
      <c r="C916"/>
      <c r="D916"/>
      <c r="E916"/>
      <c r="F916"/>
      <c r="G916"/>
      <c r="H916"/>
      <c r="I916"/>
      <c r="J916"/>
    </row>
    <row r="917" spans="1:10" s="8" customFormat="1" x14ac:dyDescent="0.3">
      <c r="A917"/>
      <c r="B917"/>
      <c r="C917"/>
      <c r="D917"/>
      <c r="E917"/>
      <c r="F917"/>
      <c r="G917"/>
      <c r="H917"/>
      <c r="I917"/>
      <c r="J917"/>
    </row>
    <row r="918" spans="1:10" s="8" customFormat="1" x14ac:dyDescent="0.3">
      <c r="A918"/>
      <c r="B918"/>
      <c r="C918"/>
      <c r="D918"/>
      <c r="E918"/>
      <c r="F918"/>
      <c r="G918"/>
      <c r="H918"/>
      <c r="I918"/>
      <c r="J918"/>
    </row>
    <row r="919" spans="1:10" s="8" customFormat="1" x14ac:dyDescent="0.3">
      <c r="A919"/>
      <c r="B919"/>
      <c r="C919"/>
      <c r="D919"/>
      <c r="E919"/>
      <c r="F919"/>
      <c r="G919"/>
      <c r="H919"/>
      <c r="I919"/>
      <c r="J919"/>
    </row>
    <row r="920" spans="1:10" s="8" customFormat="1" x14ac:dyDescent="0.3">
      <c r="A920"/>
      <c r="B920"/>
      <c r="C920"/>
      <c r="D920"/>
      <c r="E920"/>
      <c r="F920"/>
      <c r="G920"/>
      <c r="H920"/>
      <c r="I920"/>
      <c r="J920"/>
    </row>
    <row r="921" spans="1:10" s="8" customFormat="1" x14ac:dyDescent="0.3">
      <c r="A921"/>
      <c r="B921"/>
      <c r="C921"/>
      <c r="D921"/>
      <c r="E921"/>
      <c r="F921"/>
      <c r="G921"/>
      <c r="H921"/>
      <c r="I921"/>
      <c r="J921"/>
    </row>
    <row r="922" spans="1:10" s="8" customFormat="1" x14ac:dyDescent="0.3">
      <c r="A922"/>
      <c r="B922"/>
      <c r="C922"/>
      <c r="D922"/>
      <c r="E922"/>
      <c r="F922"/>
      <c r="G922"/>
      <c r="H922"/>
      <c r="I922"/>
      <c r="J922"/>
    </row>
    <row r="923" spans="1:10" s="8" customFormat="1" x14ac:dyDescent="0.3">
      <c r="A923"/>
      <c r="B923"/>
      <c r="C923"/>
      <c r="D923"/>
      <c r="E923"/>
      <c r="F923"/>
      <c r="G923"/>
      <c r="H923"/>
      <c r="I923"/>
      <c r="J923"/>
    </row>
    <row r="924" spans="1:10" s="8" customFormat="1" x14ac:dyDescent="0.3">
      <c r="A924"/>
      <c r="B924"/>
      <c r="C924"/>
      <c r="D924"/>
      <c r="E924"/>
      <c r="F924"/>
      <c r="G924"/>
      <c r="H924"/>
      <c r="I924"/>
      <c r="J924"/>
    </row>
    <row r="925" spans="1:10" s="8" customFormat="1" x14ac:dyDescent="0.3">
      <c r="A925"/>
      <c r="B925"/>
      <c r="C925"/>
      <c r="D925"/>
      <c r="E925"/>
      <c r="F925"/>
      <c r="G925"/>
      <c r="H925"/>
      <c r="I925"/>
      <c r="J925"/>
    </row>
    <row r="926" spans="1:10" s="8" customFormat="1" x14ac:dyDescent="0.3">
      <c r="A926"/>
      <c r="B926"/>
      <c r="C926"/>
      <c r="D926"/>
      <c r="E926"/>
      <c r="F926"/>
      <c r="G926"/>
      <c r="H926"/>
      <c r="I926"/>
      <c r="J926"/>
    </row>
    <row r="927" spans="1:10" s="8" customFormat="1" x14ac:dyDescent="0.3">
      <c r="A927"/>
      <c r="B927"/>
      <c r="C927"/>
      <c r="D927"/>
      <c r="E927"/>
      <c r="F927"/>
      <c r="G927"/>
      <c r="H927"/>
      <c r="I927"/>
      <c r="J927"/>
    </row>
    <row r="928" spans="1:10" s="8" customFormat="1" x14ac:dyDescent="0.3">
      <c r="A928"/>
      <c r="B928"/>
      <c r="C928"/>
      <c r="D928"/>
      <c r="E928"/>
      <c r="F928"/>
      <c r="G928"/>
      <c r="H928"/>
      <c r="I928"/>
      <c r="J928"/>
    </row>
    <row r="929" spans="1:10" s="8" customFormat="1" x14ac:dyDescent="0.3">
      <c r="A929"/>
      <c r="B929"/>
      <c r="C929"/>
      <c r="D929"/>
      <c r="E929"/>
      <c r="F929"/>
      <c r="G929"/>
      <c r="H929"/>
      <c r="I929"/>
      <c r="J929"/>
    </row>
    <row r="930" spans="1:10" s="8" customFormat="1" x14ac:dyDescent="0.3">
      <c r="A930"/>
      <c r="B930"/>
      <c r="C930"/>
      <c r="D930"/>
      <c r="E930"/>
      <c r="F930"/>
      <c r="G930"/>
      <c r="H930"/>
      <c r="I930"/>
      <c r="J930"/>
    </row>
    <row r="931" spans="1:10" s="8" customFormat="1" x14ac:dyDescent="0.3">
      <c r="A931"/>
      <c r="B931"/>
      <c r="C931"/>
      <c r="D931"/>
      <c r="E931"/>
      <c r="F931"/>
      <c r="G931"/>
      <c r="H931"/>
      <c r="I931"/>
      <c r="J931"/>
    </row>
    <row r="932" spans="1:10" s="8" customFormat="1" x14ac:dyDescent="0.3">
      <c r="A932"/>
      <c r="B932"/>
      <c r="C932"/>
      <c r="D932"/>
      <c r="E932"/>
      <c r="F932"/>
      <c r="G932"/>
      <c r="H932"/>
      <c r="I932"/>
      <c r="J932"/>
    </row>
    <row r="933" spans="1:10" s="8" customFormat="1" x14ac:dyDescent="0.3">
      <c r="A933"/>
      <c r="B933"/>
      <c r="C933"/>
      <c r="D933"/>
      <c r="E933"/>
      <c r="F933"/>
      <c r="G933"/>
      <c r="H933"/>
      <c r="I933"/>
      <c r="J933"/>
    </row>
    <row r="934" spans="1:10" s="8" customFormat="1" x14ac:dyDescent="0.3">
      <c r="A934"/>
      <c r="B934"/>
      <c r="C934"/>
      <c r="D934"/>
      <c r="E934"/>
      <c r="F934"/>
      <c r="G934"/>
      <c r="H934"/>
      <c r="I934"/>
      <c r="J934"/>
    </row>
    <row r="935" spans="1:10" s="8" customFormat="1" x14ac:dyDescent="0.3">
      <c r="A935"/>
      <c r="B935"/>
      <c r="C935"/>
      <c r="D935"/>
      <c r="E935"/>
      <c r="F935"/>
      <c r="G935"/>
      <c r="H935"/>
      <c r="I935"/>
      <c r="J935"/>
    </row>
    <row r="936" spans="1:10" s="8" customFormat="1" x14ac:dyDescent="0.3">
      <c r="A936"/>
      <c r="B936"/>
      <c r="C936"/>
      <c r="D936"/>
      <c r="E936"/>
      <c r="F936"/>
      <c r="G936"/>
      <c r="H936"/>
      <c r="I936"/>
      <c r="J936"/>
    </row>
    <row r="937" spans="1:10" s="8" customFormat="1" x14ac:dyDescent="0.3">
      <c r="A937"/>
      <c r="B937"/>
      <c r="C937"/>
      <c r="D937"/>
      <c r="E937"/>
      <c r="F937"/>
      <c r="G937"/>
      <c r="H937"/>
      <c r="I937"/>
      <c r="J937"/>
    </row>
    <row r="938" spans="1:10" s="8" customFormat="1" x14ac:dyDescent="0.3">
      <c r="A938"/>
      <c r="B938"/>
      <c r="C938"/>
      <c r="D938"/>
      <c r="E938"/>
      <c r="F938"/>
      <c r="G938"/>
      <c r="H938"/>
      <c r="I938"/>
      <c r="J938"/>
    </row>
    <row r="939" spans="1:10" s="8" customFormat="1" x14ac:dyDescent="0.3">
      <c r="A939"/>
      <c r="B939"/>
      <c r="C939"/>
      <c r="D939"/>
      <c r="E939"/>
      <c r="F939"/>
      <c r="G939"/>
      <c r="H939"/>
      <c r="I939"/>
      <c r="J939"/>
    </row>
    <row r="940" spans="1:10" s="8" customFormat="1" x14ac:dyDescent="0.3">
      <c r="A940"/>
      <c r="B940"/>
      <c r="C940"/>
      <c r="D940"/>
      <c r="E940"/>
      <c r="F940"/>
      <c r="G940"/>
      <c r="H940"/>
      <c r="I940"/>
      <c r="J940"/>
    </row>
    <row r="941" spans="1:10" s="8" customFormat="1" x14ac:dyDescent="0.3">
      <c r="A941"/>
      <c r="B941"/>
      <c r="C941"/>
      <c r="D941"/>
      <c r="E941"/>
      <c r="F941"/>
      <c r="G941"/>
      <c r="H941"/>
      <c r="I941"/>
      <c r="J941"/>
    </row>
    <row r="942" spans="1:10" s="8" customFormat="1" x14ac:dyDescent="0.3">
      <c r="A942"/>
      <c r="B942"/>
      <c r="C942"/>
      <c r="D942"/>
      <c r="E942"/>
      <c r="F942"/>
      <c r="G942"/>
      <c r="H942"/>
      <c r="I942"/>
      <c r="J942"/>
    </row>
    <row r="943" spans="1:10" s="8" customFormat="1" x14ac:dyDescent="0.3">
      <c r="A943"/>
      <c r="B943"/>
      <c r="C943"/>
      <c r="D943"/>
      <c r="E943"/>
      <c r="F943"/>
      <c r="G943"/>
      <c r="H943"/>
      <c r="I943"/>
      <c r="J943"/>
    </row>
    <row r="944" spans="1:10" s="8" customFormat="1" x14ac:dyDescent="0.3">
      <c r="A944"/>
      <c r="B944"/>
      <c r="C944"/>
      <c r="D944"/>
      <c r="E944"/>
      <c r="F944"/>
      <c r="G944"/>
      <c r="H944"/>
      <c r="I944"/>
      <c r="J944"/>
    </row>
    <row r="945" spans="1:10" s="8" customFormat="1" x14ac:dyDescent="0.3">
      <c r="A945"/>
      <c r="B945"/>
      <c r="C945"/>
      <c r="D945"/>
      <c r="E945"/>
      <c r="F945"/>
      <c r="G945"/>
      <c r="H945"/>
      <c r="I945"/>
      <c r="J945"/>
    </row>
    <row r="946" spans="1:10" s="8" customFormat="1" x14ac:dyDescent="0.3">
      <c r="A946"/>
      <c r="B946"/>
      <c r="C946"/>
      <c r="D946"/>
      <c r="E946"/>
      <c r="F946"/>
      <c r="G946"/>
      <c r="H946"/>
      <c r="I946"/>
      <c r="J946"/>
    </row>
    <row r="947" spans="1:10" s="8" customFormat="1" x14ac:dyDescent="0.3">
      <c r="A947"/>
      <c r="B947"/>
      <c r="C947"/>
      <c r="D947"/>
      <c r="E947"/>
      <c r="F947"/>
      <c r="G947"/>
      <c r="H947"/>
      <c r="I947"/>
      <c r="J947"/>
    </row>
    <row r="948" spans="1:10" s="8" customFormat="1" x14ac:dyDescent="0.3">
      <c r="A948"/>
      <c r="B948"/>
      <c r="C948"/>
      <c r="D948"/>
      <c r="E948"/>
      <c r="F948"/>
      <c r="G948"/>
      <c r="H948"/>
      <c r="I948"/>
      <c r="J948"/>
    </row>
    <row r="949" spans="1:10" s="8" customFormat="1" x14ac:dyDescent="0.3">
      <c r="A949"/>
      <c r="B949"/>
      <c r="C949"/>
      <c r="D949"/>
      <c r="E949"/>
      <c r="F949"/>
      <c r="G949"/>
      <c r="H949"/>
      <c r="I949"/>
      <c r="J949"/>
    </row>
    <row r="950" spans="1:10" s="8" customFormat="1" x14ac:dyDescent="0.3">
      <c r="A950"/>
      <c r="B950"/>
      <c r="C950"/>
      <c r="D950"/>
      <c r="E950"/>
      <c r="F950"/>
      <c r="G950"/>
      <c r="H950"/>
      <c r="I950"/>
      <c r="J950"/>
    </row>
    <row r="951" spans="1:10" s="8" customFormat="1" x14ac:dyDescent="0.3">
      <c r="A951"/>
      <c r="B951"/>
      <c r="C951"/>
      <c r="D951"/>
      <c r="E951"/>
      <c r="F951"/>
      <c r="G951"/>
      <c r="H951"/>
      <c r="I951"/>
      <c r="J951"/>
    </row>
    <row r="952" spans="1:10" s="8" customFormat="1" x14ac:dyDescent="0.3">
      <c r="A952"/>
      <c r="B952"/>
      <c r="C952"/>
      <c r="D952"/>
      <c r="E952"/>
      <c r="F952"/>
      <c r="G952"/>
      <c r="H952"/>
      <c r="I952"/>
      <c r="J952"/>
    </row>
    <row r="953" spans="1:10" s="8" customFormat="1" x14ac:dyDescent="0.3">
      <c r="A953"/>
      <c r="B953"/>
      <c r="C953"/>
      <c r="D953"/>
      <c r="E953"/>
      <c r="F953"/>
      <c r="G953"/>
      <c r="H953"/>
      <c r="I953"/>
      <c r="J953"/>
    </row>
    <row r="954" spans="1:10" s="8" customFormat="1" x14ac:dyDescent="0.3">
      <c r="A954"/>
      <c r="B954"/>
      <c r="C954"/>
      <c r="D954"/>
      <c r="E954"/>
      <c r="F954"/>
      <c r="G954"/>
      <c r="H954"/>
      <c r="I954"/>
      <c r="J954"/>
    </row>
    <row r="955" spans="1:10" s="8" customFormat="1" x14ac:dyDescent="0.3">
      <c r="A955"/>
      <c r="B955"/>
      <c r="C955"/>
      <c r="D955"/>
      <c r="E955"/>
      <c r="F955"/>
      <c r="G955"/>
      <c r="H955"/>
      <c r="I955"/>
      <c r="J955"/>
    </row>
    <row r="956" spans="1:10" s="8" customFormat="1" x14ac:dyDescent="0.3">
      <c r="A956"/>
      <c r="B956"/>
      <c r="C956"/>
      <c r="D956"/>
      <c r="E956"/>
      <c r="F956"/>
      <c r="G956"/>
      <c r="H956"/>
      <c r="I956"/>
      <c r="J956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FEEE4-0C11-4959-877D-2B2AEA02738E}">
  <sheetPr codeName="Hoja3">
    <tabColor rgb="FF0070C0"/>
  </sheetPr>
  <dimension ref="A1:AO1970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D16" sqref="D16"/>
    </sheetView>
  </sheetViews>
  <sheetFormatPr baseColWidth="10" defaultRowHeight="14.4" x14ac:dyDescent="0.3"/>
  <cols>
    <col min="1" max="1" width="23.77734375" style="2" bestFit="1" customWidth="1"/>
    <col min="2" max="2" width="6.5546875" style="29" bestFit="1" customWidth="1"/>
    <col min="3" max="3" width="5.77734375" style="2" bestFit="1" customWidth="1"/>
    <col min="4" max="4" width="7.21875" style="47" bestFit="1" customWidth="1"/>
    <col min="5" max="6" width="7.21875" style="32" bestFit="1" customWidth="1"/>
    <col min="7" max="7" width="4.6640625" style="32" bestFit="1" customWidth="1"/>
    <col min="8" max="8" width="6.44140625" style="32" bestFit="1" customWidth="1"/>
    <col min="9" max="16" width="8.5546875" style="32" customWidth="1"/>
    <col min="17" max="23" width="7.77734375" style="32" customWidth="1"/>
    <col min="24" max="27" width="9.109375" style="32" customWidth="1"/>
    <col min="28" max="29" width="9.109375" style="2" customWidth="1"/>
    <col min="30" max="41" width="22" style="2" bestFit="1" customWidth="1"/>
    <col min="42" max="115" width="21.6640625" style="2" bestFit="1" customWidth="1"/>
    <col min="116" max="116" width="20" style="2" bestFit="1" customWidth="1"/>
    <col min="117" max="117" width="19.88671875" style="2" bestFit="1" customWidth="1"/>
    <col min="118" max="118" width="18.5546875" style="2" bestFit="1" customWidth="1"/>
    <col min="119" max="119" width="18.44140625" style="2" bestFit="1" customWidth="1"/>
    <col min="120" max="120" width="22.5546875" style="2" bestFit="1" customWidth="1"/>
    <col min="121" max="121" width="20.33203125" style="2" bestFit="1" customWidth="1"/>
    <col min="122" max="122" width="18.5546875" style="2" bestFit="1" customWidth="1"/>
    <col min="123" max="123" width="21.44140625" style="2" bestFit="1" customWidth="1"/>
    <col min="124" max="124" width="22.5546875" style="2" bestFit="1" customWidth="1"/>
    <col min="125" max="125" width="20.33203125" style="2" bestFit="1" customWidth="1"/>
    <col min="126" max="126" width="18.5546875" style="2" bestFit="1" customWidth="1"/>
    <col min="127" max="127" width="21.44140625" style="2" bestFit="1" customWidth="1"/>
    <col min="128" max="128" width="19.33203125" style="2" bestFit="1" customWidth="1"/>
    <col min="129" max="129" width="21.44140625" style="2" bestFit="1" customWidth="1"/>
    <col min="130" max="131" width="25.33203125" style="2" bestFit="1" customWidth="1"/>
    <col min="132" max="132" width="22.5546875" style="2" bestFit="1" customWidth="1"/>
    <col min="133" max="133" width="18.88671875" style="2" bestFit="1" customWidth="1"/>
    <col min="134" max="134" width="25" style="2" bestFit="1" customWidth="1"/>
    <col min="135" max="135" width="26.44140625" style="2" bestFit="1" customWidth="1"/>
    <col min="136" max="136" width="20.77734375" style="2" bestFit="1" customWidth="1"/>
    <col min="137" max="137" width="18.88671875" style="2" bestFit="1" customWidth="1"/>
    <col min="138" max="138" width="21.5546875" style="2" bestFit="1" customWidth="1"/>
    <col min="139" max="139" width="21.88671875" style="2" bestFit="1" customWidth="1"/>
    <col min="140" max="140" width="21.5546875" style="2" bestFit="1" customWidth="1"/>
    <col min="141" max="141" width="21.88671875" style="2" bestFit="1" customWidth="1"/>
    <col min="142" max="142" width="25.5546875" style="2" bestFit="1" customWidth="1"/>
    <col min="143" max="143" width="23.77734375" style="2" bestFit="1" customWidth="1"/>
    <col min="144" max="145" width="18.109375" style="2" bestFit="1" customWidth="1"/>
    <col min="146" max="355" width="21.6640625" style="2" bestFit="1" customWidth="1"/>
    <col min="356" max="356" width="20" style="2" bestFit="1" customWidth="1"/>
    <col min="357" max="357" width="19.88671875" style="2" bestFit="1" customWidth="1"/>
    <col min="358" max="358" width="18.5546875" style="2" bestFit="1" customWidth="1"/>
    <col min="359" max="359" width="18.44140625" style="2" bestFit="1" customWidth="1"/>
    <col min="360" max="360" width="22.5546875" style="2" bestFit="1" customWidth="1"/>
    <col min="361" max="361" width="20.33203125" style="2" bestFit="1" customWidth="1"/>
    <col min="362" max="362" width="18.5546875" style="2" bestFit="1" customWidth="1"/>
    <col min="363" max="363" width="21.44140625" style="2" bestFit="1" customWidth="1"/>
    <col min="364" max="364" width="22.5546875" style="2" bestFit="1" customWidth="1"/>
    <col min="365" max="365" width="20.33203125" style="2" bestFit="1" customWidth="1"/>
    <col min="366" max="366" width="18.5546875" style="2" bestFit="1" customWidth="1"/>
    <col min="367" max="367" width="21.44140625" style="2" bestFit="1" customWidth="1"/>
    <col min="368" max="368" width="19.33203125" style="2" bestFit="1" customWidth="1"/>
    <col min="369" max="369" width="21.44140625" style="2" bestFit="1" customWidth="1"/>
    <col min="370" max="371" width="25.33203125" style="2" bestFit="1" customWidth="1"/>
    <col min="372" max="372" width="22.5546875" style="2" bestFit="1" customWidth="1"/>
    <col min="373" max="373" width="18.88671875" style="2" bestFit="1" customWidth="1"/>
    <col min="374" max="374" width="25" style="2" bestFit="1" customWidth="1"/>
    <col min="375" max="375" width="26.44140625" style="2" bestFit="1" customWidth="1"/>
    <col min="376" max="376" width="20.77734375" style="2" bestFit="1" customWidth="1"/>
    <col min="377" max="377" width="18.88671875" style="2" bestFit="1" customWidth="1"/>
    <col min="378" max="378" width="21.5546875" style="2" bestFit="1" customWidth="1"/>
    <col min="379" max="379" width="21.88671875" style="2" bestFit="1" customWidth="1"/>
    <col min="380" max="380" width="21.5546875" style="2" bestFit="1" customWidth="1"/>
    <col min="381" max="381" width="21.88671875" style="2" bestFit="1" customWidth="1"/>
    <col min="382" max="382" width="25.5546875" style="2" bestFit="1" customWidth="1"/>
    <col min="383" max="383" width="23.77734375" style="2" bestFit="1" customWidth="1"/>
    <col min="384" max="385" width="18.109375" style="2" bestFit="1" customWidth="1"/>
    <col min="386" max="16384" width="11.5546875" style="2"/>
  </cols>
  <sheetData>
    <row r="1" spans="1:41" ht="15.6" x14ac:dyDescent="0.3">
      <c r="A1" s="28" t="s">
        <v>370</v>
      </c>
      <c r="C1" s="30"/>
      <c r="D1" s="31"/>
    </row>
    <row r="2" spans="1:41" x14ac:dyDescent="0.3">
      <c r="A2" s="33" t="s">
        <v>371</v>
      </c>
      <c r="C2" s="30"/>
      <c r="D2" s="31"/>
    </row>
    <row r="3" spans="1:41" x14ac:dyDescent="0.3">
      <c r="A3" s="33" t="s">
        <v>208</v>
      </c>
      <c r="C3" s="30"/>
      <c r="D3" s="31"/>
    </row>
    <row r="4" spans="1:41" x14ac:dyDescent="0.3">
      <c r="A4" s="34"/>
      <c r="B4" s="35"/>
      <c r="C4" s="206" t="s">
        <v>373</v>
      </c>
      <c r="D4" s="206"/>
      <c r="E4" s="206"/>
      <c r="F4" s="206"/>
      <c r="G4" s="206"/>
      <c r="H4" s="206"/>
      <c r="I4" s="207" t="s">
        <v>201</v>
      </c>
      <c r="J4" s="207"/>
      <c r="K4" s="207"/>
      <c r="L4" s="207"/>
      <c r="M4" s="207"/>
      <c r="N4" s="207"/>
      <c r="O4" s="207"/>
      <c r="P4" s="207"/>
      <c r="Q4" s="208" t="s">
        <v>366</v>
      </c>
      <c r="R4" s="208"/>
      <c r="S4" s="208"/>
      <c r="T4" s="208"/>
      <c r="U4" s="208"/>
      <c r="V4" s="208"/>
      <c r="W4" s="208"/>
    </row>
    <row r="5" spans="1:41" s="44" customFormat="1" ht="33" customHeight="1" x14ac:dyDescent="0.3">
      <c r="A5" s="36" t="s">
        <v>6</v>
      </c>
      <c r="B5" s="37" t="s">
        <v>266</v>
      </c>
      <c r="C5" s="38" t="s">
        <v>268</v>
      </c>
      <c r="D5" s="38" t="s">
        <v>270</v>
      </c>
      <c r="E5" s="38" t="s">
        <v>272</v>
      </c>
      <c r="F5" s="39" t="s">
        <v>274</v>
      </c>
      <c r="G5" s="40" t="s">
        <v>372</v>
      </c>
      <c r="H5" s="40" t="s">
        <v>500</v>
      </c>
      <c r="I5" s="41" t="s">
        <v>374</v>
      </c>
      <c r="J5" s="41" t="s">
        <v>375</v>
      </c>
      <c r="K5" s="41" t="s">
        <v>376</v>
      </c>
      <c r="L5" s="41" t="s">
        <v>377</v>
      </c>
      <c r="M5" s="41" t="s">
        <v>378</v>
      </c>
      <c r="N5" s="41" t="s">
        <v>379</v>
      </c>
      <c r="O5" s="41" t="s">
        <v>380</v>
      </c>
      <c r="P5" s="41" t="s">
        <v>381</v>
      </c>
      <c r="Q5" s="42" t="s">
        <v>374</v>
      </c>
      <c r="R5" s="42" t="s">
        <v>375</v>
      </c>
      <c r="S5" s="42" t="s">
        <v>376</v>
      </c>
      <c r="T5" s="42" t="s">
        <v>377</v>
      </c>
      <c r="U5" s="42" t="s">
        <v>378</v>
      </c>
      <c r="V5" s="42" t="s">
        <v>379</v>
      </c>
      <c r="W5" s="42" t="s">
        <v>380</v>
      </c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</row>
    <row r="6" spans="1:41" s="26" customFormat="1" ht="12.6" customHeight="1" x14ac:dyDescent="0.3">
      <c r="A6" s="26" t="s">
        <v>37</v>
      </c>
      <c r="B6" s="186">
        <v>161</v>
      </c>
      <c r="C6" s="187">
        <v>115</v>
      </c>
      <c r="D6" s="187">
        <v>78</v>
      </c>
      <c r="E6" s="187">
        <v>45</v>
      </c>
      <c r="F6" s="187">
        <v>18</v>
      </c>
      <c r="G6" s="187">
        <v>838</v>
      </c>
      <c r="H6" s="188">
        <v>324</v>
      </c>
      <c r="I6" s="45">
        <f>IFERROR(VLOOKUP(A6,PROG!$T$11:$AB$37,2,FALSE),"-")</f>
        <v>280</v>
      </c>
      <c r="J6" s="45">
        <f>IFERROR(VLOOKUP(A6,PROG!$T$11:$AB$37,3,FALSE),"-")</f>
        <v>302</v>
      </c>
      <c r="K6" s="45">
        <f>IFERROR(VLOOKUP(A6,PROG!$T$11:$AB$37,4,FALSE),"-")</f>
        <v>274</v>
      </c>
      <c r="L6" s="45">
        <f>IFERROR(VLOOKUP(A6,PROG!$T$11:$AB$37,5,FALSE),"-")</f>
        <v>262</v>
      </c>
      <c r="M6" s="45">
        <f>IFERROR(VLOOKUP(A6,PROG!$T$11:$AB$37,6,FALSE),"-")</f>
        <v>262</v>
      </c>
      <c r="N6" s="45">
        <f>IFERROR(VLOOKUP(A6,PROG!$T$11:$AB$37,7,FALSE),"-")</f>
        <v>5960</v>
      </c>
      <c r="O6" s="45">
        <f>IFERROR(VLOOKUP(A6,PROG!$T$11:$AB$37,8,FALSE),"-")</f>
        <v>1091</v>
      </c>
      <c r="P6" s="45">
        <f>IFERROR(VLOOKUP(A6,PROG!$T$11:$AB$37,9,FALSE),"-")</f>
        <v>26</v>
      </c>
      <c r="Q6" s="46">
        <f>IFERROR(B6/I6,0)</f>
        <v>0.57499999999999996</v>
      </c>
      <c r="R6" s="46">
        <f>IFERROR(C6/J6,0)</f>
        <v>0.38079470198675497</v>
      </c>
      <c r="S6" s="46">
        <f>IFERROR(D6/K6,0)</f>
        <v>0.28467153284671531</v>
      </c>
      <c r="T6" s="46">
        <f>IFERROR(E6/L6,0)</f>
        <v>0.1717557251908397</v>
      </c>
      <c r="U6" s="46">
        <f>IFERROR(F6/M6,0)</f>
        <v>6.8702290076335881E-2</v>
      </c>
      <c r="V6" s="46">
        <f t="shared" ref="V6:W6" si="0">IFERROR(G6/N6,0)</f>
        <v>0.14060402684563758</v>
      </c>
      <c r="W6" s="46">
        <f t="shared" si="0"/>
        <v>0.29697525206232817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s="26" customFormat="1" ht="12.6" customHeight="1" x14ac:dyDescent="0.3">
      <c r="A7" s="26" t="s">
        <v>8</v>
      </c>
      <c r="B7" s="189">
        <v>808</v>
      </c>
      <c r="C7" s="190">
        <v>507</v>
      </c>
      <c r="D7" s="190">
        <v>424</v>
      </c>
      <c r="E7" s="190">
        <v>253</v>
      </c>
      <c r="F7" s="190">
        <v>128</v>
      </c>
      <c r="G7" s="190">
        <v>2190</v>
      </c>
      <c r="H7" s="191">
        <v>587</v>
      </c>
      <c r="I7" s="45">
        <f>IFERROR(VLOOKUP(A7,PROG!$T$11:$AB$37,2,FALSE),"-")</f>
        <v>1715</v>
      </c>
      <c r="J7" s="45">
        <f>IFERROR(VLOOKUP(A7,PROG!$T$11:$AB$37,3,FALSE),"-")</f>
        <v>2349</v>
      </c>
      <c r="K7" s="45">
        <f>IFERROR(VLOOKUP(A7,PROG!$T$11:$AB$37,4,FALSE),"-")</f>
        <v>2472</v>
      </c>
      <c r="L7" s="45">
        <f>IFERROR(VLOOKUP(A7,PROG!$T$11:$AB$37,5,FALSE),"-")</f>
        <v>2428</v>
      </c>
      <c r="M7" s="45">
        <f>IFERROR(VLOOKUP(A7,PROG!$T$11:$AB$37,6,FALSE),"-")</f>
        <v>2374</v>
      </c>
      <c r="N7" s="45">
        <f>IFERROR(VLOOKUP(A7,PROG!$T$11:$AB$37,7,FALSE),"-")</f>
        <v>17754</v>
      </c>
      <c r="O7" s="45">
        <f>IFERROR(VLOOKUP(A7,PROG!$T$11:$AB$37,8,FALSE),"-")</f>
        <v>2337</v>
      </c>
      <c r="P7" s="45">
        <f>IFERROR(VLOOKUP(A7,PROG!$T$11:$AB$37,9,FALSE),"-")</f>
        <v>390</v>
      </c>
      <c r="Q7" s="46">
        <f t="shared" ref="Q7:Q34" si="1">IFERROR(B7/I7,0)</f>
        <v>0.47113702623906706</v>
      </c>
      <c r="R7" s="46">
        <f t="shared" ref="R7:R34" si="2">IFERROR(C7/J7,0)</f>
        <v>0.21583652618135377</v>
      </c>
      <c r="S7" s="46">
        <f t="shared" ref="S7:S34" si="3">IFERROR(D7/K7,0)</f>
        <v>0.17152103559870549</v>
      </c>
      <c r="T7" s="46">
        <f t="shared" ref="T7:T34" si="4">IFERROR(E7/L7,0)</f>
        <v>0.10420098846787479</v>
      </c>
      <c r="U7" s="46">
        <f t="shared" ref="U7:U34" si="5">IFERROR(F7/M7,0)</f>
        <v>5.3917438921651219E-2</v>
      </c>
      <c r="V7" s="46">
        <f t="shared" ref="V7:V34" si="6">IFERROR(G7/N7,0)</f>
        <v>0.12335248394727949</v>
      </c>
      <c r="W7" s="46">
        <f t="shared" ref="W7:W34" si="7">IFERROR(H7/O7,0)</f>
        <v>0.25117672229353871</v>
      </c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s="26" customFormat="1" ht="12.6" customHeight="1" x14ac:dyDescent="0.3">
      <c r="A8" s="26" t="s">
        <v>18</v>
      </c>
      <c r="B8" s="189">
        <v>92</v>
      </c>
      <c r="C8" s="190">
        <v>59</v>
      </c>
      <c r="D8" s="190">
        <v>55</v>
      </c>
      <c r="E8" s="190">
        <v>29</v>
      </c>
      <c r="F8" s="190">
        <v>9</v>
      </c>
      <c r="G8" s="190">
        <v>481</v>
      </c>
      <c r="H8" s="191">
        <v>105</v>
      </c>
      <c r="I8" s="45">
        <f>IFERROR(VLOOKUP(A8,PROG!$T$11:$AB$37,2,FALSE),"-")</f>
        <v>174</v>
      </c>
      <c r="J8" s="45">
        <f>IFERROR(VLOOKUP(A8,PROG!$T$11:$AB$37,3,FALSE),"-")</f>
        <v>185</v>
      </c>
      <c r="K8" s="45">
        <f>IFERROR(VLOOKUP(A8,PROG!$T$11:$AB$37,4,FALSE),"-")</f>
        <v>133</v>
      </c>
      <c r="L8" s="45">
        <f>IFERROR(VLOOKUP(A8,PROG!$T$11:$AB$37,5,FALSE),"-")</f>
        <v>157</v>
      </c>
      <c r="M8" s="45">
        <f>IFERROR(VLOOKUP(A8,PROG!$T$11:$AB$37,6,FALSE),"-")</f>
        <v>154</v>
      </c>
      <c r="N8" s="45">
        <f>IFERROR(VLOOKUP(A8,PROG!$T$11:$AB$37,7,FALSE),"-")</f>
        <v>4508</v>
      </c>
      <c r="O8" s="45">
        <f>IFERROR(VLOOKUP(A8,PROG!$T$11:$AB$37,8,FALSE),"-")</f>
        <v>603</v>
      </c>
      <c r="P8" s="45">
        <f>IFERROR(VLOOKUP(A8,PROG!$T$11:$AB$37,9,FALSE),"-")</f>
        <v>35</v>
      </c>
      <c r="Q8" s="46">
        <f t="shared" si="1"/>
        <v>0.52873563218390807</v>
      </c>
      <c r="R8" s="46">
        <f t="shared" si="2"/>
        <v>0.31891891891891894</v>
      </c>
      <c r="S8" s="46">
        <f t="shared" si="3"/>
        <v>0.41353383458646614</v>
      </c>
      <c r="T8" s="46">
        <f t="shared" si="4"/>
        <v>0.18471337579617833</v>
      </c>
      <c r="U8" s="46">
        <f t="shared" si="5"/>
        <v>5.844155844155844E-2</v>
      </c>
      <c r="V8" s="46">
        <f t="shared" si="6"/>
        <v>0.10669920141969831</v>
      </c>
      <c r="W8" s="46">
        <f t="shared" si="7"/>
        <v>0.17412935323383086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s="26" customFormat="1" ht="12.6" customHeight="1" x14ac:dyDescent="0.3">
      <c r="A9" s="26" t="s">
        <v>47</v>
      </c>
      <c r="B9" s="189">
        <v>440</v>
      </c>
      <c r="C9" s="190">
        <v>303</v>
      </c>
      <c r="D9" s="190">
        <v>252</v>
      </c>
      <c r="E9" s="190">
        <v>165</v>
      </c>
      <c r="F9" s="190">
        <v>65</v>
      </c>
      <c r="G9" s="190">
        <v>1355</v>
      </c>
      <c r="H9" s="191">
        <v>269</v>
      </c>
      <c r="I9" s="45">
        <f>IFERROR(VLOOKUP(A9,PROG!$T$11:$AB$37,2,FALSE),"-")</f>
        <v>936</v>
      </c>
      <c r="J9" s="45">
        <f>IFERROR(VLOOKUP(A9,PROG!$T$11:$AB$37,3,FALSE),"-")</f>
        <v>1064</v>
      </c>
      <c r="K9" s="45">
        <f>IFERROR(VLOOKUP(A9,PROG!$T$11:$AB$37,4,FALSE),"-")</f>
        <v>995</v>
      </c>
      <c r="L9" s="45">
        <f>IFERROR(VLOOKUP(A9,PROG!$T$11:$AB$37,5,FALSE),"-")</f>
        <v>1077</v>
      </c>
      <c r="M9" s="45">
        <f>IFERROR(VLOOKUP(A9,PROG!$T$11:$AB$37,6,FALSE),"-")</f>
        <v>1039</v>
      </c>
      <c r="N9" s="45">
        <f>IFERROR(VLOOKUP(A9,PROG!$T$11:$AB$37,7,FALSE),"-")</f>
        <v>9956</v>
      </c>
      <c r="O9" s="45">
        <f>IFERROR(VLOOKUP(A9,PROG!$T$11:$AB$37,8,FALSE),"-")</f>
        <v>1358</v>
      </c>
      <c r="P9" s="45">
        <f>IFERROR(VLOOKUP(A9,PROG!$T$11:$AB$37,9,FALSE),"-")</f>
        <v>31</v>
      </c>
      <c r="Q9" s="46">
        <f t="shared" si="1"/>
        <v>0.47008547008547008</v>
      </c>
      <c r="R9" s="46">
        <f t="shared" si="2"/>
        <v>0.28477443609022557</v>
      </c>
      <c r="S9" s="46">
        <f t="shared" si="3"/>
        <v>0.25326633165829143</v>
      </c>
      <c r="T9" s="46">
        <f t="shared" si="4"/>
        <v>0.15320334261838439</v>
      </c>
      <c r="U9" s="46">
        <f t="shared" si="5"/>
        <v>6.2560153994225223E-2</v>
      </c>
      <c r="V9" s="46">
        <f t="shared" si="6"/>
        <v>0.13609883487344315</v>
      </c>
      <c r="W9" s="46">
        <f t="shared" si="7"/>
        <v>0.19808541973490426</v>
      </c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s="26" customFormat="1" ht="12.6" customHeight="1" x14ac:dyDescent="0.3">
      <c r="A10" s="26" t="s">
        <v>139</v>
      </c>
      <c r="B10" s="189">
        <v>363</v>
      </c>
      <c r="C10" s="190">
        <v>309</v>
      </c>
      <c r="D10" s="190">
        <v>283</v>
      </c>
      <c r="E10" s="190">
        <v>233</v>
      </c>
      <c r="F10" s="190">
        <v>149</v>
      </c>
      <c r="G10" s="190">
        <v>1271</v>
      </c>
      <c r="H10" s="191">
        <v>177</v>
      </c>
      <c r="I10" s="45">
        <f>IFERROR(VLOOKUP(A10,PROG!$T$11:$AB$37,2,FALSE),"-")</f>
        <v>705</v>
      </c>
      <c r="J10" s="45">
        <f>IFERROR(VLOOKUP(A10,PROG!$T$11:$AB$37,3,FALSE),"-")</f>
        <v>791</v>
      </c>
      <c r="K10" s="45">
        <f>IFERROR(VLOOKUP(A10,PROG!$T$11:$AB$37,4,FALSE),"-")</f>
        <v>761</v>
      </c>
      <c r="L10" s="45">
        <f>IFERROR(VLOOKUP(A10,PROG!$T$11:$AB$37,5,FALSE),"-")</f>
        <v>761</v>
      </c>
      <c r="M10" s="45">
        <f>IFERROR(VLOOKUP(A10,PROG!$T$11:$AB$37,6,FALSE),"-")</f>
        <v>846</v>
      </c>
      <c r="N10" s="45">
        <f>IFERROR(VLOOKUP(A10,PROG!$T$11:$AB$37,7,FALSE),"-")</f>
        <v>9036</v>
      </c>
      <c r="O10" s="45">
        <f>IFERROR(VLOOKUP(A10,PROG!$T$11:$AB$37,8,FALSE),"-")</f>
        <v>808</v>
      </c>
      <c r="P10" s="45">
        <f>IFERROR(VLOOKUP(A10,PROG!$T$11:$AB$37,9,FALSE),"-")</f>
        <v>67</v>
      </c>
      <c r="Q10" s="46">
        <f t="shared" si="1"/>
        <v>0.51489361702127656</v>
      </c>
      <c r="R10" s="46">
        <f t="shared" si="2"/>
        <v>0.39064475347661187</v>
      </c>
      <c r="S10" s="46">
        <f t="shared" si="3"/>
        <v>0.37187910643889621</v>
      </c>
      <c r="T10" s="46">
        <f t="shared" si="4"/>
        <v>0.30617608409986857</v>
      </c>
      <c r="U10" s="46">
        <f t="shared" si="5"/>
        <v>0.17612293144208038</v>
      </c>
      <c r="V10" s="46">
        <f t="shared" si="6"/>
        <v>0.14065958388667552</v>
      </c>
      <c r="W10" s="46">
        <f t="shared" si="7"/>
        <v>0.21905940594059406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s="26" customFormat="1" ht="12.6" customHeight="1" x14ac:dyDescent="0.3">
      <c r="A11" s="26" t="s">
        <v>73</v>
      </c>
      <c r="B11" s="189">
        <v>210</v>
      </c>
      <c r="C11" s="190">
        <v>192</v>
      </c>
      <c r="D11" s="190">
        <v>174</v>
      </c>
      <c r="E11" s="190">
        <v>121</v>
      </c>
      <c r="F11" s="190">
        <v>54</v>
      </c>
      <c r="G11" s="190">
        <v>849</v>
      </c>
      <c r="H11" s="191">
        <v>176</v>
      </c>
      <c r="I11" s="45">
        <f>IFERROR(VLOOKUP(A11,PROG!$T$11:$AB$37,2,FALSE),"-")</f>
        <v>434</v>
      </c>
      <c r="J11" s="45">
        <f>IFERROR(VLOOKUP(A11,PROG!$T$11:$AB$37,3,FALSE),"-")</f>
        <v>432</v>
      </c>
      <c r="K11" s="45">
        <f>IFERROR(VLOOKUP(A11,PROG!$T$11:$AB$37,4,FALSE),"-")</f>
        <v>418</v>
      </c>
      <c r="L11" s="45">
        <f>IFERROR(VLOOKUP(A11,PROG!$T$11:$AB$37,5,FALSE),"-")</f>
        <v>369</v>
      </c>
      <c r="M11" s="45">
        <f>IFERROR(VLOOKUP(A11,PROG!$T$11:$AB$37,6,FALSE),"-")</f>
        <v>423</v>
      </c>
      <c r="N11" s="45">
        <f>IFERROR(VLOOKUP(A11,PROG!$T$11:$AB$37,7,FALSE),"-")</f>
        <v>6204</v>
      </c>
      <c r="O11" s="45">
        <f>IFERROR(VLOOKUP(A11,PROG!$T$11:$AB$37,8,FALSE),"-")</f>
        <v>789</v>
      </c>
      <c r="P11" s="45">
        <f>IFERROR(VLOOKUP(A11,PROG!$T$11:$AB$37,9,FALSE),"-")</f>
        <v>75</v>
      </c>
      <c r="Q11" s="46">
        <f t="shared" si="1"/>
        <v>0.4838709677419355</v>
      </c>
      <c r="R11" s="46">
        <f t="shared" si="2"/>
        <v>0.44444444444444442</v>
      </c>
      <c r="S11" s="46">
        <f t="shared" si="3"/>
        <v>0.41626794258373206</v>
      </c>
      <c r="T11" s="46">
        <f t="shared" si="4"/>
        <v>0.32791327913279134</v>
      </c>
      <c r="U11" s="46">
        <f t="shared" si="5"/>
        <v>0.1276595744680851</v>
      </c>
      <c r="V11" s="46">
        <f t="shared" si="6"/>
        <v>0.13684719535783366</v>
      </c>
      <c r="W11" s="46">
        <f t="shared" si="7"/>
        <v>0.22306717363751585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s="26" customFormat="1" ht="12.6" customHeight="1" x14ac:dyDescent="0.3">
      <c r="A12" s="26" t="s">
        <v>142</v>
      </c>
      <c r="B12" s="189">
        <v>128</v>
      </c>
      <c r="C12" s="190">
        <v>123</v>
      </c>
      <c r="D12" s="190">
        <v>143</v>
      </c>
      <c r="E12" s="190">
        <v>110</v>
      </c>
      <c r="F12" s="190">
        <v>67</v>
      </c>
      <c r="G12" s="190">
        <v>824</v>
      </c>
      <c r="H12" s="191">
        <v>185</v>
      </c>
      <c r="I12" s="45">
        <f>IFERROR(VLOOKUP(A12,PROG!$T$11:$AB$37,2,FALSE),"-")</f>
        <v>318</v>
      </c>
      <c r="J12" s="45">
        <f>IFERROR(VLOOKUP(A12,PROG!$T$11:$AB$37,3,FALSE),"-")</f>
        <v>403</v>
      </c>
      <c r="K12" s="45">
        <f>IFERROR(VLOOKUP(A12,PROG!$T$11:$AB$37,4,FALSE),"-")</f>
        <v>382</v>
      </c>
      <c r="L12" s="45">
        <f>IFERROR(VLOOKUP(A12,PROG!$T$11:$AB$37,5,FALSE),"-")</f>
        <v>381</v>
      </c>
      <c r="M12" s="45">
        <f>IFERROR(VLOOKUP(A12,PROG!$T$11:$AB$37,6,FALSE),"-")</f>
        <v>404</v>
      </c>
      <c r="N12" s="45">
        <f>IFERROR(VLOOKUP(A12,PROG!$T$11:$AB$37,7,FALSE),"-")</f>
        <v>4749</v>
      </c>
      <c r="O12" s="45">
        <f>IFERROR(VLOOKUP(A12,PROG!$T$11:$AB$37,8,FALSE),"-")</f>
        <v>876</v>
      </c>
      <c r="P12" s="45">
        <f>IFERROR(VLOOKUP(A12,PROG!$T$11:$AB$37,9,FALSE),"-")</f>
        <v>23</v>
      </c>
      <c r="Q12" s="46">
        <f t="shared" si="1"/>
        <v>0.40251572327044027</v>
      </c>
      <c r="R12" s="46">
        <f t="shared" si="2"/>
        <v>0.30521091811414391</v>
      </c>
      <c r="S12" s="46">
        <f t="shared" si="3"/>
        <v>0.37434554973821987</v>
      </c>
      <c r="T12" s="46">
        <f t="shared" si="4"/>
        <v>0.28871391076115488</v>
      </c>
      <c r="U12" s="46">
        <f t="shared" si="5"/>
        <v>0.16584158415841585</v>
      </c>
      <c r="V12" s="46">
        <f t="shared" si="6"/>
        <v>0.17351021267635292</v>
      </c>
      <c r="W12" s="46">
        <f t="shared" si="7"/>
        <v>0.21118721461187215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s="26" customFormat="1" ht="12.6" customHeight="1" x14ac:dyDescent="0.3">
      <c r="A13" s="26" t="s">
        <v>67</v>
      </c>
      <c r="B13" s="189">
        <v>221</v>
      </c>
      <c r="C13" s="190">
        <v>195</v>
      </c>
      <c r="D13" s="190">
        <v>129</v>
      </c>
      <c r="E13" s="190">
        <v>78</v>
      </c>
      <c r="F13" s="190">
        <v>35</v>
      </c>
      <c r="G13" s="190">
        <v>624</v>
      </c>
      <c r="H13" s="191">
        <v>125</v>
      </c>
      <c r="I13" s="45">
        <f>IFERROR(VLOOKUP(A13,PROG!$T$11:$AB$37,2,FALSE),"-")</f>
        <v>271</v>
      </c>
      <c r="J13" s="45">
        <f>IFERROR(VLOOKUP(A13,PROG!$T$11:$AB$37,3,FALSE),"-")</f>
        <v>247</v>
      </c>
      <c r="K13" s="45">
        <f>IFERROR(VLOOKUP(A13,PROG!$T$11:$AB$37,4,FALSE),"-")</f>
        <v>240</v>
      </c>
      <c r="L13" s="45">
        <f>IFERROR(VLOOKUP(A13,PROG!$T$11:$AB$37,5,FALSE),"-")</f>
        <v>240</v>
      </c>
      <c r="M13" s="45">
        <f>IFERROR(VLOOKUP(A13,PROG!$T$11:$AB$37,6,FALSE),"-")</f>
        <v>242</v>
      </c>
      <c r="N13" s="45">
        <f>IFERROR(VLOOKUP(A13,PROG!$T$11:$AB$37,7,FALSE),"-")</f>
        <v>2600</v>
      </c>
      <c r="O13" s="45">
        <f>IFERROR(VLOOKUP(A13,PROG!$T$11:$AB$37,8,FALSE),"-")</f>
        <v>486</v>
      </c>
      <c r="P13" s="45">
        <f>IFERROR(VLOOKUP(A13,PROG!$T$11:$AB$37,9,FALSE),"-")</f>
        <v>17</v>
      </c>
      <c r="Q13" s="46">
        <f t="shared" si="1"/>
        <v>0.81549815498154976</v>
      </c>
      <c r="R13" s="46">
        <f t="shared" si="2"/>
        <v>0.78947368421052633</v>
      </c>
      <c r="S13" s="46">
        <f t="shared" si="3"/>
        <v>0.53749999999999998</v>
      </c>
      <c r="T13" s="46">
        <f t="shared" si="4"/>
        <v>0.32500000000000001</v>
      </c>
      <c r="U13" s="46">
        <f t="shared" si="5"/>
        <v>0.14462809917355371</v>
      </c>
      <c r="V13" s="46">
        <f t="shared" si="6"/>
        <v>0.24</v>
      </c>
      <c r="W13" s="46">
        <f t="shared" si="7"/>
        <v>0.25720164609053497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s="26" customFormat="1" ht="12.6" customHeight="1" x14ac:dyDescent="0.3">
      <c r="A14" s="26" t="s">
        <v>25</v>
      </c>
      <c r="B14" s="189">
        <v>878</v>
      </c>
      <c r="C14" s="190">
        <v>522</v>
      </c>
      <c r="D14" s="190">
        <v>405</v>
      </c>
      <c r="E14" s="190">
        <v>248</v>
      </c>
      <c r="F14" s="190">
        <v>115</v>
      </c>
      <c r="G14" s="190">
        <v>2207</v>
      </c>
      <c r="H14" s="191">
        <v>497</v>
      </c>
      <c r="I14" s="45">
        <f>IFERROR(VLOOKUP(A14,PROG!$T$11:$AB$37,2,FALSE),"-")</f>
        <v>1629</v>
      </c>
      <c r="J14" s="45">
        <f>IFERROR(VLOOKUP(A14,PROG!$T$11:$AB$37,3,FALSE),"-")</f>
        <v>2003</v>
      </c>
      <c r="K14" s="45">
        <f>IFERROR(VLOOKUP(A14,PROG!$T$11:$AB$37,4,FALSE),"-")</f>
        <v>2149</v>
      </c>
      <c r="L14" s="45">
        <f>IFERROR(VLOOKUP(A14,PROG!$T$11:$AB$37,5,FALSE),"-")</f>
        <v>2251</v>
      </c>
      <c r="M14" s="45">
        <f>IFERROR(VLOOKUP(A14,PROG!$T$11:$AB$37,6,FALSE),"-")</f>
        <v>2279</v>
      </c>
      <c r="N14" s="45">
        <f>IFERROR(VLOOKUP(A14,PROG!$T$11:$AB$37,7,FALSE),"-")</f>
        <v>16032</v>
      </c>
      <c r="O14" s="45">
        <f>IFERROR(VLOOKUP(A14,PROG!$T$11:$AB$37,8,FALSE),"-")</f>
        <v>2647</v>
      </c>
      <c r="P14" s="45">
        <f>IFERROR(VLOOKUP(A14,PROG!$T$11:$AB$37,9,FALSE),"-")</f>
        <v>359</v>
      </c>
      <c r="Q14" s="46">
        <f t="shared" si="1"/>
        <v>0.5389809699201964</v>
      </c>
      <c r="R14" s="46">
        <f t="shared" si="2"/>
        <v>0.26060908637044433</v>
      </c>
      <c r="S14" s="46">
        <f t="shared" si="3"/>
        <v>0.18845974872033505</v>
      </c>
      <c r="T14" s="46">
        <f t="shared" si="4"/>
        <v>0.11017325633051978</v>
      </c>
      <c r="U14" s="46">
        <f t="shared" si="5"/>
        <v>5.0460728389644584E-2</v>
      </c>
      <c r="V14" s="46">
        <f t="shared" si="6"/>
        <v>0.13766217564870259</v>
      </c>
      <c r="W14" s="46">
        <f t="shared" si="7"/>
        <v>0.18775972799395543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s="26" customFormat="1" ht="12.6" customHeight="1" x14ac:dyDescent="0.3">
      <c r="A15" s="26" t="s">
        <v>94</v>
      </c>
      <c r="B15" s="189">
        <v>167</v>
      </c>
      <c r="C15" s="190">
        <v>140</v>
      </c>
      <c r="D15" s="190">
        <v>159</v>
      </c>
      <c r="E15" s="190">
        <v>131</v>
      </c>
      <c r="F15" s="190">
        <v>89</v>
      </c>
      <c r="G15" s="190">
        <v>756</v>
      </c>
      <c r="H15" s="191">
        <v>242</v>
      </c>
      <c r="I15" s="45">
        <f>IFERROR(VLOOKUP(A15,PROG!$T$11:$AB$37,2,FALSE),"-")</f>
        <v>248</v>
      </c>
      <c r="J15" s="45">
        <f>IFERROR(VLOOKUP(A15,PROG!$T$11:$AB$37,3,FALSE),"-")</f>
        <v>255</v>
      </c>
      <c r="K15" s="45">
        <f>IFERROR(VLOOKUP(A15,PROG!$T$11:$AB$37,4,FALSE),"-")</f>
        <v>243</v>
      </c>
      <c r="L15" s="45">
        <f>IFERROR(VLOOKUP(A15,PROG!$T$11:$AB$37,5,FALSE),"-")</f>
        <v>240</v>
      </c>
      <c r="M15" s="45">
        <f>IFERROR(VLOOKUP(A15,PROG!$T$11:$AB$37,6,FALSE),"-")</f>
        <v>240</v>
      </c>
      <c r="N15" s="45">
        <f>IFERROR(VLOOKUP(A15,PROG!$T$11:$AB$37,7,FALSE),"-")</f>
        <v>5523</v>
      </c>
      <c r="O15" s="45">
        <f>IFERROR(VLOOKUP(A15,PROG!$T$11:$AB$37,8,FALSE),"-")</f>
        <v>1290</v>
      </c>
      <c r="P15" s="45">
        <f>IFERROR(VLOOKUP(A15,PROG!$T$11:$AB$37,9,FALSE),"-")</f>
        <v>13</v>
      </c>
      <c r="Q15" s="46">
        <f t="shared" si="1"/>
        <v>0.67338709677419351</v>
      </c>
      <c r="R15" s="46">
        <f t="shared" si="2"/>
        <v>0.5490196078431373</v>
      </c>
      <c r="S15" s="46">
        <f t="shared" si="3"/>
        <v>0.65432098765432101</v>
      </c>
      <c r="T15" s="46">
        <f t="shared" si="4"/>
        <v>0.54583333333333328</v>
      </c>
      <c r="U15" s="46">
        <f t="shared" si="5"/>
        <v>0.37083333333333335</v>
      </c>
      <c r="V15" s="46">
        <f t="shared" si="6"/>
        <v>0.13688212927756654</v>
      </c>
      <c r="W15" s="46">
        <f t="shared" si="7"/>
        <v>0.18759689922480621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s="26" customFormat="1" ht="12.6" customHeight="1" x14ac:dyDescent="0.3">
      <c r="A16" s="26" t="s">
        <v>21</v>
      </c>
      <c r="B16" s="189">
        <v>508</v>
      </c>
      <c r="C16" s="190">
        <v>262</v>
      </c>
      <c r="D16" s="190">
        <v>241</v>
      </c>
      <c r="E16" s="190">
        <v>125</v>
      </c>
      <c r="F16" s="190">
        <v>77</v>
      </c>
      <c r="G16" s="190">
        <v>972</v>
      </c>
      <c r="H16" s="191">
        <v>296</v>
      </c>
      <c r="I16" s="45">
        <f>IFERROR(VLOOKUP(A16,PROG!$T$11:$AB$37,2,FALSE),"-")</f>
        <v>848</v>
      </c>
      <c r="J16" s="45">
        <f>IFERROR(VLOOKUP(A16,PROG!$T$11:$AB$37,3,FALSE),"-")</f>
        <v>924</v>
      </c>
      <c r="K16" s="45">
        <f>IFERROR(VLOOKUP(A16,PROG!$T$11:$AB$37,4,FALSE),"-")</f>
        <v>974</v>
      </c>
      <c r="L16" s="45">
        <f>IFERROR(VLOOKUP(A16,PROG!$T$11:$AB$37,5,FALSE),"-")</f>
        <v>1121</v>
      </c>
      <c r="M16" s="45">
        <f>IFERROR(VLOOKUP(A16,PROG!$T$11:$AB$37,6,FALSE),"-")</f>
        <v>1015</v>
      </c>
      <c r="N16" s="45">
        <f>IFERROR(VLOOKUP(A16,PROG!$T$11:$AB$37,7,FALSE),"-")</f>
        <v>10117</v>
      </c>
      <c r="O16" s="45">
        <f>IFERROR(VLOOKUP(A16,PROG!$T$11:$AB$37,8,FALSE),"-")</f>
        <v>1735</v>
      </c>
      <c r="P16" s="45">
        <f>IFERROR(VLOOKUP(A16,PROG!$T$11:$AB$37,9,FALSE),"-")</f>
        <v>71</v>
      </c>
      <c r="Q16" s="46">
        <f t="shared" si="1"/>
        <v>0.59905660377358494</v>
      </c>
      <c r="R16" s="46">
        <f t="shared" si="2"/>
        <v>0.28354978354978355</v>
      </c>
      <c r="S16" s="46">
        <f t="shared" si="3"/>
        <v>0.24743326488706366</v>
      </c>
      <c r="T16" s="46">
        <f t="shared" si="4"/>
        <v>0.11150758251561106</v>
      </c>
      <c r="U16" s="46">
        <f t="shared" si="5"/>
        <v>7.586206896551724E-2</v>
      </c>
      <c r="V16" s="46">
        <f t="shared" si="6"/>
        <v>9.6075911831570618E-2</v>
      </c>
      <c r="W16" s="46">
        <f t="shared" si="7"/>
        <v>0.17060518731988472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s="26" customFormat="1" ht="12.6" customHeight="1" x14ac:dyDescent="0.3">
      <c r="A17" s="26" t="s">
        <v>68</v>
      </c>
      <c r="B17" s="189">
        <v>535</v>
      </c>
      <c r="C17" s="190">
        <v>367</v>
      </c>
      <c r="D17" s="190">
        <v>343</v>
      </c>
      <c r="E17" s="190">
        <v>252</v>
      </c>
      <c r="F17" s="190">
        <v>171</v>
      </c>
      <c r="G17" s="190">
        <v>1710</v>
      </c>
      <c r="H17" s="191">
        <v>268</v>
      </c>
      <c r="I17" s="45">
        <f>IFERROR(VLOOKUP(A17,PROG!$T$11:$AB$37,2,FALSE),"-")</f>
        <v>880</v>
      </c>
      <c r="J17" s="45">
        <f>IFERROR(VLOOKUP(A17,PROG!$T$11:$AB$37,3,FALSE),"-")</f>
        <v>903</v>
      </c>
      <c r="K17" s="45">
        <f>IFERROR(VLOOKUP(A17,PROG!$T$11:$AB$37,4,FALSE),"-")</f>
        <v>878</v>
      </c>
      <c r="L17" s="45">
        <f>IFERROR(VLOOKUP(A17,PROG!$T$11:$AB$37,5,FALSE),"-")</f>
        <v>800</v>
      </c>
      <c r="M17" s="45">
        <f>IFERROR(VLOOKUP(A17,PROG!$T$11:$AB$37,6,FALSE),"-")</f>
        <v>788</v>
      </c>
      <c r="N17" s="45">
        <f>IFERROR(VLOOKUP(A17,PROG!$T$11:$AB$37,7,FALSE),"-")</f>
        <v>9681</v>
      </c>
      <c r="O17" s="45">
        <f>IFERROR(VLOOKUP(A17,PROG!$T$11:$AB$37,8,FALSE),"-")</f>
        <v>1323</v>
      </c>
      <c r="P17" s="45">
        <f>IFERROR(VLOOKUP(A17,PROG!$T$11:$AB$37,9,FALSE),"-")</f>
        <v>100</v>
      </c>
      <c r="Q17" s="46">
        <f t="shared" si="1"/>
        <v>0.60795454545454541</v>
      </c>
      <c r="R17" s="46">
        <f t="shared" si="2"/>
        <v>0.40642303433001109</v>
      </c>
      <c r="S17" s="46">
        <f t="shared" si="3"/>
        <v>0.39066059225512528</v>
      </c>
      <c r="T17" s="46">
        <f t="shared" si="4"/>
        <v>0.315</v>
      </c>
      <c r="U17" s="46">
        <f t="shared" si="5"/>
        <v>0.21700507614213199</v>
      </c>
      <c r="V17" s="46">
        <f t="shared" si="6"/>
        <v>0.17663464518128291</v>
      </c>
      <c r="W17" s="46">
        <f t="shared" si="7"/>
        <v>0.20256991685563114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s="26" customFormat="1" ht="12.6" customHeight="1" x14ac:dyDescent="0.3">
      <c r="A18" s="26" t="s">
        <v>77</v>
      </c>
      <c r="B18" s="189">
        <v>206</v>
      </c>
      <c r="C18" s="190">
        <v>231</v>
      </c>
      <c r="D18" s="190">
        <v>222</v>
      </c>
      <c r="E18" s="190">
        <v>214</v>
      </c>
      <c r="F18" s="190">
        <v>158</v>
      </c>
      <c r="G18" s="190">
        <v>409</v>
      </c>
      <c r="H18" s="191">
        <v>65</v>
      </c>
      <c r="I18" s="45">
        <f>IFERROR(VLOOKUP(A18,PROG!$T$11:$AB$37,2,FALSE),"-")</f>
        <v>464</v>
      </c>
      <c r="J18" s="45">
        <f>IFERROR(VLOOKUP(A18,PROG!$T$11:$AB$37,3,FALSE),"-")</f>
        <v>484</v>
      </c>
      <c r="K18" s="45">
        <f>IFERROR(VLOOKUP(A18,PROG!$T$11:$AB$37,4,FALSE),"-")</f>
        <v>398</v>
      </c>
      <c r="L18" s="45">
        <f>IFERROR(VLOOKUP(A18,PROG!$T$11:$AB$37,5,FALSE),"-")</f>
        <v>385</v>
      </c>
      <c r="M18" s="45">
        <f>IFERROR(VLOOKUP(A18,PROG!$T$11:$AB$37,6,FALSE),"-")</f>
        <v>384</v>
      </c>
      <c r="N18" s="45">
        <f>IFERROR(VLOOKUP(A18,PROG!$T$11:$AB$37,7,FALSE),"-")</f>
        <v>4895</v>
      </c>
      <c r="O18" s="45">
        <f>IFERROR(VLOOKUP(A18,PROG!$T$11:$AB$37,8,FALSE),"-")</f>
        <v>592</v>
      </c>
      <c r="P18" s="45">
        <f>IFERROR(VLOOKUP(A18,PROG!$T$11:$AB$37,9,FALSE),"-")</f>
        <v>24</v>
      </c>
      <c r="Q18" s="46">
        <f t="shared" si="1"/>
        <v>0.44396551724137934</v>
      </c>
      <c r="R18" s="46">
        <f t="shared" si="2"/>
        <v>0.47727272727272729</v>
      </c>
      <c r="S18" s="46">
        <f t="shared" si="3"/>
        <v>0.55778894472361806</v>
      </c>
      <c r="T18" s="46">
        <f t="shared" si="4"/>
        <v>0.55584415584415581</v>
      </c>
      <c r="U18" s="46">
        <f t="shared" si="5"/>
        <v>0.41145833333333331</v>
      </c>
      <c r="V18" s="46">
        <f t="shared" si="6"/>
        <v>8.3554647599591414E-2</v>
      </c>
      <c r="W18" s="46">
        <f t="shared" si="7"/>
        <v>0.1097972972972973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s="26" customFormat="1" ht="12.6" customHeight="1" x14ac:dyDescent="0.3">
      <c r="A19" s="26" t="s">
        <v>117</v>
      </c>
      <c r="B19" s="189">
        <v>803</v>
      </c>
      <c r="C19" s="190">
        <v>723</v>
      </c>
      <c r="D19" s="190">
        <v>792</v>
      </c>
      <c r="E19" s="190">
        <v>668</v>
      </c>
      <c r="F19" s="190">
        <v>405</v>
      </c>
      <c r="G19" s="190">
        <v>5378</v>
      </c>
      <c r="H19" s="191">
        <v>626</v>
      </c>
      <c r="I19" s="45">
        <f>IFERROR(VLOOKUP(A19,PROG!$T$11:$AB$37,2,FALSE),"-")</f>
        <v>1509</v>
      </c>
      <c r="J19" s="45">
        <f>IFERROR(VLOOKUP(A19,PROG!$T$11:$AB$37,3,FALSE),"-")</f>
        <v>1736</v>
      </c>
      <c r="K19" s="45">
        <f>IFERROR(VLOOKUP(A19,PROG!$T$11:$AB$37,4,FALSE),"-")</f>
        <v>1355</v>
      </c>
      <c r="L19" s="45">
        <f>IFERROR(VLOOKUP(A19,PROG!$T$11:$AB$37,5,FALSE),"-")</f>
        <v>1340</v>
      </c>
      <c r="M19" s="45">
        <f>IFERROR(VLOOKUP(A19,PROG!$T$11:$AB$37,6,FALSE),"-")</f>
        <v>1379</v>
      </c>
      <c r="N19" s="45">
        <f>IFERROR(VLOOKUP(A19,PROG!$T$11:$AB$37,7,FALSE),"-")</f>
        <v>27103</v>
      </c>
      <c r="O19" s="45">
        <f>IFERROR(VLOOKUP(A19,PROG!$T$11:$AB$37,8,FALSE),"-")</f>
        <v>3034</v>
      </c>
      <c r="P19" s="45">
        <f>IFERROR(VLOOKUP(A19,PROG!$T$11:$AB$37,9,FALSE),"-")</f>
        <v>445</v>
      </c>
      <c r="Q19" s="46">
        <f t="shared" si="1"/>
        <v>0.53214049039098743</v>
      </c>
      <c r="R19" s="46">
        <f t="shared" si="2"/>
        <v>0.41647465437788017</v>
      </c>
      <c r="S19" s="46">
        <f t="shared" si="3"/>
        <v>0.58450184501845015</v>
      </c>
      <c r="T19" s="46">
        <f t="shared" si="4"/>
        <v>0.49850746268656715</v>
      </c>
      <c r="U19" s="46">
        <f t="shared" si="5"/>
        <v>0.29369108049311093</v>
      </c>
      <c r="V19" s="46">
        <f t="shared" si="6"/>
        <v>0.19842821827841936</v>
      </c>
      <c r="W19" s="46">
        <f t="shared" si="7"/>
        <v>0.2063282794990112</v>
      </c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s="26" customFormat="1" ht="12.6" customHeight="1" x14ac:dyDescent="0.3">
      <c r="A20" s="26" t="s">
        <v>92</v>
      </c>
      <c r="B20" s="189">
        <v>320</v>
      </c>
      <c r="C20" s="190">
        <v>251</v>
      </c>
      <c r="D20" s="190">
        <v>196</v>
      </c>
      <c r="E20" s="190">
        <v>113</v>
      </c>
      <c r="F20" s="190">
        <v>59</v>
      </c>
      <c r="G20" s="190">
        <v>1002</v>
      </c>
      <c r="H20" s="191">
        <v>257</v>
      </c>
      <c r="I20" s="45">
        <f>IFERROR(VLOOKUP(A20,PROG!$T$11:$AB$37,2,FALSE),"-")</f>
        <v>486</v>
      </c>
      <c r="J20" s="45">
        <f>IFERROR(VLOOKUP(A20,PROG!$T$11:$AB$37,3,FALSE),"-")</f>
        <v>537</v>
      </c>
      <c r="K20" s="45">
        <f>IFERROR(VLOOKUP(A20,PROG!$T$11:$AB$37,4,FALSE),"-")</f>
        <v>486</v>
      </c>
      <c r="L20" s="45">
        <f>IFERROR(VLOOKUP(A20,PROG!$T$11:$AB$37,5,FALSE),"-")</f>
        <v>474</v>
      </c>
      <c r="M20" s="45">
        <f>IFERROR(VLOOKUP(A20,PROG!$T$11:$AB$37,6,FALSE),"-")</f>
        <v>479</v>
      </c>
      <c r="N20" s="45">
        <f>IFERROR(VLOOKUP(A20,PROG!$T$11:$AB$37,7,FALSE),"-")</f>
        <v>5294</v>
      </c>
      <c r="O20" s="45">
        <f>IFERROR(VLOOKUP(A20,PROG!$T$11:$AB$37,8,FALSE),"-")</f>
        <v>1153</v>
      </c>
      <c r="P20" s="45">
        <f>IFERROR(VLOOKUP(A20,PROG!$T$11:$AB$37,9,FALSE),"-")</f>
        <v>28</v>
      </c>
      <c r="Q20" s="46">
        <f t="shared" si="1"/>
        <v>0.65843621399176955</v>
      </c>
      <c r="R20" s="46">
        <f t="shared" si="2"/>
        <v>0.46741154562383613</v>
      </c>
      <c r="S20" s="46">
        <f t="shared" si="3"/>
        <v>0.40329218106995884</v>
      </c>
      <c r="T20" s="46">
        <f t="shared" si="4"/>
        <v>0.23839662447257384</v>
      </c>
      <c r="U20" s="46">
        <f t="shared" si="5"/>
        <v>0.12317327766179541</v>
      </c>
      <c r="V20" s="46">
        <f t="shared" si="6"/>
        <v>0.18927087268605969</v>
      </c>
      <c r="W20" s="46">
        <f t="shared" si="7"/>
        <v>0.22289679098005205</v>
      </c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s="26" customFormat="1" ht="12.6" customHeight="1" x14ac:dyDescent="0.3">
      <c r="A21" s="26" t="s">
        <v>9</v>
      </c>
      <c r="B21" s="189">
        <v>80</v>
      </c>
      <c r="C21" s="190">
        <v>11</v>
      </c>
      <c r="D21" s="190">
        <v>4</v>
      </c>
      <c r="E21" s="190">
        <v>7</v>
      </c>
      <c r="F21" s="190">
        <v>0</v>
      </c>
      <c r="G21" s="190">
        <v>337</v>
      </c>
      <c r="H21" s="191">
        <v>86</v>
      </c>
      <c r="I21" s="45" t="str">
        <f>IFERROR(VLOOKUP(A21,PROG!$T$11:$AB$37,2,FALSE),"-")</f>
        <v>-</v>
      </c>
      <c r="J21" s="45" t="str">
        <f>IFERROR(VLOOKUP(A21,PROG!$T$11:$AB$37,3,FALSE),"-")</f>
        <v>-</v>
      </c>
      <c r="K21" s="45" t="str">
        <f>IFERROR(VLOOKUP(A21,PROG!$T$11:$AB$37,4,FALSE),"-")</f>
        <v>-</v>
      </c>
      <c r="L21" s="45" t="str">
        <f>IFERROR(VLOOKUP(A21,PROG!$T$11:$AB$37,5,FALSE),"-")</f>
        <v>-</v>
      </c>
      <c r="M21" s="45" t="str">
        <f>IFERROR(VLOOKUP(A21,PROG!$T$11:$AB$37,6,FALSE),"-")</f>
        <v>-</v>
      </c>
      <c r="N21" s="45" t="str">
        <f>IFERROR(VLOOKUP(A21,PROG!$T$11:$AB$37,7,FALSE),"-")</f>
        <v>-</v>
      </c>
      <c r="O21" s="45" t="str">
        <f>IFERROR(VLOOKUP(A21,PROG!$T$11:$AB$37,8,FALSE),"-")</f>
        <v>-</v>
      </c>
      <c r="P21" s="45" t="str">
        <f>IFERROR(VLOOKUP(A21,PROG!$T$11:$AB$37,9,FALSE),"-")</f>
        <v>-</v>
      </c>
      <c r="Q21" s="46">
        <f t="shared" si="1"/>
        <v>0</v>
      </c>
      <c r="R21" s="46">
        <f t="shared" si="2"/>
        <v>0</v>
      </c>
      <c r="S21" s="46">
        <f t="shared" si="3"/>
        <v>0</v>
      </c>
      <c r="T21" s="46">
        <f t="shared" si="4"/>
        <v>0</v>
      </c>
      <c r="U21" s="46">
        <f t="shared" si="5"/>
        <v>0</v>
      </c>
      <c r="V21" s="46">
        <f t="shared" si="6"/>
        <v>0</v>
      </c>
      <c r="W21" s="46">
        <f t="shared" si="7"/>
        <v>0</v>
      </c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s="26" customFormat="1" ht="12.6" customHeight="1" x14ac:dyDescent="0.3">
      <c r="A22" s="26" t="s">
        <v>104</v>
      </c>
      <c r="B22" s="189">
        <v>554</v>
      </c>
      <c r="C22" s="190">
        <v>361</v>
      </c>
      <c r="D22" s="190">
        <v>257</v>
      </c>
      <c r="E22" s="190">
        <v>197</v>
      </c>
      <c r="F22" s="190">
        <v>91</v>
      </c>
      <c r="G22" s="190">
        <v>2131</v>
      </c>
      <c r="H22" s="191">
        <v>430</v>
      </c>
      <c r="I22" s="45">
        <f>IFERROR(VLOOKUP(A22,PROG!$T$11:$AB$37,2,FALSE),"-")</f>
        <v>1044</v>
      </c>
      <c r="J22" s="45">
        <f>IFERROR(VLOOKUP(A22,PROG!$T$11:$AB$37,3,FALSE),"-")</f>
        <v>874</v>
      </c>
      <c r="K22" s="45">
        <f>IFERROR(VLOOKUP(A22,PROG!$T$11:$AB$37,4,FALSE),"-")</f>
        <v>880</v>
      </c>
      <c r="L22" s="45">
        <f>IFERROR(VLOOKUP(A22,PROG!$T$11:$AB$37,5,FALSE),"-")</f>
        <v>721</v>
      </c>
      <c r="M22" s="45">
        <f>IFERROR(VLOOKUP(A22,PROG!$T$11:$AB$37,6,FALSE),"-")</f>
        <v>721</v>
      </c>
      <c r="N22" s="45">
        <f>IFERROR(VLOOKUP(A22,PROG!$T$11:$AB$37,7,FALSE),"-")</f>
        <v>11123</v>
      </c>
      <c r="O22" s="45">
        <f>IFERROR(VLOOKUP(A22,PROG!$T$11:$AB$37,8,FALSE),"-")</f>
        <v>1972</v>
      </c>
      <c r="P22" s="45">
        <f>IFERROR(VLOOKUP(A22,PROG!$T$11:$AB$37,9,FALSE),"-")</f>
        <v>42</v>
      </c>
      <c r="Q22" s="46">
        <f t="shared" si="1"/>
        <v>0.53065134099616862</v>
      </c>
      <c r="R22" s="46">
        <f t="shared" si="2"/>
        <v>0.41304347826086957</v>
      </c>
      <c r="S22" s="46">
        <f t="shared" si="3"/>
        <v>0.29204545454545455</v>
      </c>
      <c r="T22" s="46">
        <f t="shared" si="4"/>
        <v>0.27323162274618584</v>
      </c>
      <c r="U22" s="46">
        <f t="shared" si="5"/>
        <v>0.12621359223300971</v>
      </c>
      <c r="V22" s="46">
        <f>IFERROR(G22/N22,0)</f>
        <v>0.19158500404567114</v>
      </c>
      <c r="W22" s="46">
        <f t="shared" si="7"/>
        <v>0.21805273833671399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s="26" customFormat="1" ht="12.6" customHeight="1" x14ac:dyDescent="0.3">
      <c r="A23" s="26" t="s">
        <v>61</v>
      </c>
      <c r="B23" s="189">
        <v>70</v>
      </c>
      <c r="C23" s="190">
        <v>69</v>
      </c>
      <c r="D23" s="190">
        <v>61</v>
      </c>
      <c r="E23" s="190">
        <v>29</v>
      </c>
      <c r="F23" s="190">
        <v>14</v>
      </c>
      <c r="G23" s="190">
        <v>624</v>
      </c>
      <c r="H23" s="191">
        <v>122</v>
      </c>
      <c r="I23" s="45">
        <f>IFERROR(VLOOKUP(A23,PROG!$T$11:$AB$37,2,FALSE),"-")</f>
        <v>146</v>
      </c>
      <c r="J23" s="45">
        <f>IFERROR(VLOOKUP(A23,PROG!$T$11:$AB$37,3,FALSE),"-")</f>
        <v>134</v>
      </c>
      <c r="K23" s="45">
        <f>IFERROR(VLOOKUP(A23,PROG!$T$11:$AB$37,4,FALSE),"-")</f>
        <v>124</v>
      </c>
      <c r="L23" s="45">
        <f>IFERROR(VLOOKUP(A23,PROG!$T$11:$AB$37,5,FALSE),"-")</f>
        <v>77</v>
      </c>
      <c r="M23" s="45">
        <f>IFERROR(VLOOKUP(A23,PROG!$T$11:$AB$37,6,FALSE),"-")</f>
        <v>100</v>
      </c>
      <c r="N23" s="45">
        <f>IFERROR(VLOOKUP(A23,PROG!$T$11:$AB$37,7,FALSE),"-")</f>
        <v>3426</v>
      </c>
      <c r="O23" s="45">
        <f>IFERROR(VLOOKUP(A23,PROG!$T$11:$AB$37,8,FALSE),"-")</f>
        <v>401</v>
      </c>
      <c r="P23" s="45">
        <f>IFERROR(VLOOKUP(A23,PROG!$T$11:$AB$37,9,FALSE),"-")</f>
        <v>11</v>
      </c>
      <c r="Q23" s="46">
        <f t="shared" si="1"/>
        <v>0.47945205479452052</v>
      </c>
      <c r="R23" s="46">
        <f t="shared" si="2"/>
        <v>0.5149253731343284</v>
      </c>
      <c r="S23" s="46">
        <f t="shared" si="3"/>
        <v>0.49193548387096775</v>
      </c>
      <c r="T23" s="46">
        <f t="shared" si="4"/>
        <v>0.37662337662337664</v>
      </c>
      <c r="U23" s="46">
        <f t="shared" si="5"/>
        <v>0.14000000000000001</v>
      </c>
      <c r="V23" s="46">
        <f t="shared" si="6"/>
        <v>0.18213660245183888</v>
      </c>
      <c r="W23" s="46">
        <f t="shared" si="7"/>
        <v>0.30423940149625933</v>
      </c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s="26" customFormat="1" ht="12.6" customHeight="1" x14ac:dyDescent="0.3">
      <c r="A24" s="26" t="s">
        <v>136</v>
      </c>
      <c r="B24" s="189">
        <v>53</v>
      </c>
      <c r="C24" s="190">
        <v>37</v>
      </c>
      <c r="D24" s="190">
        <v>36</v>
      </c>
      <c r="E24" s="190">
        <v>17</v>
      </c>
      <c r="F24" s="190">
        <v>8</v>
      </c>
      <c r="G24" s="190">
        <v>287</v>
      </c>
      <c r="H24" s="191">
        <v>57</v>
      </c>
      <c r="I24" s="45">
        <f>IFERROR(VLOOKUP(A24,PROG!$T$11:$AB$37,2,FALSE),"-")</f>
        <v>128</v>
      </c>
      <c r="J24" s="45">
        <f>IFERROR(VLOOKUP(A24,PROG!$T$11:$AB$37,3,FALSE),"-")</f>
        <v>112</v>
      </c>
      <c r="K24" s="45">
        <f>IFERROR(VLOOKUP(A24,PROG!$T$11:$AB$37,4,FALSE),"-")</f>
        <v>110</v>
      </c>
      <c r="L24" s="45">
        <f>IFERROR(VLOOKUP(A24,PROG!$T$11:$AB$37,5,FALSE),"-")</f>
        <v>148</v>
      </c>
      <c r="M24" s="45">
        <f>IFERROR(VLOOKUP(A24,PROG!$T$11:$AB$37,6,FALSE),"-")</f>
        <v>147</v>
      </c>
      <c r="N24" s="45">
        <f>IFERROR(VLOOKUP(A24,PROG!$T$11:$AB$37,7,FALSE),"-")</f>
        <v>2900</v>
      </c>
      <c r="O24" s="45">
        <f>IFERROR(VLOOKUP(A24,PROG!$T$11:$AB$37,8,FALSE),"-")</f>
        <v>380</v>
      </c>
      <c r="P24" s="45">
        <f>IFERROR(VLOOKUP(A24,PROG!$T$11:$AB$37,9,FALSE),"-")</f>
        <v>9</v>
      </c>
      <c r="Q24" s="46">
        <f t="shared" si="1"/>
        <v>0.4140625</v>
      </c>
      <c r="R24" s="46">
        <f t="shared" si="2"/>
        <v>0.33035714285714285</v>
      </c>
      <c r="S24" s="46">
        <f t="shared" si="3"/>
        <v>0.32727272727272727</v>
      </c>
      <c r="T24" s="46">
        <f t="shared" si="4"/>
        <v>0.11486486486486487</v>
      </c>
      <c r="U24" s="46">
        <f t="shared" si="5"/>
        <v>5.4421768707482991E-2</v>
      </c>
      <c r="V24" s="46">
        <f t="shared" si="6"/>
        <v>9.8965517241379308E-2</v>
      </c>
      <c r="W24" s="46">
        <f t="shared" si="7"/>
        <v>0.15</v>
      </c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s="26" customFormat="1" ht="12.6" customHeight="1" x14ac:dyDescent="0.3">
      <c r="A25" s="26" t="s">
        <v>32</v>
      </c>
      <c r="B25" s="189">
        <v>163</v>
      </c>
      <c r="C25" s="190">
        <v>123</v>
      </c>
      <c r="D25" s="190">
        <v>88</v>
      </c>
      <c r="E25" s="190">
        <v>58</v>
      </c>
      <c r="F25" s="190">
        <v>30</v>
      </c>
      <c r="G25" s="190">
        <v>586</v>
      </c>
      <c r="H25" s="191">
        <v>110</v>
      </c>
      <c r="I25" s="45">
        <f>IFERROR(VLOOKUP(A25,PROG!$T$11:$AB$37,2,FALSE),"-")</f>
        <v>496</v>
      </c>
      <c r="J25" s="45">
        <f>IFERROR(VLOOKUP(A25,PROG!$T$11:$AB$37,3,FALSE),"-")</f>
        <v>498</v>
      </c>
      <c r="K25" s="45">
        <f>IFERROR(VLOOKUP(A25,PROG!$T$11:$AB$37,4,FALSE),"-")</f>
        <v>588</v>
      </c>
      <c r="L25" s="45">
        <f>IFERROR(VLOOKUP(A25,PROG!$T$11:$AB$37,5,FALSE),"-")</f>
        <v>624</v>
      </c>
      <c r="M25" s="45">
        <f>IFERROR(VLOOKUP(A25,PROG!$T$11:$AB$37,6,FALSE),"-")</f>
        <v>551</v>
      </c>
      <c r="N25" s="45">
        <f>IFERROR(VLOOKUP(A25,PROG!$T$11:$AB$37,7,FALSE),"-")</f>
        <v>4660</v>
      </c>
      <c r="O25" s="45">
        <f>IFERROR(VLOOKUP(A25,PROG!$T$11:$AB$37,8,FALSE),"-")</f>
        <v>890</v>
      </c>
      <c r="P25" s="45">
        <f>IFERROR(VLOOKUP(A25,PROG!$T$11:$AB$37,9,FALSE),"-")</f>
        <v>11</v>
      </c>
      <c r="Q25" s="46">
        <f t="shared" si="1"/>
        <v>0.3286290322580645</v>
      </c>
      <c r="R25" s="46">
        <f t="shared" si="2"/>
        <v>0.24698795180722891</v>
      </c>
      <c r="S25" s="46">
        <f t="shared" si="3"/>
        <v>0.14965986394557823</v>
      </c>
      <c r="T25" s="46">
        <f t="shared" si="4"/>
        <v>9.2948717948717952E-2</v>
      </c>
      <c r="U25" s="46">
        <f t="shared" si="5"/>
        <v>5.4446460980036297E-2</v>
      </c>
      <c r="V25" s="46">
        <f t="shared" si="6"/>
        <v>0.12575107296137339</v>
      </c>
      <c r="W25" s="46">
        <f t="shared" si="7"/>
        <v>0.12359550561797752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s="26" customFormat="1" ht="12.6" customHeight="1" x14ac:dyDescent="0.3">
      <c r="A26" s="26" t="s">
        <v>144</v>
      </c>
      <c r="B26" s="189">
        <v>185</v>
      </c>
      <c r="C26" s="190">
        <v>179</v>
      </c>
      <c r="D26" s="190">
        <v>156</v>
      </c>
      <c r="E26" s="190">
        <v>124</v>
      </c>
      <c r="F26" s="190">
        <v>45</v>
      </c>
      <c r="G26" s="190">
        <v>863</v>
      </c>
      <c r="H26" s="191">
        <v>173</v>
      </c>
      <c r="I26" s="45">
        <f>IFERROR(VLOOKUP(A26,PROG!$T$11:$AB$37,2,FALSE),"-")</f>
        <v>454</v>
      </c>
      <c r="J26" s="45">
        <f>IFERROR(VLOOKUP(A26,PROG!$T$11:$AB$37,3,FALSE),"-")</f>
        <v>436</v>
      </c>
      <c r="K26" s="45">
        <f>IFERROR(VLOOKUP(A26,PROG!$T$11:$AB$37,4,FALSE),"-")</f>
        <v>395</v>
      </c>
      <c r="L26" s="45">
        <f>IFERROR(VLOOKUP(A26,PROG!$T$11:$AB$37,5,FALSE),"-")</f>
        <v>375</v>
      </c>
      <c r="M26" s="45">
        <f>IFERROR(VLOOKUP(A26,PROG!$T$11:$AB$37,6,FALSE),"-")</f>
        <v>339</v>
      </c>
      <c r="N26" s="45">
        <f>IFERROR(VLOOKUP(A26,PROG!$T$11:$AB$37,7,FALSE),"-")</f>
        <v>7319</v>
      </c>
      <c r="O26" s="45">
        <f>IFERROR(VLOOKUP(A26,PROG!$T$11:$AB$37,8,FALSE),"-")</f>
        <v>1183</v>
      </c>
      <c r="P26" s="45">
        <f>IFERROR(VLOOKUP(A26,PROG!$T$11:$AB$37,9,FALSE),"-")</f>
        <v>84</v>
      </c>
      <c r="Q26" s="46">
        <f t="shared" si="1"/>
        <v>0.40748898678414097</v>
      </c>
      <c r="R26" s="46">
        <f t="shared" si="2"/>
        <v>0.41055045871559631</v>
      </c>
      <c r="S26" s="46">
        <f t="shared" si="3"/>
        <v>0.39493670886075949</v>
      </c>
      <c r="T26" s="46">
        <f t="shared" si="4"/>
        <v>0.33066666666666666</v>
      </c>
      <c r="U26" s="46">
        <f t="shared" si="5"/>
        <v>0.13274336283185842</v>
      </c>
      <c r="V26" s="46">
        <f t="shared" si="6"/>
        <v>0.11791228309878399</v>
      </c>
      <c r="W26" s="46">
        <f t="shared" si="7"/>
        <v>0.14623837700760778</v>
      </c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s="26" customFormat="1" ht="12.6" customHeight="1" x14ac:dyDescent="0.3">
      <c r="A27" s="26" t="s">
        <v>34</v>
      </c>
      <c r="B27" s="189">
        <v>122</v>
      </c>
      <c r="C27" s="190">
        <v>77</v>
      </c>
      <c r="D27" s="190">
        <v>69</v>
      </c>
      <c r="E27" s="190">
        <v>27</v>
      </c>
      <c r="F27" s="190">
        <v>9</v>
      </c>
      <c r="G27" s="190">
        <v>242</v>
      </c>
      <c r="H27" s="191">
        <v>134</v>
      </c>
      <c r="I27" s="45">
        <f>IFERROR(VLOOKUP(A27,PROG!$T$11:$AB$37,2,FALSE),"-")</f>
        <v>372</v>
      </c>
      <c r="J27" s="45">
        <f>IFERROR(VLOOKUP(A27,PROG!$T$11:$AB$37,3,FALSE),"-")</f>
        <v>414</v>
      </c>
      <c r="K27" s="45">
        <f>IFERROR(VLOOKUP(A27,PROG!$T$11:$AB$37,4,FALSE),"-")</f>
        <v>452</v>
      </c>
      <c r="L27" s="45">
        <f>IFERROR(VLOOKUP(A27,PROG!$T$11:$AB$37,5,FALSE),"-")</f>
        <v>476</v>
      </c>
      <c r="M27" s="45">
        <f>IFERROR(VLOOKUP(A27,PROG!$T$11:$AB$37,6,FALSE),"-")</f>
        <v>480</v>
      </c>
      <c r="N27" s="45">
        <f>IFERROR(VLOOKUP(A27,PROG!$T$11:$AB$37,7,FALSE),"-")</f>
        <v>2727</v>
      </c>
      <c r="O27" s="45">
        <f>IFERROR(VLOOKUP(A27,PROG!$T$11:$AB$37,8,FALSE),"-")</f>
        <v>547</v>
      </c>
      <c r="P27" s="45">
        <f>IFERROR(VLOOKUP(A27,PROG!$T$11:$AB$37,9,FALSE),"-")</f>
        <v>37</v>
      </c>
      <c r="Q27" s="46">
        <f t="shared" si="1"/>
        <v>0.32795698924731181</v>
      </c>
      <c r="R27" s="46">
        <f t="shared" si="2"/>
        <v>0.1859903381642512</v>
      </c>
      <c r="S27" s="46">
        <f t="shared" si="3"/>
        <v>0.15265486725663716</v>
      </c>
      <c r="T27" s="46">
        <f t="shared" si="4"/>
        <v>5.6722689075630252E-2</v>
      </c>
      <c r="U27" s="46">
        <f t="shared" si="5"/>
        <v>1.8749999999999999E-2</v>
      </c>
      <c r="V27" s="46">
        <f t="shared" si="6"/>
        <v>8.8742207554088737E-2</v>
      </c>
      <c r="W27" s="46">
        <f t="shared" si="7"/>
        <v>0.2449725776965265</v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s="26" customFormat="1" ht="12.6" customHeight="1" x14ac:dyDescent="0.3">
      <c r="A28" s="26" t="s">
        <v>30</v>
      </c>
      <c r="B28" s="189">
        <v>299</v>
      </c>
      <c r="C28" s="190">
        <v>161</v>
      </c>
      <c r="D28" s="190">
        <v>151</v>
      </c>
      <c r="E28" s="190">
        <v>93</v>
      </c>
      <c r="F28" s="190">
        <v>32</v>
      </c>
      <c r="G28" s="190">
        <v>916</v>
      </c>
      <c r="H28" s="191">
        <v>347</v>
      </c>
      <c r="I28" s="45">
        <f>IFERROR(VLOOKUP(A28,PROG!$T$11:$AB$37,2,FALSE),"-")</f>
        <v>166</v>
      </c>
      <c r="J28" s="45">
        <f>IFERROR(VLOOKUP(A28,PROG!$T$11:$AB$37,3,FALSE),"-")</f>
        <v>162</v>
      </c>
      <c r="K28" s="45">
        <f>IFERROR(VLOOKUP(A28,PROG!$T$11:$AB$37,4,FALSE),"-")</f>
        <v>169</v>
      </c>
      <c r="L28" s="45">
        <f>IFERROR(VLOOKUP(A28,PROG!$T$11:$AB$37,5,FALSE),"-")</f>
        <v>170</v>
      </c>
      <c r="M28" s="45">
        <f>IFERROR(VLOOKUP(A28,PROG!$T$11:$AB$37,6,FALSE),"-")</f>
        <v>161</v>
      </c>
      <c r="N28" s="45">
        <f>IFERROR(VLOOKUP(A28,PROG!$T$11:$AB$37,7,FALSE),"-")</f>
        <v>3070</v>
      </c>
      <c r="O28" s="45">
        <f>IFERROR(VLOOKUP(A28,PROG!$T$11:$AB$37,8,FALSE),"-")</f>
        <v>475</v>
      </c>
      <c r="P28" s="45">
        <f>IFERROR(VLOOKUP(A28,PROG!$T$11:$AB$37,9,FALSE),"-")</f>
        <v>7</v>
      </c>
      <c r="Q28" s="46">
        <f t="shared" si="1"/>
        <v>1.8012048192771084</v>
      </c>
      <c r="R28" s="46">
        <f t="shared" si="2"/>
        <v>0.99382716049382713</v>
      </c>
      <c r="S28" s="46">
        <f t="shared" si="3"/>
        <v>0.89349112426035504</v>
      </c>
      <c r="T28" s="46">
        <f t="shared" si="4"/>
        <v>0.54705882352941182</v>
      </c>
      <c r="U28" s="46">
        <f t="shared" si="5"/>
        <v>0.19875776397515527</v>
      </c>
      <c r="V28" s="46">
        <f t="shared" si="6"/>
        <v>0.29837133550488598</v>
      </c>
      <c r="W28" s="46">
        <f t="shared" si="7"/>
        <v>0.73052631578947369</v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s="26" customFormat="1" ht="12.6" customHeight="1" x14ac:dyDescent="0.3">
      <c r="A29" s="26" t="s">
        <v>39</v>
      </c>
      <c r="B29" s="189">
        <v>216</v>
      </c>
      <c r="C29" s="190">
        <v>179</v>
      </c>
      <c r="D29" s="190">
        <v>154</v>
      </c>
      <c r="E29" s="190">
        <v>106</v>
      </c>
      <c r="F29" s="190">
        <v>71</v>
      </c>
      <c r="G29" s="190">
        <v>789</v>
      </c>
      <c r="H29" s="191">
        <v>162</v>
      </c>
      <c r="I29" s="45">
        <f>IFERROR(VLOOKUP(A29,PROG!$T$11:$AB$37,2,FALSE),"-")</f>
        <v>325</v>
      </c>
      <c r="J29" s="45">
        <f>IFERROR(VLOOKUP(A29,PROG!$T$11:$AB$37,3,FALSE),"-")</f>
        <v>386</v>
      </c>
      <c r="K29" s="45">
        <f>IFERROR(VLOOKUP(A29,PROG!$T$11:$AB$37,4,FALSE),"-")</f>
        <v>329</v>
      </c>
      <c r="L29" s="45">
        <f>IFERROR(VLOOKUP(A29,PROG!$T$11:$AB$37,5,FALSE),"-")</f>
        <v>334</v>
      </c>
      <c r="M29" s="45">
        <f>IFERROR(VLOOKUP(A29,PROG!$T$11:$AB$37,6,FALSE),"-")</f>
        <v>360</v>
      </c>
      <c r="N29" s="45">
        <f>IFERROR(VLOOKUP(A29,PROG!$T$11:$AB$37,7,FALSE),"-")</f>
        <v>6339</v>
      </c>
      <c r="O29" s="45">
        <f>IFERROR(VLOOKUP(A29,PROG!$T$11:$AB$37,8,FALSE),"-")</f>
        <v>909</v>
      </c>
      <c r="P29" s="45">
        <f>IFERROR(VLOOKUP(A29,PROG!$T$11:$AB$37,9,FALSE),"-")</f>
        <v>69</v>
      </c>
      <c r="Q29" s="46">
        <f t="shared" si="1"/>
        <v>0.66461538461538461</v>
      </c>
      <c r="R29" s="46">
        <f t="shared" si="2"/>
        <v>0.46373056994818651</v>
      </c>
      <c r="S29" s="46">
        <f t="shared" si="3"/>
        <v>0.46808510638297873</v>
      </c>
      <c r="T29" s="46">
        <f t="shared" si="4"/>
        <v>0.31736526946107785</v>
      </c>
      <c r="U29" s="46">
        <f t="shared" si="5"/>
        <v>0.19722222222222222</v>
      </c>
      <c r="V29" s="46">
        <f t="shared" si="6"/>
        <v>0.12446758163748226</v>
      </c>
      <c r="W29" s="46">
        <f t="shared" si="7"/>
        <v>0.17821782178217821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s="26" customFormat="1" ht="12.6" customHeight="1" x14ac:dyDescent="0.3">
      <c r="A30" s="26" t="s">
        <v>83</v>
      </c>
      <c r="B30" s="189">
        <v>131</v>
      </c>
      <c r="C30" s="190">
        <v>110</v>
      </c>
      <c r="D30" s="190">
        <v>111</v>
      </c>
      <c r="E30" s="190">
        <v>100</v>
      </c>
      <c r="F30" s="190">
        <v>71</v>
      </c>
      <c r="G30" s="190">
        <v>758</v>
      </c>
      <c r="H30" s="191">
        <v>154</v>
      </c>
      <c r="I30" s="45">
        <f>IFERROR(VLOOKUP(A30,PROG!$T$11:$AB$37,2,FALSE),"-")</f>
        <v>254</v>
      </c>
      <c r="J30" s="45">
        <f>IFERROR(VLOOKUP(A30,PROG!$T$11:$AB$37,3,FALSE),"-")</f>
        <v>266</v>
      </c>
      <c r="K30" s="45">
        <f>IFERROR(VLOOKUP(A30,PROG!$T$11:$AB$37,4,FALSE),"-")</f>
        <v>244</v>
      </c>
      <c r="L30" s="45">
        <f>IFERROR(VLOOKUP(A30,PROG!$T$11:$AB$37,5,FALSE),"-")</f>
        <v>237</v>
      </c>
      <c r="M30" s="45">
        <f>IFERROR(VLOOKUP(A30,PROG!$T$11:$AB$37,6,FALSE),"-")</f>
        <v>253</v>
      </c>
      <c r="N30" s="45">
        <f>IFERROR(VLOOKUP(A30,PROG!$T$11:$AB$37,7,FALSE),"-")</f>
        <v>6344</v>
      </c>
      <c r="O30" s="45">
        <f>IFERROR(VLOOKUP(A30,PROG!$T$11:$AB$37,8,FALSE),"-")</f>
        <v>1213</v>
      </c>
      <c r="P30" s="45">
        <f>IFERROR(VLOOKUP(A30,PROG!$T$11:$AB$37,9,FALSE),"-")</f>
        <v>23</v>
      </c>
      <c r="Q30" s="46">
        <f t="shared" si="1"/>
        <v>0.51574803149606296</v>
      </c>
      <c r="R30" s="46">
        <f t="shared" si="2"/>
        <v>0.41353383458646614</v>
      </c>
      <c r="S30" s="46">
        <f t="shared" si="3"/>
        <v>0.45491803278688525</v>
      </c>
      <c r="T30" s="46">
        <f t="shared" si="4"/>
        <v>0.4219409282700422</v>
      </c>
      <c r="U30" s="46">
        <f t="shared" si="5"/>
        <v>0.28063241106719367</v>
      </c>
      <c r="V30" s="46">
        <f t="shared" si="6"/>
        <v>0.11948297604035309</v>
      </c>
      <c r="W30" s="46">
        <f t="shared" si="7"/>
        <v>0.12695795548227534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s="26" customFormat="1" ht="12.6" customHeight="1" x14ac:dyDescent="0.3">
      <c r="A31" s="26" t="s">
        <v>42</v>
      </c>
      <c r="B31" s="189">
        <v>253</v>
      </c>
      <c r="C31" s="190">
        <v>161</v>
      </c>
      <c r="D31" s="190">
        <v>85</v>
      </c>
      <c r="E31" s="190">
        <v>63</v>
      </c>
      <c r="F31" s="190">
        <v>28</v>
      </c>
      <c r="G31" s="190">
        <v>696</v>
      </c>
      <c r="H31" s="191">
        <v>131</v>
      </c>
      <c r="I31" s="45">
        <f>IFERROR(VLOOKUP(A31,PROG!$T$11:$AB$37,2,FALSE),"-")</f>
        <v>307</v>
      </c>
      <c r="J31" s="45">
        <f>IFERROR(VLOOKUP(A31,PROG!$T$11:$AB$37,3,FALSE),"-")</f>
        <v>363</v>
      </c>
      <c r="K31" s="45">
        <f>IFERROR(VLOOKUP(A31,PROG!$T$11:$AB$37,4,FALSE),"-")</f>
        <v>367</v>
      </c>
      <c r="L31" s="45">
        <f>IFERROR(VLOOKUP(A31,PROG!$T$11:$AB$37,5,FALSE),"-")</f>
        <v>389</v>
      </c>
      <c r="M31" s="45">
        <f>IFERROR(VLOOKUP(A31,PROG!$T$11:$AB$37,6,FALSE),"-")</f>
        <v>420</v>
      </c>
      <c r="N31" s="45">
        <f>IFERROR(VLOOKUP(A31,PROG!$T$11:$AB$37,7,FALSE),"-")</f>
        <v>4321</v>
      </c>
      <c r="O31" s="45">
        <f>IFERROR(VLOOKUP(A31,PROG!$T$11:$AB$37,8,FALSE),"-")</f>
        <v>707</v>
      </c>
      <c r="P31" s="45">
        <f>IFERROR(VLOOKUP(A31,PROG!$T$11:$AB$37,9,FALSE),"-")</f>
        <v>35</v>
      </c>
      <c r="Q31" s="46">
        <f t="shared" si="1"/>
        <v>0.82410423452768733</v>
      </c>
      <c r="R31" s="46">
        <f t="shared" si="2"/>
        <v>0.44352617079889806</v>
      </c>
      <c r="S31" s="46">
        <f t="shared" si="3"/>
        <v>0.23160762942779292</v>
      </c>
      <c r="T31" s="46">
        <f t="shared" si="4"/>
        <v>0.16195372750642673</v>
      </c>
      <c r="U31" s="46">
        <f t="shared" si="5"/>
        <v>6.6666666666666666E-2</v>
      </c>
      <c r="V31" s="46">
        <f t="shared" si="6"/>
        <v>0.16107382550335569</v>
      </c>
      <c r="W31" s="46">
        <f t="shared" si="7"/>
        <v>0.18528995756718528</v>
      </c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s="26" customFormat="1" ht="12.6" customHeight="1" x14ac:dyDescent="0.3">
      <c r="A32" s="26" t="s">
        <v>86</v>
      </c>
      <c r="B32" s="189">
        <v>241</v>
      </c>
      <c r="C32" s="190">
        <v>213</v>
      </c>
      <c r="D32" s="190">
        <v>239</v>
      </c>
      <c r="E32" s="190">
        <v>190</v>
      </c>
      <c r="F32" s="190">
        <v>109</v>
      </c>
      <c r="G32" s="190">
        <v>692</v>
      </c>
      <c r="H32" s="191">
        <v>176</v>
      </c>
      <c r="I32" s="45">
        <f>IFERROR(VLOOKUP(A32,PROG!$T$11:$AB$37,2,FALSE),"-")</f>
        <v>490</v>
      </c>
      <c r="J32" s="45">
        <f>IFERROR(VLOOKUP(A32,PROG!$T$11:$AB$37,3,FALSE),"-")</f>
        <v>529</v>
      </c>
      <c r="K32" s="45">
        <f>IFERROR(VLOOKUP(A32,PROG!$T$11:$AB$37,4,FALSE),"-")</f>
        <v>414</v>
      </c>
      <c r="L32" s="45">
        <f>IFERROR(VLOOKUP(A32,PROG!$T$11:$AB$37,5,FALSE),"-")</f>
        <v>410</v>
      </c>
      <c r="M32" s="45">
        <f>IFERROR(VLOOKUP(A32,PROG!$T$11:$AB$37,6,FALSE),"-")</f>
        <v>399</v>
      </c>
      <c r="N32" s="45">
        <f>IFERROR(VLOOKUP(A32,PROG!$T$11:$AB$37,7,FALSE),"-")</f>
        <v>5470</v>
      </c>
      <c r="O32" s="45">
        <f>IFERROR(VLOOKUP(A32,PROG!$T$11:$AB$37,8,FALSE),"-")</f>
        <v>577</v>
      </c>
      <c r="P32" s="45">
        <f>IFERROR(VLOOKUP(A32,PROG!$T$11:$AB$37,9,FALSE),"-")</f>
        <v>53</v>
      </c>
      <c r="Q32" s="46">
        <f t="shared" si="1"/>
        <v>0.49183673469387756</v>
      </c>
      <c r="R32" s="46">
        <f t="shared" si="2"/>
        <v>0.40264650283553877</v>
      </c>
      <c r="S32" s="46">
        <f t="shared" si="3"/>
        <v>0.57729468599033817</v>
      </c>
      <c r="T32" s="46">
        <f t="shared" si="4"/>
        <v>0.46341463414634149</v>
      </c>
      <c r="U32" s="46">
        <f t="shared" si="5"/>
        <v>0.27318295739348369</v>
      </c>
      <c r="V32" s="46">
        <f t="shared" si="6"/>
        <v>0.12650822669104206</v>
      </c>
      <c r="W32" s="46">
        <f t="shared" si="7"/>
        <v>0.30502599653379547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s="26" customFormat="1" ht="12.6" customHeight="1" x14ac:dyDescent="0.3">
      <c r="A33" s="26" t="s">
        <v>328</v>
      </c>
      <c r="B33" s="189"/>
      <c r="C33" s="190"/>
      <c r="D33" s="190"/>
      <c r="E33" s="190"/>
      <c r="F33" s="190"/>
      <c r="G33" s="190">
        <v>0</v>
      </c>
      <c r="H33" s="191"/>
      <c r="I33" s="45" t="str">
        <f>IFERROR(VLOOKUP(A33,PROG!$T$11:$AB$37,2,FALSE),"-")</f>
        <v>-</v>
      </c>
      <c r="J33" s="45" t="str">
        <f>IFERROR(VLOOKUP(A33,PROG!$T$11:$AB$37,3,FALSE),"-")</f>
        <v>-</v>
      </c>
      <c r="K33" s="45" t="str">
        <f>IFERROR(VLOOKUP(A33,PROG!$T$11:$AB$37,4,FALSE),"-")</f>
        <v>-</v>
      </c>
      <c r="L33" s="45" t="str">
        <f>IFERROR(VLOOKUP(A33,PROG!$T$11:$AB$37,5,FALSE),"-")</f>
        <v>-</v>
      </c>
      <c r="M33" s="45" t="str">
        <f>IFERROR(VLOOKUP(A33,PROG!$T$11:$AB$37,6,FALSE),"-")</f>
        <v>-</v>
      </c>
      <c r="N33" s="45" t="str">
        <f>IFERROR(VLOOKUP(A33,PROG!$T$11:$AB$37,7,FALSE),"-")</f>
        <v>-</v>
      </c>
      <c r="O33" s="45" t="str">
        <f>IFERROR(VLOOKUP(A33,PROG!$T$11:$AB$37,8,FALSE),"-")</f>
        <v>-</v>
      </c>
      <c r="P33" s="45" t="str">
        <f>IFERROR(VLOOKUP(A33,PROG!$T$11:$AB$37,9,FALSE),"-")</f>
        <v>-</v>
      </c>
      <c r="Q33" s="46">
        <f t="shared" si="1"/>
        <v>0</v>
      </c>
      <c r="R33" s="46">
        <f t="shared" si="2"/>
        <v>0</v>
      </c>
      <c r="S33" s="46">
        <f t="shared" si="3"/>
        <v>0</v>
      </c>
      <c r="T33" s="46">
        <f t="shared" si="4"/>
        <v>0</v>
      </c>
      <c r="U33" s="46">
        <f t="shared" si="5"/>
        <v>0</v>
      </c>
      <c r="V33" s="46">
        <f t="shared" si="6"/>
        <v>0</v>
      </c>
      <c r="W33" s="46">
        <f t="shared" si="7"/>
        <v>0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s="26" customFormat="1" ht="12.6" customHeight="1" x14ac:dyDescent="0.3">
      <c r="A34" s="47" t="s">
        <v>203</v>
      </c>
      <c r="B34" s="192">
        <v>8207</v>
      </c>
      <c r="C34" s="193">
        <v>5980</v>
      </c>
      <c r="D34" s="193">
        <v>5307</v>
      </c>
      <c r="E34" s="193">
        <v>3796</v>
      </c>
      <c r="F34" s="193">
        <v>2107</v>
      </c>
      <c r="G34" s="193">
        <v>29787</v>
      </c>
      <c r="H34" s="194">
        <v>6281</v>
      </c>
      <c r="I34" s="45" t="str">
        <f>IFERROR(VLOOKUP(A34,PROG!$T$11:$AB$37,2,FALSE),"-")</f>
        <v>-</v>
      </c>
      <c r="J34" s="45" t="str">
        <f>IFERROR(VLOOKUP(A34,PROG!$T$11:$AB$37,3,FALSE),"-")</f>
        <v>-</v>
      </c>
      <c r="K34" s="45" t="str">
        <f>IFERROR(VLOOKUP(A34,PROG!$T$11:$AB$37,4,FALSE),"-")</f>
        <v>-</v>
      </c>
      <c r="L34" s="45" t="str">
        <f>IFERROR(VLOOKUP(A34,PROG!$T$11:$AB$37,5,FALSE),"-")</f>
        <v>-</v>
      </c>
      <c r="M34" s="45" t="str">
        <f>IFERROR(VLOOKUP(A34,PROG!$T$11:$AB$37,6,FALSE),"-")</f>
        <v>-</v>
      </c>
      <c r="N34" s="45" t="str">
        <f>IFERROR(VLOOKUP(A34,PROG!$T$11:$AB$37,7,FALSE),"-")</f>
        <v>-</v>
      </c>
      <c r="O34" s="45" t="str">
        <f>IFERROR(VLOOKUP(A34,PROG!$T$11:$AB$37,8,FALSE),"-")</f>
        <v>-</v>
      </c>
      <c r="P34" s="45" t="str">
        <f>IFERROR(VLOOKUP(A34,PROG!$T$11:$AB$37,9,FALSE),"-")</f>
        <v>-</v>
      </c>
      <c r="Q34" s="46">
        <f t="shared" si="1"/>
        <v>0</v>
      </c>
      <c r="R34" s="46">
        <f t="shared" si="2"/>
        <v>0</v>
      </c>
      <c r="S34" s="46">
        <f t="shared" si="3"/>
        <v>0</v>
      </c>
      <c r="T34" s="46">
        <f t="shared" si="4"/>
        <v>0</v>
      </c>
      <c r="U34" s="46">
        <f t="shared" si="5"/>
        <v>0</v>
      </c>
      <c r="V34" s="46">
        <f t="shared" si="6"/>
        <v>0</v>
      </c>
      <c r="W34" s="46">
        <f t="shared" si="7"/>
        <v>0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s="26" customFormat="1" ht="12.6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s="26" customFormat="1" ht="12.6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s="26" customFormat="1" ht="12.6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s="26" customFormat="1" ht="12.6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s="26" customFormat="1" ht="12.6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s="26" customFormat="1" ht="12.6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s="26" customFormat="1" ht="10.8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s="26" customFormat="1" ht="10.8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s="26" customFormat="1" ht="10.8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s="26" customFormat="1" ht="10.8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s="26" customFormat="1" ht="10.8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s="26" customFormat="1" ht="10.8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s="26" customFormat="1" ht="10.8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s="26" customFormat="1" ht="10.8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s="26" customFormat="1" ht="10.8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s="26" customFormat="1" ht="10.8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s="26" customFormat="1" ht="10.8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s="26" customFormat="1" ht="10.8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s="26" customFormat="1" ht="10.8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s="26" customFormat="1" ht="10.8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s="26" customFormat="1" ht="10.8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s="26" customFormat="1" ht="10.8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s="26" customFormat="1" ht="10.8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s="26" customFormat="1" ht="10.8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s="26" customFormat="1" ht="10.8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s="26" customFormat="1" ht="10.8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s="26" customFormat="1" ht="10.8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s="26" customFormat="1" ht="10.8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s="26" customFormat="1" ht="10.8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s="26" customFormat="1" ht="10.8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s="26" customFormat="1" ht="10.8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s="26" customFormat="1" ht="10.8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s="26" customFormat="1" ht="10.8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s="26" customFormat="1" ht="10.8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s="26" customFormat="1" ht="10.8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s="26" customFormat="1" ht="10.8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s="26" customFormat="1" ht="10.8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s="26" customFormat="1" ht="10.8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s="26" customFormat="1" ht="10.8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s="26" customFormat="1" ht="10.8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s="26" customFormat="1" ht="10.8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s="26" customFormat="1" ht="10.8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s="26" customFormat="1" ht="10.8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s="26" customFormat="1" ht="10.8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s="26" customFormat="1" ht="10.8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s="26" customFormat="1" ht="10.8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s="26" customFormat="1" ht="10.8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s="26" customFormat="1" ht="10.8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s="26" customFormat="1" ht="10.8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s="26" customFormat="1" ht="10.8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s="26" customFormat="1" ht="10.8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s="26" customFormat="1" ht="10.8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s="26" customFormat="1" ht="10.8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s="26" customFormat="1" ht="10.8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s="26" customFormat="1" ht="10.8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s="26" customFormat="1" ht="10.8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s="26" customFormat="1" ht="10.8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s="26" customFormat="1" ht="10.8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s="26" customFormat="1" ht="10.8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s="26" customFormat="1" ht="10.8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s="26" customFormat="1" ht="10.8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s="26" customFormat="1" ht="10.8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s="26" customFormat="1" ht="10.8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s="26" customFormat="1" ht="10.8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s="26" customFormat="1" ht="10.8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s="26" customFormat="1" ht="10.8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s="26" customFormat="1" ht="10.8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s="26" customFormat="1" ht="10.8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s="26" customFormat="1" ht="10.8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s="26" customFormat="1" ht="10.8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s="26" customFormat="1" ht="10.8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s="26" customFormat="1" ht="10.8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s="26" customFormat="1" ht="10.8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s="26" customFormat="1" ht="10.8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s="26" customFormat="1" ht="10.8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s="26" customFormat="1" ht="10.8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s="26" customFormat="1" ht="10.8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s="26" customFormat="1" ht="10.8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s="26" customFormat="1" ht="10.8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s="26" customFormat="1" ht="10.8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s="26" customFormat="1" ht="10.8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s="26" customFormat="1" ht="10.8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s="26" customFormat="1" ht="10.8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s="26" customFormat="1" ht="10.8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s="26" customFormat="1" ht="10.8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s="26" customFormat="1" ht="10.8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s="26" customFormat="1" ht="10.8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s="26" customFormat="1" ht="10.8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s="26" customFormat="1" ht="10.8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s="26" customFormat="1" ht="10.8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s="26" customFormat="1" ht="10.8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s="26" customFormat="1" ht="10.8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s="26" customFormat="1" ht="10.8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s="26" customFormat="1" ht="10.8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s="26" customFormat="1" ht="10.8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s="26" customFormat="1" ht="10.8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s="26" customFormat="1" ht="10.8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s="26" customFormat="1" ht="10.8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s="26" customFormat="1" ht="10.8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s="26" customFormat="1" ht="10.8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s="26" customFormat="1" ht="10.8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s="26" customFormat="1" ht="10.8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s="26" customFormat="1" ht="10.8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s="26" customFormat="1" ht="10.8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s="26" customFormat="1" ht="10.8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s="26" customFormat="1" ht="10.8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s="26" customFormat="1" ht="10.8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s="26" customFormat="1" ht="10.8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s="26" customFormat="1" ht="10.8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s="26" customFormat="1" ht="10.8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s="26" customFormat="1" ht="10.8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s="26" customFormat="1" ht="10.8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s="26" customFormat="1" ht="10.8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s="26" customFormat="1" ht="10.8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s="26" customFormat="1" ht="10.8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s="26" customFormat="1" ht="10.8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s="26" customFormat="1" ht="10.8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s="26" customFormat="1" ht="10.8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s="26" customFormat="1" ht="10.8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s="26" customFormat="1" ht="10.8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s="26" customFormat="1" ht="10.8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s="26" customFormat="1" ht="10.8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s="26" customFormat="1" ht="10.8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s="26" customFormat="1" ht="10.8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s="26" customFormat="1" ht="10.8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s="26" customFormat="1" ht="10.8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s="26" customFormat="1" ht="10.8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s="26" customFormat="1" ht="10.8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s="26" customFormat="1" ht="10.8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s="26" customFormat="1" ht="10.8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s="26" customFormat="1" ht="10.8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s="26" customFormat="1" ht="10.8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s="26" customFormat="1" ht="10.8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s="26" customFormat="1" ht="10.8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s="26" customFormat="1" ht="10.8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s="26" customFormat="1" ht="10.8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s="26" customFormat="1" ht="10.8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s="26" customFormat="1" ht="10.8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s="26" customFormat="1" ht="10.8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s="26" customFormat="1" ht="10.8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s="26" customFormat="1" ht="10.8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s="26" customFormat="1" ht="10.8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s="26" customFormat="1" ht="10.8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s="26" customFormat="1" ht="10.8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s="26" customFormat="1" ht="10.8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s="26" customFormat="1" ht="10.8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s="26" customFormat="1" ht="10.8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s="26" customFormat="1" ht="10.8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s="26" customFormat="1" ht="10.8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s="26" customFormat="1" ht="10.8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s="26" customFormat="1" ht="10.8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s="26" customFormat="1" ht="10.8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s="26" customFormat="1" ht="10.8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s="26" customFormat="1" ht="10.8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s="26" customFormat="1" ht="10.8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s="26" customFormat="1" ht="10.8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s="26" customFormat="1" ht="10.8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s="26" customFormat="1" ht="10.8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s="26" customFormat="1" ht="10.8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s="26" customFormat="1" ht="10.8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s="26" customFormat="1" ht="10.8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s="26" customFormat="1" ht="10.8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s="26" customFormat="1" ht="10.8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s="26" customFormat="1" ht="10.8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s="26" customFormat="1" ht="10.8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s="26" customFormat="1" ht="10.8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s="26" customFormat="1" ht="10.8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s="26" customFormat="1" ht="10.8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s="26" customFormat="1" ht="10.8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s="26" customFormat="1" ht="10.8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s="26" customFormat="1" ht="10.8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s="26" customFormat="1" ht="10.8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s="26" customFormat="1" ht="10.8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s="26" customFormat="1" ht="10.8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s="26" customFormat="1" ht="10.8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s="26" customFormat="1" ht="10.8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s="26" customFormat="1" ht="10.8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s="26" customFormat="1" ht="10.8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s="26" customFormat="1" ht="10.8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s="26" customFormat="1" ht="10.8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s="26" customFormat="1" ht="10.8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s="26" customFormat="1" ht="10.8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s="26" customFormat="1" ht="10.8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s="26" customFormat="1" ht="10.8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s="26" customFormat="1" ht="10.8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s="26" customFormat="1" ht="10.8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s="26" customFormat="1" ht="10.8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s="26" customFormat="1" ht="10.8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s="26" customFormat="1" ht="10.8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s="26" customFormat="1" ht="10.8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s="26" customFormat="1" ht="10.8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s="26" customFormat="1" ht="10.8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s="26" customFormat="1" ht="10.8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s="26" customFormat="1" ht="10.8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s="26" customFormat="1" ht="10.8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s="26" customFormat="1" ht="10.8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s="26" customFormat="1" ht="10.8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s="26" customFormat="1" ht="10.8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s="26" customFormat="1" ht="10.8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s="26" customFormat="1" ht="10.8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s="26" customFormat="1" ht="10.8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s="26" customFormat="1" ht="10.8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s="26" customFormat="1" ht="10.8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s="26" customFormat="1" ht="10.8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s="26" customFormat="1" ht="10.8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s="26" customFormat="1" ht="10.8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s="26" customFormat="1" ht="10.8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s="26" customFormat="1" ht="10.8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s="26" customFormat="1" ht="10.8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s="26" customFormat="1" ht="10.8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s="26" customFormat="1" ht="10.8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s="26" customFormat="1" ht="10.8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s="26" customFormat="1" ht="10.8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s="26" customFormat="1" ht="10.8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s="26" customFormat="1" ht="10.8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s="26" customFormat="1" ht="10.8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s="26" customFormat="1" ht="10.8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s="26" customFormat="1" ht="10.8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s="26" customFormat="1" ht="10.8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s="26" customFormat="1" ht="10.8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s="26" customFormat="1" ht="10.8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s="26" customFormat="1" ht="10.8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s="26" customFormat="1" ht="10.8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s="26" customFormat="1" ht="10.8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s="26" customFormat="1" ht="10.8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s="26" customFormat="1" ht="10.8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s="26" customFormat="1" ht="10.8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s="26" customFormat="1" ht="10.8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s="26" customFormat="1" ht="10.8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s="26" customFormat="1" ht="10.8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s="26" customFormat="1" ht="10.8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s="26" customFormat="1" ht="10.8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s="26" customFormat="1" ht="10.8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s="26" customFormat="1" ht="10.8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s="26" customFormat="1" ht="10.8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s="26" customFormat="1" ht="10.8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s="26" customFormat="1" ht="10.8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s="26" customFormat="1" ht="10.8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s="26" customFormat="1" ht="10.8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s="26" customFormat="1" ht="10.8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s="26" customFormat="1" ht="10.8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s="26" customFormat="1" ht="10.8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s="26" customFormat="1" ht="10.8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s="26" customFormat="1" ht="10.8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s="26" customFormat="1" ht="10.8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s="26" customFormat="1" ht="10.8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s="26" customFormat="1" ht="10.8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s="26" customFormat="1" ht="10.8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s="26" customFormat="1" ht="10.8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s="26" customFormat="1" ht="10.8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s="26" customFormat="1" ht="10.8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s="26" customFormat="1" ht="10.8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s="26" customFormat="1" ht="10.8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s="26" customFormat="1" ht="10.8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s="26" customFormat="1" ht="10.8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s="26" customFormat="1" ht="10.8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s="26" customFormat="1" ht="10.8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s="26" customFormat="1" ht="10.8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s="26" customFormat="1" ht="10.8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s="26" customFormat="1" ht="10.8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s="26" customFormat="1" ht="10.8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s="26" customFormat="1" ht="10.8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s="26" customFormat="1" ht="10.8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s="26" customFormat="1" ht="10.8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s="26" customFormat="1" ht="10.8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s="26" customFormat="1" ht="10.8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s="26" customFormat="1" ht="10.8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s="26" customFormat="1" ht="10.8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s="26" customFormat="1" ht="10.8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s="26" customFormat="1" ht="10.8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s="26" customFormat="1" ht="10.8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s="26" customFormat="1" ht="10.8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s="26" customFormat="1" ht="10.8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s="26" customFormat="1" ht="10.8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s="26" customFormat="1" ht="10.8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s="26" customFormat="1" ht="10.8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s="26" customFormat="1" ht="10.8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s="26" customFormat="1" ht="10.8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s="26" customFormat="1" ht="10.8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s="26" customFormat="1" ht="10.8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s="26" customFormat="1" ht="10.8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s="26" customFormat="1" ht="10.8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s="26" customFormat="1" ht="10.8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s="26" customFormat="1" ht="10.8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s="26" customFormat="1" ht="10.8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s="26" customFormat="1" ht="10.8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s="26" customFormat="1" ht="10.8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s="26" customFormat="1" ht="10.8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s="26" customFormat="1" ht="10.8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s="26" customFormat="1" ht="10.8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s="26" customFormat="1" ht="10.8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s="26" customFormat="1" ht="10.8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s="26" customFormat="1" ht="10.8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s="26" customFormat="1" ht="10.8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s="26" customFormat="1" ht="10.8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s="26" customFormat="1" ht="10.8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s="26" customFormat="1" ht="10.8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s="26" customFormat="1" ht="10.8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s="26" customFormat="1" ht="10.8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s="26" customFormat="1" ht="10.8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s="26" customFormat="1" ht="10.8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s="26" customFormat="1" ht="10.8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s="26" customFormat="1" ht="10.8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s="26" customFormat="1" ht="10.8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s="26" customFormat="1" ht="10.8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s="26" customFormat="1" ht="10.8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s="26" customFormat="1" ht="10.8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s="26" customFormat="1" ht="10.8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s="26" customFormat="1" ht="10.8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s="26" customFormat="1" ht="10.8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s="26" customFormat="1" ht="10.8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s="26" customFormat="1" ht="10.8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s="26" customFormat="1" ht="10.8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s="26" customFormat="1" ht="10.8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s="26" customFormat="1" ht="10.8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s="26" customFormat="1" ht="10.8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s="26" customFormat="1" ht="10.8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s="26" customFormat="1" ht="10.8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s="26" customFormat="1" ht="10.8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s="26" customFormat="1" ht="10.8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s="26" customFormat="1" ht="10.8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s="26" customFormat="1" ht="10.8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s="26" customFormat="1" ht="10.8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s="26" customFormat="1" ht="10.8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s="26" customFormat="1" ht="10.8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s="26" customFormat="1" ht="10.8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s="26" customFormat="1" ht="10.8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s="26" customFormat="1" ht="10.8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s="26" customFormat="1" ht="10.8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s="26" customFormat="1" ht="10.8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s="26" customFormat="1" ht="10.8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s="26" customFormat="1" ht="10.8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s="26" customFormat="1" ht="10.8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s="26" customFormat="1" ht="10.8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s="26" customFormat="1" ht="10.8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s="26" customFormat="1" ht="10.8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s="26" customFormat="1" ht="10.8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s="26" customFormat="1" ht="10.8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s="26" customFormat="1" ht="10.8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s="26" customFormat="1" ht="10.8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s="26" customFormat="1" ht="10.8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s="26" customFormat="1" ht="10.8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s="26" customFormat="1" ht="10.8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s="26" customFormat="1" ht="10.8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s="26" customFormat="1" ht="10.8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s="26" customFormat="1" ht="10.8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s="26" customFormat="1" ht="10.8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s="26" customFormat="1" ht="10.8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s="26" customFormat="1" ht="10.8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s="26" customFormat="1" ht="10.8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s="26" customFormat="1" ht="10.8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s="26" customFormat="1" ht="10.8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s="26" customFormat="1" ht="10.8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s="26" customFormat="1" ht="10.8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s="26" customFormat="1" ht="10.8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s="26" customFormat="1" ht="10.8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s="26" customFormat="1" ht="10.8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s="26" customFormat="1" ht="10.8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s="26" customFormat="1" ht="10.8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s="26" customFormat="1" ht="10.8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s="26" customFormat="1" ht="10.8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s="26" customFormat="1" ht="10.8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s="26" customFormat="1" ht="10.8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s="26" customFormat="1" ht="10.8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s="26" customFormat="1" ht="10.8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s="26" customFormat="1" ht="10.8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s="26" customFormat="1" ht="10.8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s="26" customFormat="1" ht="10.8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s="26" customFormat="1" ht="10.8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s="26" customFormat="1" ht="10.8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s="26" customFormat="1" ht="10.8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s="26" customFormat="1" ht="10.8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s="26" customFormat="1" ht="10.8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s="26" customFormat="1" ht="10.8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s="26" customFormat="1" ht="10.8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s="26" customFormat="1" ht="10.8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s="26" customFormat="1" ht="10.8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s="26" customFormat="1" ht="10.8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s="26" customFormat="1" ht="10.8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s="26" customFormat="1" ht="10.8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s="26" customFormat="1" ht="10.8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s="26" customFormat="1" ht="10.8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s="26" customFormat="1" ht="10.8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s="26" customFormat="1" ht="10.8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s="26" customFormat="1" ht="10.8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s="26" customFormat="1" ht="10.8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s="26" customFormat="1" ht="10.8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s="26" customFormat="1" ht="10.8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s="26" customFormat="1" ht="10.8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s="26" customFormat="1" ht="10.8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s="26" customFormat="1" ht="10.8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s="26" customFormat="1" ht="10.8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s="26" customFormat="1" ht="10.8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s="26" customFormat="1" ht="10.8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s="26" customFormat="1" ht="10.8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s="26" customFormat="1" ht="10.8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s="26" customFormat="1" ht="10.8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s="26" customFormat="1" ht="10.8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s="26" customFormat="1" ht="10.8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s="26" customFormat="1" ht="10.8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s="26" customFormat="1" ht="10.8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s="26" customFormat="1" ht="10.8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s="26" customFormat="1" ht="10.8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s="26" customFormat="1" ht="10.8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s="26" customFormat="1" ht="10.8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s="26" customFormat="1" ht="10.8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s="26" customFormat="1" ht="10.8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s="26" customFormat="1" ht="10.8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s="26" customFormat="1" ht="10.8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s="26" customFormat="1" ht="10.8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s="26" customFormat="1" ht="10.8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s="26" customFormat="1" ht="10.8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s="26" customFormat="1" ht="10.8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s="26" customFormat="1" ht="10.8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s="26" customFormat="1" ht="10.8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s="26" customFormat="1" ht="10.8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s="26" customFormat="1" ht="10.8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s="26" customFormat="1" ht="10.8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s="26" customFormat="1" ht="10.8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s="26" customFormat="1" ht="10.8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s="26" customFormat="1" ht="10.8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s="26" customFormat="1" ht="10.8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s="26" customFormat="1" ht="10.8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s="26" customFormat="1" ht="10.8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s="26" customFormat="1" ht="10.8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s="26" customFormat="1" ht="10.8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s="26" customFormat="1" ht="10.8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s="26" customFormat="1" ht="10.8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s="26" customFormat="1" ht="10.8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s="26" customFormat="1" ht="10.8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s="26" customFormat="1" ht="10.8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s="26" customFormat="1" ht="10.8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s="26" customFormat="1" ht="10.8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s="26" customFormat="1" ht="10.8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s="26" customFormat="1" ht="10.8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s="26" customFormat="1" ht="10.8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s="26" customFormat="1" ht="10.8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s="26" customFormat="1" ht="10.8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s="26" customFormat="1" ht="10.8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s="26" customFormat="1" ht="10.8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s="26" customFormat="1" ht="10.8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s="26" customFormat="1" ht="10.8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s="26" customFormat="1" ht="10.8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s="26" customFormat="1" ht="10.8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s="26" customFormat="1" ht="10.8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s="26" customFormat="1" ht="10.8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s="26" customFormat="1" ht="10.8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s="26" customFormat="1" ht="10.8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s="26" customFormat="1" ht="10.8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s="26" customFormat="1" ht="10.8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s="26" customFormat="1" ht="10.8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s="26" customFormat="1" ht="10.8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s="26" customFormat="1" ht="10.8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s="26" customFormat="1" ht="10.8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s="26" customFormat="1" ht="10.8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s="26" customFormat="1" ht="10.8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s="26" customFormat="1" ht="10.8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s="26" customFormat="1" ht="10.8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s="26" customFormat="1" ht="10.8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s="26" customFormat="1" ht="10.8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s="26" customFormat="1" ht="10.8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s="26" customFormat="1" ht="10.8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s="26" customFormat="1" ht="10.8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s="26" customFormat="1" ht="10.8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s="26" customFormat="1" ht="10.8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s="26" customFormat="1" ht="10.8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s="26" customFormat="1" ht="10.8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s="26" customFormat="1" ht="10.8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s="26" customFormat="1" ht="10.8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s="26" customFormat="1" ht="10.8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s="26" customFormat="1" ht="10.8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s="26" customFormat="1" ht="10.8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s="26" customFormat="1" ht="10.8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s="26" customFormat="1" ht="10.8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s="26" customFormat="1" ht="10.8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s="26" customFormat="1" ht="10.8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s="26" customFormat="1" ht="10.8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s="26" customFormat="1" ht="10.8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s="26" customFormat="1" ht="10.8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s="26" customFormat="1" ht="10.8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s="26" customFormat="1" ht="10.8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s="26" customFormat="1" ht="10.8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s="26" customFormat="1" ht="10.8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s="26" customFormat="1" ht="10.8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s="26" customFormat="1" ht="10.8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s="26" customFormat="1" ht="10.8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s="26" customFormat="1" ht="10.8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s="26" customFormat="1" ht="10.8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s="26" customFormat="1" ht="10.8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s="26" customFormat="1" ht="10.8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s="26" customFormat="1" ht="10.8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s="26" customFormat="1" ht="10.8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s="26" customFormat="1" ht="10.8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s="26" customFormat="1" ht="10.8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s="26" customFormat="1" ht="10.8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s="26" customFormat="1" ht="10.8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s="26" customFormat="1" ht="10.8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s="26" customFormat="1" ht="10.8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s="26" customFormat="1" ht="10.8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s="26" customFormat="1" ht="10.8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s="26" customFormat="1" ht="10.8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s="26" customFormat="1" ht="10.8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s="26" customFormat="1" ht="10.8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s="26" customFormat="1" ht="10.8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s="26" customFormat="1" ht="10.8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s="26" customFormat="1" ht="10.8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s="26" customFormat="1" ht="10.8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s="26" customFormat="1" ht="10.8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s="26" customFormat="1" ht="10.8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s="26" customFormat="1" ht="10.8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s="26" customFormat="1" ht="10.8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s="26" customFormat="1" ht="10.8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s="26" customFormat="1" ht="10.8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s="26" customFormat="1" ht="10.8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s="26" customFormat="1" ht="10.8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s="26" customFormat="1" ht="10.8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s="26" customFormat="1" ht="10.8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s="26" customFormat="1" ht="10.8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s="26" customFormat="1" ht="10.8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s="26" customFormat="1" ht="10.8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s="26" customFormat="1" ht="10.8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s="26" customFormat="1" ht="10.8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s="26" customFormat="1" ht="10.8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s="26" customFormat="1" ht="10.8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s="26" customFormat="1" ht="10.8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s="26" customFormat="1" ht="10.8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s="26" customFormat="1" ht="10.8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s="26" customFormat="1" ht="10.8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s="26" customFormat="1" ht="10.8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s="26" customFormat="1" ht="10.8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s="26" customFormat="1" ht="10.8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s="26" customFormat="1" ht="10.8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s="26" customFormat="1" ht="10.8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s="26" customFormat="1" ht="10.8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s="26" customFormat="1" ht="10.8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s="26" customFormat="1" ht="10.8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s="26" customFormat="1" ht="10.8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s="26" customFormat="1" ht="10.8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s="26" customFormat="1" ht="10.8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s="26" customFormat="1" ht="10.8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s="26" customFormat="1" ht="10.8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s="26" customFormat="1" ht="10.8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s="26" customFormat="1" ht="10.8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s="26" customFormat="1" ht="10.8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s="26" customFormat="1" ht="10.8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s="26" customFormat="1" ht="10.8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s="26" customFormat="1" ht="10.8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s="26" customFormat="1" ht="10.8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s="26" customFormat="1" ht="10.8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s="26" customFormat="1" ht="10.8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s="26" customFormat="1" ht="10.8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s="26" customFormat="1" ht="10.8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s="26" customFormat="1" ht="10.8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s="26" customFormat="1" ht="10.8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s="26" customFormat="1" ht="10.8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s="26" customFormat="1" ht="10.8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s="26" customFormat="1" ht="10.8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s="26" customFormat="1" ht="10.8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s="26" customFormat="1" ht="10.8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s="26" customFormat="1" ht="10.8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s="26" customFormat="1" ht="10.8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s="26" customFormat="1" ht="10.8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s="26" customFormat="1" ht="10.8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s="26" customFormat="1" ht="10.8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s="26" customFormat="1" ht="10.8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s="26" customFormat="1" ht="10.8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s="26" customFormat="1" ht="10.8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s="26" customFormat="1" ht="10.8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s="26" customFormat="1" ht="10.8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s="26" customFormat="1" ht="10.8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s="26" customFormat="1" ht="10.8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s="26" customFormat="1" ht="10.8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s="26" customFormat="1" ht="10.8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s="26" customFormat="1" ht="10.8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s="26" customFormat="1" ht="10.8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s="26" customFormat="1" ht="10.8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s="26" customFormat="1" ht="10.8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s="26" customFormat="1" ht="10.8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s="26" customFormat="1" ht="10.8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s="26" customFormat="1" ht="10.8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s="26" customFormat="1" ht="10.8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s="26" customFormat="1" ht="10.8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s="26" customFormat="1" ht="10.8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s="26" customFormat="1" ht="10.8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s="26" customFormat="1" ht="10.8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s="26" customFormat="1" ht="10.8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s="26" customFormat="1" ht="10.8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s="26" customFormat="1" ht="10.8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s="26" customFormat="1" ht="10.8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s="26" customFormat="1" ht="10.8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s="26" customFormat="1" ht="10.8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s="26" customFormat="1" ht="10.8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s="26" customFormat="1" ht="10.8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s="26" customFormat="1" ht="10.8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s="26" customFormat="1" ht="10.8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s="26" customFormat="1" ht="10.8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s="26" customFormat="1" ht="10.8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s="26" customFormat="1" ht="10.8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s="26" customFormat="1" ht="10.8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s="26" customFormat="1" ht="10.8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s="26" customFormat="1" ht="10.8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s="26" customFormat="1" ht="10.8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s="26" customFormat="1" ht="10.8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s="26" customFormat="1" ht="10.8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s="26" customFormat="1" ht="10.8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s="26" customFormat="1" ht="10.8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s="26" customFormat="1" ht="10.8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s="26" customFormat="1" ht="10.8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s="26" customFormat="1" ht="10.8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s="26" customFormat="1" ht="10.8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s="26" customFormat="1" ht="10.8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s="26" customFormat="1" ht="10.8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s="26" customFormat="1" ht="10.8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s="26" customFormat="1" ht="10.8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s="26" customFormat="1" ht="10.8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s="26" customFormat="1" ht="10.8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s="26" customFormat="1" ht="10.8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s="26" customFormat="1" ht="10.8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s="26" customFormat="1" ht="10.8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s="26" customFormat="1" ht="10.8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s="26" customFormat="1" ht="10.8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s="26" customFormat="1" ht="10.8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s="26" customFormat="1" ht="10.8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s="26" customFormat="1" ht="10.8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s="26" customFormat="1" ht="10.8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s="26" customFormat="1" ht="10.8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s="26" customFormat="1" ht="10.8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s="26" customFormat="1" ht="10.8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s="26" customFormat="1" ht="10.8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s="26" customFormat="1" ht="10.8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s="26" customFormat="1" ht="10.8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s="26" customFormat="1" ht="10.8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s="26" customFormat="1" ht="10.8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s="26" customFormat="1" ht="10.8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s="26" customFormat="1" ht="10.8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s="26" customFormat="1" ht="10.8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s="26" customFormat="1" ht="10.8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s="26" customFormat="1" ht="10.8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s="26" customFormat="1" ht="10.8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s="26" customFormat="1" ht="10.8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s="26" customFormat="1" ht="10.8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s="26" customFormat="1" ht="10.8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s="26" customFormat="1" ht="10.8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s="26" customFormat="1" ht="10.8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s="26" customFormat="1" ht="10.8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s="26" customFormat="1" ht="10.8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s="26" customFormat="1" ht="10.8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s="26" customFormat="1" ht="10.8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s="26" customFormat="1" ht="10.8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s="26" customFormat="1" ht="10.8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s="26" customFormat="1" ht="10.8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s="26" customFormat="1" ht="10.8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s="26" customFormat="1" ht="10.8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s="26" customFormat="1" ht="10.8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s="26" customFormat="1" ht="10.8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s="26" customFormat="1" ht="10.8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s="26" customFormat="1" ht="10.8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s="26" customFormat="1" ht="10.8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s="26" customFormat="1" ht="10.8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s="26" customFormat="1" ht="10.8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s="26" customFormat="1" ht="10.8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s="26" customFormat="1" ht="10.8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s="26" customFormat="1" ht="10.8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s="26" customFormat="1" ht="10.8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s="26" customFormat="1" ht="10.8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s="26" customFormat="1" ht="10.8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s="26" customFormat="1" ht="10.8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s="26" customFormat="1" ht="10.8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s="26" customFormat="1" ht="10.8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s="26" customFormat="1" ht="10.8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s="26" customFormat="1" ht="10.8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s="26" customFormat="1" ht="10.8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s="26" customFormat="1" ht="10.8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s="26" customFormat="1" ht="10.8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s="26" customFormat="1" ht="10.8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s="26" customFormat="1" ht="10.8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s="26" customFormat="1" ht="10.8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s="26" customFormat="1" ht="10.8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s="26" customFormat="1" ht="10.8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s="26" customFormat="1" ht="10.8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s="26" customFormat="1" ht="10.8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s="26" customFormat="1" ht="10.8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s="26" customFormat="1" ht="10.8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s="26" customFormat="1" ht="10.8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s="26" customFormat="1" ht="10.8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s="26" customFormat="1" ht="10.8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s="26" customFormat="1" ht="10.8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s="26" customFormat="1" ht="10.8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s="26" customFormat="1" ht="10.8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s="26" customFormat="1" ht="10.8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s="26" customFormat="1" ht="10.8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s="26" customFormat="1" ht="10.8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s="26" customFormat="1" ht="10.8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s="26" customFormat="1" ht="10.8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s="26" customFormat="1" ht="10.8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s="26" customFormat="1" ht="10.8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s="26" customFormat="1" ht="10.8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s="26" customFormat="1" ht="10.8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s="26" customFormat="1" ht="10.8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s="26" customFormat="1" ht="10.8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s="26" customFormat="1" ht="10.8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s="26" customFormat="1" ht="10.8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s="26" customFormat="1" ht="10.8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s="26" customFormat="1" ht="10.8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s="26" customFormat="1" ht="10.8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s="26" customFormat="1" ht="10.8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s="26" customFormat="1" ht="10.8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s="26" customFormat="1" ht="10.8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s="26" customFormat="1" ht="10.8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s="26" customFormat="1" ht="10.8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s="26" customFormat="1" ht="10.8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s="26" customFormat="1" ht="10.8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s="26" customFormat="1" ht="10.8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s="26" customFormat="1" ht="10.8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s="26" customForma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s="26" customForma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s="26" customForma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s="26" customForma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s="26" customForma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s="26" customForma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s="26" customForma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s="26" customForma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s="26" customForma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s="26" customForma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s="26" customForma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s="26" customForma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s="26" customForma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s="26" customForma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s="26" customForma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s="26" customForma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s="26" customForma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s="26" customForma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s="26" customForma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s="26" customForma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s="26" customForma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s="26" customForma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s="26" customForma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s="26" customForma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s="26" customForma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s="26" customForma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s="26" customForma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s="26" customForma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s="26" customForma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s="26" customForma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s="26" customForma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s="26" customForma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s="26" customForma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s="26" customForma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s="26" customForma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s="26" customForma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s="26" customForma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s="26" customForma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s="26" customForma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s="26" customForma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s="26" customForma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s="26" customForma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s="26" customForma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s="26" customForma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s="26" customForma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s="26" customForma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s="26" customForma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s="26" customForma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s="26" customForma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s="26" customForma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s="26" customForma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s="26" customForma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s="26" customForma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s="26" customForma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s="26" customForma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s="26" customForma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s="26" customForma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s="26" customForma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s="26" customForma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s="26" customForma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s="26" customForma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s="26" customForma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s="26" customForma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s="26" customForma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s="26" customForma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s="26" customForma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s="26" customForma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s="26" customForma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s="26" customForma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s="26" customForma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s="26" customForma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s="26" customForma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s="26" customForma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s="26" customForma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s="26" customForma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s="26" customForma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s="26" customForma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s="26" customForma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s="26" customForma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s="26" customForma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s="26" customForma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s="26" customForma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s="26" customForma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s="26" customForma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s="26" customForma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s="26" customForma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s="26" customForma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s="26" customForma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s="26" customForma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s="26" customForma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s="26" customForma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s="26" customForma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s="26" customForma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s="26" customForma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s="26" customForma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s="26" customForma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s="26" customForma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s="26" customForma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1" s="26" customForma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1" s="26" customForma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s="26" customForma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s="26" customForma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s="26" customForma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s="26" customForma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s="26" customForma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s="26" customForma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s="26" customForma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s="26" customForma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s="26" customForma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s="26" customForma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s="26" customForma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s="26" customForma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s="26" customForma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s="26" customForma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s="26" customForma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s="26" customForma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s="26" customForma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s="26" customForma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s="26" customForma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s="26" customForma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s="26" customForma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s="26" customForma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s="26" customForma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s="26" customForma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s="26" customForma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s="26" customForma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s="26" customForma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s="26" customForma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s="26" customForma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s="26" customForma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s="26" customForma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s="26" customForma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s="26" customForma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s="26" customForma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s="26" customForma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s="26" customForma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s="26" customForma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s="26" customForma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s="26" customForma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s="26" customForma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s="26" customForma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s="26" customForma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s="26" customForma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s="26" customForma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s="26" customForma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s="26" customForma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s="26" customForma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s="26" customForma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s="26" customForma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s="26" customForma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s="26" customForma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s="26" customForma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s="26" customForma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s="26" customForma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s="26" customForma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s="26" customForma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s="26" customForma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s="26" customForma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s="26" customForma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s="26" customForma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s="26" customForma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s="26" customForma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s="26" customForma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s="26" customForma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s="26" customForma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s="26" customForma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s="26" customForma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s="26" customForma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s="26" customForma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s="26" customForma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s="26" customForma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s="26" customForma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s="26" customForma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s="26" customForma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s="26" customForma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s="26" customForma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s="26" customForma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s="26" customForma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s="26" customForma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s="26" customForma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s="26" customForma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s="26" customForma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s="26" customForma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s="26" customForma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s="26" customForma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s="26" customForma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s="26" customForma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s="26" customForma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s="26" customForma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s="26" customForma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s="26" customForma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s="26" customForma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s="26" customForma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s="26" customForma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s="26" customForma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s="26" customForma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s="26" customForma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s="26" customForma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s="26" customForma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s="26" customForma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s="26" customForma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s="26" customForma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s="26" customForma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s="26" customForma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s="26" customForma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s="26" customForma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s="26" customForma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s="26" customForma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s="26" customForma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s="26" customForma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s="26" customForma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s="26" customForma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s="26" customForma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s="26" customForma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s="26" customForma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s="26" customForma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s="26" customForma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s="26" customForma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s="26" customForma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s="26" customForma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s="26" customForma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s="26" customForma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s="26" customForma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s="26" customForma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s="26" customForma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s="26" customForma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s="26" customForma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s="26" customForma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s="26" customForma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s="26" customForma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s="26" customForma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s="26" customForma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s="26" customForma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s="26" customForma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s="26" customForma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s="26" customForma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s="26" customForma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s="26" customForma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s="26" customForma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s="26" customForma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s="26" customForma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s="26" customForma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s="26" customForma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s="26" customForma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s="26" customForma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s="26" customForma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s="26" customForma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s="26" customForma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s="26" customForma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s="26" customForma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s="26" customForma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s="26" customForma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s="26" customForma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s="26" customForma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s="26" customForma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s="26" customFormat="1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s="26" customFormat="1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s="26" customFormat="1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s="26" customFormat="1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s="26" customFormat="1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s="26" customFormat="1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s="26" customFormat="1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s="26" customFormat="1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s="26" customFormat="1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s="26" customFormat="1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s="26" customFormat="1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s="26" customFormat="1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s="26" customFormat="1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s="26" customFormat="1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s="26" customFormat="1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s="26" customFormat="1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s="26" customFormat="1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  <row r="1021" spans="1:40" s="26" customFormat="1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</row>
    <row r="1022" spans="1:40" s="26" customFormat="1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</row>
    <row r="1023" spans="1:40" s="26" customFormat="1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</row>
    <row r="1024" spans="1:40" s="26" customFormat="1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</row>
    <row r="1025" spans="1:40" s="26" customFormat="1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</row>
    <row r="1026" spans="1:40" s="26" customFormat="1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</row>
    <row r="1027" spans="1:40" s="26" customFormat="1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</row>
    <row r="1028" spans="1:40" s="26" customFormat="1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</row>
    <row r="1029" spans="1:40" s="26" customFormat="1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</row>
    <row r="1030" spans="1:40" s="26" customFormat="1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</row>
    <row r="1031" spans="1:40" s="26" customFormat="1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</row>
    <row r="1032" spans="1:40" s="26" customFormat="1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</row>
    <row r="1033" spans="1:40" s="26" customFormat="1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</row>
    <row r="1034" spans="1:40" s="26" customFormat="1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</row>
    <row r="1035" spans="1:40" s="26" customFormat="1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</row>
    <row r="1036" spans="1:40" s="26" customFormat="1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</row>
    <row r="1037" spans="1:40" s="26" customFormat="1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</row>
    <row r="1038" spans="1:40" s="26" customFormat="1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</row>
    <row r="1039" spans="1:40" s="26" customFormat="1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</row>
    <row r="1040" spans="1:40" s="26" customFormat="1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</row>
    <row r="1041" spans="1:40" s="26" customFormat="1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</row>
    <row r="1042" spans="1:40" s="26" customFormat="1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</row>
    <row r="1043" spans="1:40" s="26" customFormat="1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</row>
    <row r="1044" spans="1:40" s="26" customFormat="1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</row>
    <row r="1045" spans="1:40" s="26" customFormat="1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</row>
    <row r="1046" spans="1:40" s="26" customFormat="1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</row>
    <row r="1047" spans="1:40" s="26" customFormat="1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</row>
    <row r="1048" spans="1:40" s="26" customFormat="1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</row>
    <row r="1049" spans="1:40" s="26" customFormat="1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</row>
    <row r="1050" spans="1:40" s="26" customFormat="1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</row>
    <row r="1051" spans="1:40" s="26" customFormat="1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</row>
    <row r="1052" spans="1:40" s="26" customFormat="1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</row>
    <row r="1053" spans="1:40" s="26" customFormat="1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</row>
    <row r="1054" spans="1:40" s="26" customFormat="1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</row>
    <row r="1055" spans="1:40" s="26" customFormat="1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</row>
    <row r="1056" spans="1:40" s="26" customFormat="1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</row>
    <row r="1057" spans="1:40" s="26" customFormat="1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</row>
    <row r="1058" spans="1:40" s="26" customFormat="1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</row>
    <row r="1059" spans="1:40" s="26" customFormat="1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</row>
    <row r="1060" spans="1:40" s="26" customFormat="1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</row>
    <row r="1061" spans="1:40" s="26" customFormat="1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</row>
    <row r="1062" spans="1:40" s="26" customFormat="1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</row>
    <row r="1063" spans="1:40" s="26" customFormat="1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</row>
    <row r="1064" spans="1:40" s="26" customFormat="1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</row>
    <row r="1065" spans="1:40" s="26" customFormat="1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</row>
    <row r="1066" spans="1:40" s="26" customFormat="1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</row>
    <row r="1067" spans="1:40" s="26" customFormat="1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</row>
    <row r="1068" spans="1:40" s="26" customFormat="1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</row>
    <row r="1069" spans="1:40" s="26" customFormat="1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</row>
    <row r="1070" spans="1:40" s="26" customFormat="1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</row>
    <row r="1071" spans="1:40" s="26" customFormat="1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</row>
    <row r="1072" spans="1:40" s="26" customFormat="1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</row>
    <row r="1073" spans="1:40" s="26" customFormat="1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</row>
    <row r="1074" spans="1:40" s="26" customFormat="1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</row>
    <row r="1075" spans="1:40" s="26" customFormat="1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</row>
    <row r="1076" spans="1:40" s="26" customFormat="1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</row>
    <row r="1077" spans="1:40" s="26" customFormat="1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</row>
    <row r="1078" spans="1:40" s="26" customFormat="1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</row>
    <row r="1079" spans="1:40" s="26" customFormat="1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</row>
    <row r="1080" spans="1:40" s="26" customFormat="1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</row>
    <row r="1081" spans="1:40" s="26" customFormat="1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</row>
    <row r="1082" spans="1:40" s="26" customFormat="1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</row>
    <row r="1083" spans="1:40" s="26" customFormat="1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</row>
    <row r="1084" spans="1:40" s="26" customFormat="1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</row>
    <row r="1085" spans="1:40" s="26" customFormat="1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</row>
    <row r="1086" spans="1:40" s="26" customFormat="1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</row>
    <row r="1087" spans="1:40" s="26" customFormat="1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</row>
    <row r="1088" spans="1:40" s="26" customFormat="1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</row>
    <row r="1089" spans="1:40" s="26" customFormat="1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</row>
    <row r="1090" spans="1:40" s="26" customFormat="1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</row>
    <row r="1091" spans="1:40" s="26" customFormat="1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</row>
    <row r="1092" spans="1:40" s="26" customFormat="1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</row>
    <row r="1093" spans="1:40" s="26" customFormat="1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</row>
    <row r="1094" spans="1:40" s="26" customFormat="1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</row>
    <row r="1095" spans="1:40" s="26" customFormat="1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</row>
    <row r="1096" spans="1:40" s="26" customFormat="1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</row>
    <row r="1097" spans="1:40" s="26" customFormat="1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</row>
    <row r="1098" spans="1:40" s="26" customFormat="1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</row>
    <row r="1099" spans="1:40" s="26" customFormat="1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</row>
    <row r="1100" spans="1:40" s="26" customFormat="1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</row>
    <row r="1101" spans="1:40" s="26" customFormat="1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</row>
    <row r="1102" spans="1:40" s="26" customFormat="1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</row>
    <row r="1103" spans="1:40" s="26" customFormat="1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</row>
    <row r="1104" spans="1:40" s="26" customFormat="1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</row>
    <row r="1105" spans="1:40" s="26" customFormat="1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</row>
    <row r="1106" spans="1:40" s="26" customFormat="1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</row>
    <row r="1107" spans="1:40" s="26" customFormat="1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</row>
    <row r="1108" spans="1:40" s="26" customFormat="1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</row>
    <row r="1109" spans="1:40" s="26" customFormat="1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</row>
    <row r="1110" spans="1:40" s="26" customFormat="1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</row>
    <row r="1111" spans="1:40" s="26" customFormat="1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</row>
    <row r="1112" spans="1:40" s="26" customFormat="1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</row>
    <row r="1113" spans="1:40" s="26" customFormat="1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</row>
    <row r="1114" spans="1:40" s="26" customFormat="1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</row>
    <row r="1115" spans="1:40" s="26" customFormat="1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</row>
    <row r="1116" spans="1:40" s="26" customFormat="1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</row>
    <row r="1117" spans="1:40" s="26" customFormat="1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</row>
    <row r="1118" spans="1:40" s="26" customFormat="1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</row>
    <row r="1119" spans="1:40" s="26" customFormat="1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</row>
    <row r="1120" spans="1:40" s="26" customFormat="1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</row>
    <row r="1121" spans="1:40" s="26" customFormat="1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</row>
    <row r="1122" spans="1:40" s="26" customFormat="1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</row>
    <row r="1123" spans="1:40" s="26" customFormat="1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</row>
    <row r="1124" spans="1:40" s="26" customFormat="1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</row>
    <row r="1125" spans="1:40" s="26" customFormat="1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</row>
    <row r="1126" spans="1:40" s="26" customFormat="1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</row>
    <row r="1127" spans="1:40" s="26" customFormat="1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</row>
    <row r="1128" spans="1:40" s="26" customFormat="1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</row>
    <row r="1129" spans="1:40" s="26" customFormat="1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</row>
    <row r="1130" spans="1:40" s="26" customFormat="1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</row>
    <row r="1131" spans="1:40" s="26" customFormat="1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</row>
    <row r="1132" spans="1:40" s="26" customFormat="1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</row>
    <row r="1133" spans="1:40" s="26" customFormat="1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</row>
    <row r="1134" spans="1:40" s="26" customFormat="1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</row>
    <row r="1135" spans="1:40" s="26" customFormat="1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</row>
    <row r="1136" spans="1:40" s="26" customFormat="1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</row>
    <row r="1137" spans="1:40" s="26" customFormat="1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</row>
    <row r="1138" spans="1:40" s="26" customFormat="1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</row>
    <row r="1139" spans="1:40" s="26" customFormat="1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</row>
    <row r="1140" spans="1:40" s="26" customFormat="1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</row>
    <row r="1141" spans="1:40" s="26" customFormat="1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</row>
    <row r="1142" spans="1:40" s="26" customFormat="1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</row>
    <row r="1143" spans="1:40" s="26" customFormat="1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</row>
    <row r="1144" spans="1:40" s="26" customFormat="1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</row>
    <row r="1145" spans="1:40" s="26" customFormat="1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</row>
    <row r="1146" spans="1:40" s="26" customFormat="1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</row>
    <row r="1147" spans="1:40" s="26" customFormat="1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</row>
    <row r="1148" spans="1:40" s="26" customFormat="1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</row>
    <row r="1149" spans="1:40" s="26" customFormat="1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</row>
    <row r="1150" spans="1:40" s="26" customFormat="1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</row>
    <row r="1151" spans="1:40" s="26" customFormat="1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</row>
    <row r="1152" spans="1:40" s="26" customFormat="1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</row>
    <row r="1153" spans="1:40" s="26" customFormat="1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</row>
    <row r="1154" spans="1:40" s="26" customFormat="1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</row>
    <row r="1155" spans="1:40" s="26" customFormat="1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</row>
    <row r="1156" spans="1:40" s="26" customFormat="1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</row>
    <row r="1157" spans="1:40" s="26" customFormat="1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</row>
    <row r="1158" spans="1:40" s="26" customFormat="1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</row>
    <row r="1159" spans="1:40" s="26" customFormat="1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</row>
    <row r="1160" spans="1:40" s="26" customFormat="1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</row>
    <row r="1161" spans="1:40" s="26" customFormat="1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</row>
    <row r="1162" spans="1:40" s="26" customFormat="1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</row>
    <row r="1163" spans="1:40" s="26" customFormat="1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</row>
    <row r="1164" spans="1:40" s="26" customFormat="1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</row>
    <row r="1165" spans="1:40" s="26" customFormat="1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</row>
    <row r="1166" spans="1:40" s="26" customFormat="1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</row>
    <row r="1167" spans="1:40" s="26" customFormat="1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</row>
    <row r="1168" spans="1:40" s="26" customFormat="1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</row>
    <row r="1169" spans="1:40" s="26" customFormat="1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</row>
    <row r="1170" spans="1:40" s="26" customFormat="1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</row>
    <row r="1171" spans="1:40" s="26" customFormat="1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</row>
    <row r="1172" spans="1:40" s="26" customFormat="1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</row>
    <row r="1173" spans="1:40" s="26" customFormat="1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</row>
    <row r="1174" spans="1:40" s="26" customFormat="1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</row>
    <row r="1175" spans="1:40" s="26" customFormat="1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</row>
    <row r="1176" spans="1:40" s="26" customFormat="1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</row>
    <row r="1177" spans="1:40" s="26" customFormat="1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</row>
    <row r="1178" spans="1:40" s="26" customFormat="1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</row>
    <row r="1179" spans="1:40" s="26" customFormat="1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</row>
    <row r="1180" spans="1:40" s="26" customFormat="1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</row>
    <row r="1181" spans="1:40" s="26" customFormat="1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</row>
    <row r="1182" spans="1:40" s="26" customFormat="1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</row>
    <row r="1183" spans="1:40" s="26" customFormat="1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</row>
    <row r="1184" spans="1:40" s="26" customFormat="1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</row>
    <row r="1185" spans="1:40" s="26" customFormat="1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</row>
    <row r="1186" spans="1:40" s="26" customFormat="1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</row>
    <row r="1187" spans="1:40" s="26" customFormat="1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</row>
    <row r="1188" spans="1:40" s="26" customFormat="1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</row>
    <row r="1189" spans="1:40" s="26" customFormat="1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</row>
    <row r="1190" spans="1:40" s="26" customFormat="1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</row>
    <row r="1191" spans="1:40" s="26" customFormat="1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</row>
    <row r="1192" spans="1:40" s="26" customFormat="1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</row>
    <row r="1193" spans="1:40" s="26" customFormat="1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</row>
    <row r="1194" spans="1:40" s="26" customFormat="1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</row>
    <row r="1195" spans="1:40" s="26" customFormat="1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</row>
    <row r="1196" spans="1:40" s="26" customFormat="1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</row>
    <row r="1197" spans="1:40" s="26" customFormat="1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</row>
    <row r="1198" spans="1:40" s="26" customFormat="1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</row>
    <row r="1199" spans="1:40" s="26" customFormat="1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</row>
    <row r="1200" spans="1:40" s="26" customFormat="1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</row>
    <row r="1201" spans="1:40" s="26" customFormat="1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</row>
    <row r="1202" spans="1:40" s="26" customFormat="1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</row>
    <row r="1203" spans="1:40" s="26" customFormat="1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</row>
    <row r="1204" spans="1:40" s="26" customFormat="1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</row>
    <row r="1205" spans="1:40" s="26" customFormat="1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</row>
    <row r="1206" spans="1:40" s="26" customFormat="1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</row>
    <row r="1207" spans="1:40" s="26" customFormat="1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</row>
    <row r="1208" spans="1:40" s="26" customFormat="1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</row>
    <row r="1209" spans="1:40" s="26" customFormat="1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</row>
    <row r="1210" spans="1:40" s="26" customFormat="1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</row>
    <row r="1211" spans="1:40" s="26" customFormat="1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</row>
    <row r="1212" spans="1:40" s="26" customFormat="1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</row>
    <row r="1213" spans="1:40" s="26" customFormat="1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</row>
    <row r="1214" spans="1:40" s="26" customFormat="1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</row>
    <row r="1215" spans="1:40" s="26" customFormat="1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</row>
    <row r="1216" spans="1:40" s="26" customFormat="1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</row>
    <row r="1217" spans="1:40" s="26" customFormat="1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</row>
    <row r="1218" spans="1:40" s="26" customFormat="1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</row>
    <row r="1219" spans="1:40" s="26" customFormat="1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</row>
    <row r="1220" spans="1:40" s="26" customFormat="1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</row>
    <row r="1221" spans="1:40" s="26" customFormat="1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</row>
    <row r="1222" spans="1:40" s="26" customFormat="1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</row>
    <row r="1223" spans="1:40" s="26" customFormat="1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</row>
    <row r="1224" spans="1:40" s="26" customFormat="1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</row>
    <row r="1225" spans="1:40" s="26" customFormat="1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</row>
    <row r="1226" spans="1:40" s="26" customFormat="1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</row>
    <row r="1227" spans="1:40" s="26" customFormat="1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</row>
    <row r="1228" spans="1:40" s="26" customFormat="1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</row>
    <row r="1229" spans="1:40" s="26" customFormat="1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</row>
    <row r="1230" spans="1:40" s="26" customFormat="1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</row>
    <row r="1231" spans="1:40" s="26" customFormat="1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</row>
    <row r="1232" spans="1:40" s="26" customFormat="1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</row>
    <row r="1233" spans="1:40" s="26" customFormat="1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</row>
    <row r="1234" spans="1:40" s="26" customFormat="1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</row>
    <row r="1235" spans="1:40" s="26" customFormat="1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</row>
    <row r="1236" spans="1:40" s="26" customFormat="1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</row>
    <row r="1237" spans="1:40" s="26" customFormat="1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</row>
    <row r="1238" spans="1:40" s="26" customFormat="1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</row>
    <row r="1239" spans="1:40" s="26" customFormat="1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</row>
    <row r="1240" spans="1:40" s="26" customFormat="1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</row>
    <row r="1241" spans="1:40" s="26" customFormat="1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</row>
    <row r="1242" spans="1:40" s="26" customFormat="1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</row>
    <row r="1243" spans="1:40" s="26" customFormat="1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</row>
    <row r="1244" spans="1:40" s="26" customFormat="1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</row>
    <row r="1245" spans="1:40" s="26" customFormat="1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</row>
    <row r="1246" spans="1:40" s="26" customFormat="1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</row>
    <row r="1247" spans="1:40" s="26" customFormat="1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</row>
    <row r="1248" spans="1:40" s="26" customFormat="1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</row>
    <row r="1249" spans="1:40" s="26" customFormat="1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</row>
    <row r="1250" spans="1:40" s="26" customFormat="1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</row>
    <row r="1251" spans="1:40" s="26" customFormat="1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</row>
    <row r="1252" spans="1:40" s="26" customFormat="1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</row>
    <row r="1253" spans="1:40" s="26" customFormat="1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</row>
    <row r="1254" spans="1:40" s="26" customFormat="1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</row>
    <row r="1255" spans="1:40" s="26" customFormat="1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</row>
    <row r="1256" spans="1:40" s="26" customFormat="1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</row>
    <row r="1257" spans="1:40" s="26" customFormat="1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</row>
    <row r="1258" spans="1:40" s="26" customFormat="1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</row>
    <row r="1259" spans="1:40" s="26" customFormat="1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</row>
    <row r="1260" spans="1:40" s="26" customFormat="1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</row>
    <row r="1261" spans="1:40" s="26" customFormat="1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</row>
    <row r="1262" spans="1:40" s="26" customFormat="1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</row>
    <row r="1263" spans="1:40" s="26" customFormat="1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</row>
    <row r="1264" spans="1:40" s="26" customFormat="1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</row>
    <row r="1265" spans="1:40" s="26" customFormat="1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</row>
    <row r="1266" spans="1:40" s="26" customFormat="1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</row>
    <row r="1267" spans="1:40" s="26" customFormat="1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</row>
    <row r="1268" spans="1:40" s="26" customFormat="1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</row>
    <row r="1269" spans="1:40" s="26" customFormat="1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</row>
    <row r="1270" spans="1:40" s="26" customFormat="1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</row>
    <row r="1271" spans="1:40" s="26" customFormat="1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</row>
    <row r="1272" spans="1:40" s="26" customFormat="1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</row>
    <row r="1273" spans="1:40" s="26" customFormat="1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</row>
    <row r="1274" spans="1:40" s="26" customFormat="1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</row>
    <row r="1275" spans="1:40" s="26" customFormat="1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</row>
    <row r="1276" spans="1:40" s="26" customFormat="1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</row>
    <row r="1277" spans="1:40" s="26" customFormat="1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</row>
    <row r="1278" spans="1:40" s="26" customFormat="1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</row>
    <row r="1279" spans="1:40" s="26" customFormat="1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</row>
    <row r="1280" spans="1:40" s="26" customFormat="1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</row>
    <row r="1281" spans="1:40" s="26" customFormat="1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</row>
    <row r="1282" spans="1:40" s="26" customFormat="1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</row>
    <row r="1283" spans="1:40" s="26" customFormat="1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</row>
    <row r="1284" spans="1:40" s="26" customFormat="1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</row>
    <row r="1285" spans="1:40" s="26" customFormat="1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</row>
    <row r="1286" spans="1:40" s="26" customFormat="1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</row>
    <row r="1287" spans="1:40" s="26" customFormat="1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</row>
    <row r="1288" spans="1:40" s="26" customFormat="1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</row>
    <row r="1289" spans="1:40" s="26" customFormat="1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</row>
    <row r="1290" spans="1:40" s="26" customFormat="1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</row>
    <row r="1291" spans="1:40" s="26" customFormat="1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</row>
    <row r="1292" spans="1:40" s="26" customFormat="1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</row>
    <row r="1293" spans="1:40" s="26" customFormat="1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</row>
    <row r="1294" spans="1:40" s="26" customFormat="1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</row>
    <row r="1295" spans="1:40" s="26" customFormat="1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</row>
    <row r="1296" spans="1:40" s="26" customFormat="1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</row>
    <row r="1297" spans="1:40" s="26" customFormat="1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</row>
    <row r="1298" spans="1:40" s="26" customFormat="1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</row>
    <row r="1299" spans="1:40" s="26" customFormat="1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</row>
    <row r="1300" spans="1:40" s="26" customFormat="1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</row>
    <row r="1301" spans="1:40" s="26" customFormat="1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</row>
    <row r="1302" spans="1:40" s="26" customFormat="1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</row>
    <row r="1303" spans="1:40" s="26" customFormat="1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</row>
    <row r="1304" spans="1:40" s="26" customFormat="1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</row>
    <row r="1305" spans="1:40" s="26" customFormat="1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</row>
    <row r="1306" spans="1:40" s="26" customFormat="1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</row>
    <row r="1307" spans="1:40" s="26" customFormat="1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</row>
    <row r="1308" spans="1:40" s="26" customFormat="1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</row>
    <row r="1309" spans="1:40" s="26" customFormat="1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</row>
    <row r="1310" spans="1:40" s="26" customFormat="1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</row>
    <row r="1311" spans="1:40" s="26" customFormat="1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</row>
    <row r="1312" spans="1:40" s="26" customFormat="1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</row>
    <row r="1313" spans="1:40" s="26" customFormat="1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</row>
    <row r="1314" spans="1:40" s="26" customFormat="1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</row>
    <row r="1315" spans="1:40" s="26" customFormat="1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</row>
    <row r="1316" spans="1:40" s="26" customFormat="1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</row>
    <row r="1317" spans="1:40" s="26" customFormat="1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</row>
    <row r="1318" spans="1:40" s="26" customFormat="1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</row>
    <row r="1319" spans="1:40" s="26" customFormat="1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</row>
    <row r="1320" spans="1:40" s="26" customFormat="1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</row>
    <row r="1321" spans="1:40" s="26" customFormat="1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</row>
    <row r="1322" spans="1:40" s="26" customFormat="1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</row>
    <row r="1323" spans="1:40" s="26" customFormat="1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</row>
    <row r="1324" spans="1:40" s="26" customFormat="1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</row>
    <row r="1325" spans="1:40" s="26" customFormat="1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</row>
    <row r="1326" spans="1:40" s="26" customFormat="1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</row>
    <row r="1327" spans="1:40" s="26" customFormat="1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</row>
    <row r="1328" spans="1:40" s="26" customFormat="1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</row>
    <row r="1329" spans="1:40" s="26" customFormat="1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</row>
    <row r="1330" spans="1:40" s="26" customFormat="1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</row>
    <row r="1331" spans="1:40" s="26" customFormat="1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</row>
    <row r="1332" spans="1:40" s="26" customFormat="1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</row>
    <row r="1333" spans="1:40" s="26" customFormat="1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</row>
    <row r="1334" spans="1:40" s="26" customFormat="1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</row>
    <row r="1335" spans="1:40" s="26" customFormat="1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</row>
    <row r="1336" spans="1:40" s="26" customFormat="1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</row>
    <row r="1337" spans="1:40" s="26" customFormat="1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</row>
    <row r="1338" spans="1:40" s="26" customFormat="1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</row>
    <row r="1339" spans="1:40" s="26" customFormat="1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1:40" s="26" customFormat="1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1:40" s="26" customFormat="1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</row>
    <row r="1342" spans="1:40" s="26" customFormat="1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</row>
    <row r="1343" spans="1:40" s="26" customFormat="1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</row>
    <row r="1344" spans="1:40" s="26" customFormat="1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</row>
    <row r="1345" spans="1:40" s="26" customFormat="1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</row>
    <row r="1346" spans="1:40" s="26" customFormat="1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1:40" s="26" customFormat="1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</row>
    <row r="1348" spans="1:40" s="26" customFormat="1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</row>
    <row r="1349" spans="1:40" s="26" customFormat="1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</row>
    <row r="1350" spans="1:40" s="26" customFormat="1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1:40" s="26" customFormat="1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</row>
    <row r="1352" spans="1:40" s="26" customFormat="1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</row>
    <row r="1353" spans="1:40" s="26" customFormat="1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</row>
    <row r="1354" spans="1:40" s="26" customFormat="1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1:40" s="26" customFormat="1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</row>
    <row r="1356" spans="1:40" s="26" customFormat="1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</row>
    <row r="1357" spans="1:40" s="26" customFormat="1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</row>
    <row r="1358" spans="1:40" s="26" customFormat="1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</row>
    <row r="1359" spans="1:40" s="26" customFormat="1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1:40" s="26" customFormat="1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1:40" s="26" customFormat="1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</row>
    <row r="1362" spans="1:40" s="26" customFormat="1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</row>
    <row r="1363" spans="1:40" s="26" customFormat="1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</row>
    <row r="1364" spans="1:40" s="26" customFormat="1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1:40" s="26" customFormat="1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</row>
    <row r="1366" spans="1:40" s="26" customFormat="1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</row>
    <row r="1367" spans="1:40" s="26" customFormat="1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</row>
    <row r="1368" spans="1:40" s="26" customFormat="1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1:40" s="26" customFormat="1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</row>
    <row r="1370" spans="1:40" s="26" customFormat="1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</row>
    <row r="1371" spans="1:40" s="26" customFormat="1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</row>
    <row r="1372" spans="1:40" s="26" customFormat="1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1:40" s="26" customFormat="1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</row>
    <row r="1374" spans="1:40" s="26" customFormat="1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</row>
    <row r="1375" spans="1:40" s="26" customFormat="1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</row>
    <row r="1376" spans="1:40" s="26" customFormat="1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1:40" s="26" customFormat="1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</row>
    <row r="1378" spans="1:40" s="26" customFormat="1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</row>
    <row r="1379" spans="1:40" s="26" customFormat="1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</row>
    <row r="1380" spans="1:40" s="26" customFormat="1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1:40" s="26" customFormat="1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</row>
    <row r="1382" spans="1:40" s="26" customFormat="1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</row>
    <row r="1383" spans="1:40" s="26" customFormat="1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</row>
    <row r="1384" spans="1:40" s="26" customFormat="1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1:40" s="26" customFormat="1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1:40" s="26" customFormat="1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</row>
    <row r="1387" spans="1:40" s="26" customFormat="1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</row>
    <row r="1388" spans="1:40" s="26" customFormat="1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</row>
    <row r="1389" spans="1:40" s="26" customFormat="1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1:40" s="26" customFormat="1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</row>
    <row r="1391" spans="1:40" s="26" customFormat="1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</row>
    <row r="1392" spans="1:40" s="26" customFormat="1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</row>
    <row r="1393" spans="1:40" s="26" customFormat="1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1:40" s="26" customFormat="1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</row>
    <row r="1395" spans="1:40" s="26" customFormat="1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</row>
    <row r="1396" spans="1:40" s="26" customFormat="1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</row>
    <row r="1397" spans="1:40" s="26" customFormat="1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</row>
    <row r="1398" spans="1:40" s="26" customFormat="1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1:40" s="26" customFormat="1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</row>
    <row r="1400" spans="1:40" s="26" customFormat="1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</row>
    <row r="1401" spans="1:40" s="26" customFormat="1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</row>
    <row r="1402" spans="1:40" s="26" customFormat="1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1:40" s="26" customFormat="1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1:40" s="26" customFormat="1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1:40" s="26" customFormat="1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1:40" s="26" customFormat="1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1:40" s="26" customFormat="1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1:40" s="26" customFormat="1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1:40" s="26" customFormat="1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1:40" s="26" customFormat="1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1:40" s="26" customFormat="1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</row>
    <row r="1412" spans="1:40" s="26" customFormat="1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</row>
    <row r="1413" spans="1:40" s="26" customFormat="1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</row>
    <row r="1414" spans="1:40" s="26" customFormat="1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</row>
    <row r="1415" spans="1:40" s="26" customFormat="1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</row>
    <row r="1416" spans="1:40" s="26" customFormat="1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</row>
    <row r="1417" spans="1:40" s="26" customFormat="1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</row>
    <row r="1418" spans="1:40" s="26" customFormat="1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</row>
    <row r="1419" spans="1:40" s="26" customFormat="1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</row>
    <row r="1420" spans="1:40" s="26" customFormat="1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</row>
    <row r="1421" spans="1:40" s="26" customFormat="1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</row>
    <row r="1422" spans="1:40" s="26" customFormat="1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</row>
    <row r="1423" spans="1:40" s="26" customFormat="1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</row>
    <row r="1424" spans="1:40" s="26" customFormat="1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</row>
    <row r="1425" spans="1:40" s="26" customFormat="1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</row>
    <row r="1426" spans="1:40" s="26" customFormat="1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</row>
    <row r="1427" spans="1:40" s="26" customFormat="1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</row>
    <row r="1428" spans="1:40" s="26" customFormat="1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</row>
    <row r="1429" spans="1:40" s="26" customFormat="1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</row>
    <row r="1430" spans="1:40" s="26" customFormat="1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</row>
    <row r="1431" spans="1:40" s="26" customFormat="1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</row>
    <row r="1432" spans="1:40" s="26" customFormat="1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</row>
    <row r="1433" spans="1:40" s="26" customFormat="1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</row>
    <row r="1434" spans="1:40" s="26" customFormat="1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</row>
    <row r="1435" spans="1:40" s="26" customFormat="1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</row>
    <row r="1436" spans="1:40" s="26" customFormat="1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</row>
    <row r="1437" spans="1:40" s="26" customFormat="1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</row>
    <row r="1438" spans="1:40" s="26" customFormat="1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</row>
    <row r="1439" spans="1:40" s="26" customFormat="1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</row>
    <row r="1440" spans="1:40" s="26" customFormat="1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</row>
    <row r="1441" spans="1:40" s="26" customFormat="1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</row>
    <row r="1442" spans="1:40" s="26" customFormat="1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</row>
    <row r="1443" spans="1:40" s="26" customFormat="1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</row>
    <row r="1444" spans="1:40" s="26" customFormat="1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</row>
    <row r="1445" spans="1:40" s="26" customFormat="1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</row>
    <row r="1446" spans="1:40" s="26" customFormat="1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</row>
    <row r="1447" spans="1:40" s="26" customFormat="1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</row>
    <row r="1448" spans="1:40" s="26" customFormat="1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</row>
    <row r="1449" spans="1:40" s="26" customFormat="1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</row>
    <row r="1450" spans="1:40" s="26" customFormat="1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</row>
    <row r="1451" spans="1:40" s="26" customFormat="1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</row>
    <row r="1452" spans="1:40" s="26" customFormat="1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</row>
    <row r="1453" spans="1:40" s="26" customFormat="1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</row>
    <row r="1454" spans="1:40" s="26" customFormat="1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</row>
    <row r="1455" spans="1:40" s="26" customFormat="1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</row>
    <row r="1456" spans="1:40" s="26" customFormat="1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</row>
    <row r="1457" spans="1:40" s="26" customFormat="1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</row>
    <row r="1458" spans="1:40" s="26" customFormat="1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</row>
    <row r="1459" spans="1:40" s="26" customFormat="1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</row>
    <row r="1460" spans="1:40" s="26" customFormat="1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</row>
    <row r="1461" spans="1:40" s="26" customFormat="1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</row>
    <row r="1462" spans="1:40" s="26" customFormat="1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</row>
    <row r="1463" spans="1:40" s="26" customFormat="1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</row>
    <row r="1464" spans="1:40" s="26" customFormat="1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</row>
    <row r="1465" spans="1:40" s="26" customFormat="1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</row>
    <row r="1466" spans="1:40" s="26" customFormat="1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</row>
    <row r="1467" spans="1:40" s="26" customFormat="1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</row>
    <row r="1468" spans="1:40" s="26" customFormat="1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</row>
    <row r="1469" spans="1:40" s="26" customFormat="1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</row>
    <row r="1470" spans="1:40" s="26" customFormat="1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</row>
    <row r="1471" spans="1:40" s="26" customFormat="1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</row>
    <row r="1472" spans="1:40" s="26" customFormat="1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</row>
    <row r="1473" spans="1:40" s="26" customFormat="1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</row>
    <row r="1474" spans="1:40" s="26" customFormat="1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</row>
    <row r="1475" spans="1:40" s="26" customFormat="1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</row>
    <row r="1476" spans="1:40" s="26" customFormat="1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</row>
    <row r="1477" spans="1:40" s="26" customFormat="1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</row>
    <row r="1478" spans="1:40" s="26" customFormat="1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</row>
    <row r="1479" spans="1:40" s="26" customFormat="1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</row>
    <row r="1480" spans="1:40" s="26" customFormat="1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</row>
    <row r="1481" spans="1:40" s="26" customFormat="1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</row>
    <row r="1482" spans="1:40" s="26" customFormat="1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</row>
    <row r="1483" spans="1:40" s="26" customFormat="1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</row>
    <row r="1484" spans="1:40" s="26" customFormat="1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</row>
    <row r="1485" spans="1:40" s="26" customFormat="1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</row>
    <row r="1486" spans="1:40" s="26" customFormat="1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</row>
    <row r="1487" spans="1:40" s="26" customFormat="1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</row>
    <row r="1488" spans="1:40" s="26" customFormat="1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</row>
    <row r="1489" spans="1:40" s="26" customFormat="1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</row>
    <row r="1490" spans="1:40" s="26" customFormat="1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</row>
    <row r="1491" spans="1:40" s="26" customFormat="1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</row>
    <row r="1492" spans="1:40" s="26" customFormat="1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</row>
    <row r="1493" spans="1:40" s="26" customFormat="1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</row>
    <row r="1494" spans="1:40" s="26" customFormat="1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</row>
    <row r="1495" spans="1:40" s="26" customFormat="1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</row>
    <row r="1496" spans="1:40" s="26" customFormat="1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</row>
    <row r="1497" spans="1:40" s="26" customFormat="1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</row>
    <row r="1498" spans="1:40" s="26" customFormat="1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</row>
    <row r="1499" spans="1:40" s="26" customFormat="1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</row>
    <row r="1500" spans="1:40" s="26" customFormat="1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</row>
    <row r="1501" spans="1:40" s="26" customFormat="1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</row>
    <row r="1502" spans="1:40" s="26" customFormat="1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</row>
    <row r="1503" spans="1:40" s="26" customFormat="1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</row>
    <row r="1504" spans="1:40" s="26" customFormat="1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</row>
    <row r="1505" spans="1:40" s="26" customFormat="1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</row>
    <row r="1506" spans="1:40" s="26" customFormat="1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</row>
    <row r="1507" spans="1:40" s="26" customFormat="1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</row>
    <row r="1508" spans="1:40" s="26" customFormat="1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</row>
    <row r="1509" spans="1:40" s="26" customFormat="1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</row>
    <row r="1510" spans="1:40" s="26" customFormat="1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</row>
    <row r="1511" spans="1:40" s="26" customFormat="1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</row>
    <row r="1512" spans="1:40" s="26" customFormat="1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</row>
    <row r="1513" spans="1:40" s="26" customFormat="1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</row>
    <row r="1514" spans="1:40" s="26" customFormat="1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</row>
    <row r="1515" spans="1:40" s="26" customFormat="1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</row>
    <row r="1516" spans="1:40" s="26" customFormat="1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</row>
    <row r="1517" spans="1:40" s="26" customFormat="1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</row>
    <row r="1518" spans="1:40" s="26" customFormat="1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</row>
    <row r="1519" spans="1:40" s="26" customFormat="1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</row>
    <row r="1520" spans="1:40" s="26" customFormat="1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</row>
    <row r="1521" spans="1:40" s="26" customFormat="1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</row>
    <row r="1522" spans="1:40" s="26" customFormat="1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</row>
    <row r="1523" spans="1:40" s="26" customFormat="1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</row>
    <row r="1524" spans="1:40" s="26" customFormat="1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</row>
    <row r="1525" spans="1:40" s="26" customFormat="1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</row>
    <row r="1526" spans="1:40" s="26" customFormat="1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</row>
    <row r="1527" spans="1:40" s="26" customFormat="1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</row>
    <row r="1528" spans="1:40" s="26" customFormat="1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</row>
    <row r="1529" spans="1:40" s="26" customFormat="1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</row>
    <row r="1530" spans="1:40" s="26" customFormat="1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</row>
    <row r="1531" spans="1:40" s="26" customFormat="1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</row>
    <row r="1532" spans="1:40" s="26" customFormat="1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</row>
    <row r="1533" spans="1:40" s="26" customFormat="1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</row>
    <row r="1534" spans="1:40" s="26" customFormat="1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</row>
    <row r="1535" spans="1:40" s="26" customFormat="1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</row>
    <row r="1536" spans="1:40" s="26" customFormat="1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</row>
    <row r="1537" spans="1:40" s="26" customFormat="1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</row>
    <row r="1538" spans="1:40" s="26" customFormat="1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</row>
    <row r="1539" spans="1:40" s="26" customFormat="1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</row>
    <row r="1540" spans="1:40" s="26" customFormat="1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</row>
    <row r="1541" spans="1:40" s="26" customFormat="1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</row>
    <row r="1542" spans="1:40" s="26" customFormat="1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</row>
    <row r="1543" spans="1:40" s="26" customFormat="1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</row>
    <row r="1544" spans="1:40" s="26" customFormat="1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</row>
    <row r="1545" spans="1:40" s="26" customFormat="1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</row>
    <row r="1546" spans="1:40" s="26" customFormat="1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</row>
    <row r="1547" spans="1:40" s="26" customFormat="1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</row>
    <row r="1548" spans="1:40" s="26" customFormat="1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</row>
    <row r="1549" spans="1:40" s="26" customFormat="1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</row>
    <row r="1550" spans="1:40" s="26" customFormat="1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</row>
    <row r="1551" spans="1:40" s="26" customFormat="1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</row>
    <row r="1552" spans="1:40" s="26" customFormat="1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</row>
    <row r="1553" spans="1:40" s="26" customFormat="1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</row>
    <row r="1554" spans="1:40" s="26" customFormat="1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</row>
    <row r="1555" spans="1:40" s="26" customFormat="1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</row>
    <row r="1556" spans="1:40" s="26" customFormat="1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</row>
    <row r="1557" spans="1:40" s="26" customFormat="1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</row>
    <row r="1558" spans="1:40" s="26" customFormat="1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</row>
    <row r="1559" spans="1:40" s="26" customFormat="1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</row>
    <row r="1560" spans="1:40" s="26" customFormat="1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</row>
    <row r="1561" spans="1:40" s="26" customFormat="1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</row>
    <row r="1562" spans="1:40" s="26" customFormat="1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</row>
    <row r="1563" spans="1:40" s="26" customFormat="1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</row>
    <row r="1564" spans="1:40" s="26" customFormat="1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</row>
    <row r="1565" spans="1:40" s="26" customFormat="1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</row>
    <row r="1566" spans="1:40" s="26" customFormat="1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</row>
    <row r="1567" spans="1:40" s="26" customFormat="1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</row>
    <row r="1568" spans="1:40" s="26" customFormat="1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</row>
    <row r="1569" spans="1:40" s="26" customFormat="1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</row>
    <row r="1570" spans="1:40" s="26" customFormat="1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</row>
    <row r="1571" spans="1:40" s="26" customFormat="1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</row>
    <row r="1572" spans="1:40" s="26" customFormat="1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</row>
    <row r="1573" spans="1:40" s="26" customFormat="1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</row>
    <row r="1574" spans="1:40" s="26" customFormat="1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</row>
    <row r="1575" spans="1:40" s="26" customFormat="1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</row>
    <row r="1576" spans="1:40" s="26" customFormat="1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</row>
    <row r="1577" spans="1:40" s="26" customFormat="1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</row>
    <row r="1578" spans="1:40" s="26" customFormat="1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</row>
    <row r="1579" spans="1:40" s="26" customFormat="1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</row>
    <row r="1580" spans="1:40" s="26" customFormat="1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</row>
    <row r="1581" spans="1:40" s="26" customFormat="1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</row>
    <row r="1582" spans="1:40" s="26" customFormat="1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</row>
    <row r="1583" spans="1:40" s="26" customFormat="1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</row>
    <row r="1584" spans="1:40" s="26" customFormat="1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</row>
    <row r="1585" spans="1:40" s="26" customFormat="1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</row>
    <row r="1586" spans="1:40" s="26" customFormat="1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</row>
    <row r="1587" spans="1:40" s="26" customFormat="1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</row>
    <row r="1588" spans="1:40" s="26" customFormat="1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</row>
    <row r="1589" spans="1:40" s="26" customFormat="1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</row>
    <row r="1590" spans="1:40" s="26" customFormat="1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</row>
    <row r="1591" spans="1:40" s="26" customFormat="1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</row>
    <row r="1592" spans="1:40" s="26" customFormat="1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</row>
    <row r="1593" spans="1:40" s="26" customFormat="1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</row>
    <row r="1594" spans="1:40" s="26" customFormat="1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</row>
    <row r="1595" spans="1:40" s="26" customFormat="1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</row>
    <row r="1596" spans="1:40" s="26" customFormat="1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</row>
    <row r="1597" spans="1:40" s="26" customFormat="1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</row>
    <row r="1598" spans="1:40" s="26" customFormat="1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</row>
    <row r="1599" spans="1:40" s="26" customFormat="1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</row>
    <row r="1600" spans="1:40" s="26" customFormat="1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</row>
    <row r="1601" spans="1:40" s="26" customFormat="1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</row>
    <row r="1602" spans="1:40" s="26" customFormat="1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</row>
    <row r="1603" spans="1:40" s="26" customFormat="1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</row>
    <row r="1604" spans="1:40" s="26" customFormat="1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</row>
    <row r="1605" spans="1:40" s="26" customFormat="1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</row>
    <row r="1606" spans="1:40" s="26" customFormat="1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</row>
    <row r="1607" spans="1:40" s="26" customFormat="1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</row>
    <row r="1608" spans="1:40" s="26" customFormat="1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</row>
    <row r="1609" spans="1:40" s="26" customFormat="1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</row>
    <row r="1610" spans="1:40" s="26" customFormat="1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</row>
    <row r="1611" spans="1:40" s="26" customFormat="1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</row>
    <row r="1612" spans="1:40" s="26" customFormat="1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</row>
    <row r="1613" spans="1:40" s="26" customFormat="1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</row>
    <row r="1614" spans="1:40" s="26" customFormat="1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</row>
    <row r="1615" spans="1:40" s="26" customFormat="1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</row>
    <row r="1616" spans="1:40" s="26" customFormat="1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</row>
    <row r="1617" spans="1:40" s="26" customFormat="1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</row>
    <row r="1618" spans="1:40" s="26" customFormat="1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</row>
    <row r="1619" spans="1:40" s="26" customFormat="1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</row>
    <row r="1620" spans="1:40" s="26" customFormat="1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</row>
    <row r="1621" spans="1:40" s="26" customFormat="1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</row>
    <row r="1622" spans="1:40" s="26" customFormat="1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</row>
    <row r="1623" spans="1:40" s="26" customFormat="1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</row>
    <row r="1624" spans="1:40" s="26" customFormat="1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</row>
    <row r="1625" spans="1:40" s="26" customFormat="1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</row>
    <row r="1626" spans="1:40" s="26" customFormat="1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</row>
    <row r="1627" spans="1:40" s="26" customFormat="1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</row>
    <row r="1628" spans="1:40" s="26" customFormat="1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</row>
    <row r="1629" spans="1:40" s="26" customFormat="1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</row>
    <row r="1630" spans="1:40" s="26" customFormat="1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</row>
    <row r="1631" spans="1:40" s="26" customFormat="1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</row>
    <row r="1632" spans="1:40" s="26" customFormat="1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</row>
    <row r="1633" spans="1:40" s="26" customFormat="1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</row>
    <row r="1634" spans="1:40" s="26" customFormat="1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</row>
    <row r="1635" spans="1:40" s="26" customFormat="1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</row>
    <row r="1636" spans="1:40" s="26" customFormat="1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</row>
    <row r="1637" spans="1:40" s="26" customFormat="1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</row>
    <row r="1638" spans="1:40" s="26" customFormat="1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</row>
    <row r="1639" spans="1:40" s="26" customFormat="1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</row>
    <row r="1640" spans="1:40" s="26" customFormat="1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</row>
    <row r="1641" spans="1:40" s="26" customFormat="1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</row>
    <row r="1642" spans="1:40" s="26" customFormat="1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</row>
    <row r="1643" spans="1:40" s="26" customFormat="1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</row>
    <row r="1644" spans="1:40" s="26" customFormat="1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</row>
    <row r="1645" spans="1:40" s="26" customFormat="1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</row>
    <row r="1646" spans="1:40" s="26" customFormat="1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</row>
    <row r="1647" spans="1:40" s="26" customFormat="1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</row>
    <row r="1648" spans="1:40" s="26" customFormat="1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</row>
    <row r="1649" spans="1:40" s="26" customFormat="1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</row>
    <row r="1650" spans="1:40" s="26" customFormat="1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</row>
    <row r="1651" spans="1:40" s="26" customFormat="1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</row>
    <row r="1652" spans="1:40" s="26" customFormat="1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</row>
    <row r="1653" spans="1:40" s="26" customFormat="1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</row>
    <row r="1654" spans="1:40" s="26" customFormat="1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</row>
    <row r="1655" spans="1:40" s="26" customFormat="1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</row>
    <row r="1656" spans="1:40" s="26" customFormat="1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</row>
    <row r="1657" spans="1:40" s="26" customFormat="1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</row>
    <row r="1658" spans="1:40" s="26" customFormat="1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</row>
    <row r="1659" spans="1:40" s="26" customFormat="1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</row>
    <row r="1660" spans="1:40" s="26" customFormat="1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</row>
    <row r="1661" spans="1:40" s="26" customFormat="1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</row>
    <row r="1662" spans="1:40" s="26" customFormat="1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</row>
    <row r="1663" spans="1:40" s="26" customFormat="1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</row>
    <row r="1664" spans="1:40" s="26" customFormat="1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</row>
    <row r="1665" spans="1:40" s="26" customFormat="1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</row>
    <row r="1666" spans="1:40" s="26" customFormat="1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</row>
    <row r="1667" spans="1:40" s="26" customFormat="1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</row>
    <row r="1668" spans="1:40" s="26" customFormat="1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</row>
    <row r="1669" spans="1:40" s="26" customFormat="1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</row>
    <row r="1670" spans="1:40" s="26" customFormat="1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</row>
    <row r="1671" spans="1:40" s="26" customFormat="1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</row>
    <row r="1672" spans="1:40" s="26" customFormat="1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</row>
    <row r="1673" spans="1:40" s="26" customFormat="1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</row>
    <row r="1674" spans="1:40" s="26" customFormat="1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</row>
    <row r="1675" spans="1:40" s="26" customFormat="1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</row>
    <row r="1676" spans="1:40" s="26" customFormat="1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</row>
    <row r="1677" spans="1:40" s="26" customFormat="1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</row>
    <row r="1678" spans="1:40" s="26" customFormat="1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</row>
    <row r="1679" spans="1:40" s="26" customFormat="1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</row>
    <row r="1680" spans="1:40" s="26" customFormat="1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</row>
    <row r="1681" spans="1:40" s="26" customFormat="1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</row>
    <row r="1682" spans="1:40" s="26" customFormat="1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</row>
    <row r="1683" spans="1:40" s="26" customFormat="1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</row>
    <row r="1684" spans="1:40" s="26" customFormat="1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</row>
    <row r="1685" spans="1:40" s="26" customFormat="1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</row>
    <row r="1686" spans="1:40" s="26" customFormat="1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</row>
    <row r="1687" spans="1:40" s="26" customFormat="1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</row>
    <row r="1688" spans="1:40" s="26" customFormat="1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</row>
    <row r="1689" spans="1:40" s="26" customFormat="1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</row>
    <row r="1690" spans="1:40" s="26" customFormat="1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</row>
    <row r="1691" spans="1:40" s="26" customFormat="1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</row>
    <row r="1692" spans="1:40" s="26" customFormat="1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</row>
    <row r="1693" spans="1:40" s="26" customFormat="1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</row>
    <row r="1694" spans="1:40" s="26" customFormat="1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</row>
    <row r="1695" spans="1:40" s="26" customFormat="1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</row>
    <row r="1696" spans="1:40" s="26" customFormat="1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</row>
    <row r="1697" spans="1:40" s="26" customFormat="1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</row>
    <row r="1698" spans="1:40" s="26" customFormat="1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</row>
    <row r="1699" spans="1:40" s="26" customFormat="1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</row>
    <row r="1700" spans="1:40" s="26" customFormat="1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</row>
    <row r="1701" spans="1:40" s="26" customFormat="1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</row>
    <row r="1702" spans="1:40" s="26" customFormat="1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</row>
    <row r="1703" spans="1:40" s="26" customFormat="1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</row>
    <row r="1704" spans="1:40" s="26" customFormat="1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</row>
    <row r="1705" spans="1:40" s="26" customFormat="1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</row>
    <row r="1706" spans="1:40" s="26" customFormat="1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</row>
    <row r="1707" spans="1:40" s="26" customFormat="1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</row>
    <row r="1708" spans="1:40" s="26" customFormat="1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</row>
    <row r="1709" spans="1:40" s="26" customFormat="1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</row>
    <row r="1710" spans="1:40" s="26" customFormat="1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</row>
    <row r="1711" spans="1:40" s="26" customFormat="1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</row>
    <row r="1712" spans="1:40" s="26" customFormat="1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</row>
    <row r="1713" spans="1:40" s="26" customFormat="1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</row>
    <row r="1714" spans="1:40" s="26" customFormat="1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</row>
    <row r="1715" spans="1:40" s="26" customFormat="1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</row>
    <row r="1716" spans="1:40" s="26" customFormat="1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</row>
    <row r="1717" spans="1:40" s="26" customFormat="1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</row>
    <row r="1718" spans="1:40" s="26" customFormat="1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</row>
    <row r="1719" spans="1:40" s="26" customFormat="1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</row>
    <row r="1720" spans="1:40" s="26" customFormat="1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</row>
    <row r="1721" spans="1:40" s="26" customFormat="1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</row>
    <row r="1722" spans="1:40" s="26" customFormat="1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</row>
    <row r="1723" spans="1:40" s="26" customFormat="1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</row>
    <row r="1724" spans="1:40" s="26" customFormat="1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</row>
    <row r="1725" spans="1:40" s="26" customFormat="1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</row>
    <row r="1726" spans="1:40" s="26" customFormat="1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</row>
    <row r="1727" spans="1:40" s="26" customFormat="1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</row>
    <row r="1728" spans="1:40" s="26" customFormat="1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</row>
    <row r="1729" spans="1:40" s="26" customFormat="1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</row>
    <row r="1730" spans="1:40" s="26" customFormat="1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</row>
    <row r="1731" spans="1:40" s="26" customFormat="1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</row>
    <row r="1732" spans="1:40" s="26" customFormat="1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</row>
    <row r="1733" spans="1:40" s="26" customFormat="1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</row>
    <row r="1734" spans="1:40" s="26" customFormat="1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</row>
    <row r="1735" spans="1:40" s="26" customFormat="1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</row>
    <row r="1736" spans="1:40" s="26" customFormat="1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</row>
    <row r="1737" spans="1:40" s="26" customFormat="1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</row>
    <row r="1738" spans="1:40" s="26" customFormat="1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</row>
    <row r="1739" spans="1:40" s="26" customFormat="1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</row>
    <row r="1740" spans="1:40" s="26" customFormat="1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</row>
    <row r="1741" spans="1:40" s="26" customFormat="1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</row>
    <row r="1742" spans="1:40" s="26" customFormat="1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</row>
    <row r="1743" spans="1:40" s="26" customFormat="1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</row>
    <row r="1744" spans="1:40" s="26" customFormat="1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</row>
    <row r="1745" spans="1:40" s="26" customFormat="1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</row>
    <row r="1746" spans="1:40" s="26" customFormat="1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</row>
    <row r="1747" spans="1:40" s="26" customFormat="1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</row>
    <row r="1748" spans="1:40" s="26" customFormat="1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</row>
    <row r="1749" spans="1:40" s="26" customFormat="1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</row>
    <row r="1750" spans="1:40" s="26" customFormat="1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</row>
    <row r="1751" spans="1:40" s="26" customFormat="1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</row>
    <row r="1752" spans="1:40" s="26" customFormat="1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</row>
    <row r="1753" spans="1:40" s="26" customFormat="1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</row>
    <row r="1754" spans="1:40" s="26" customFormat="1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</row>
    <row r="1755" spans="1:40" s="26" customFormat="1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</row>
    <row r="1756" spans="1:40" s="26" customFormat="1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</row>
    <row r="1757" spans="1:40" s="26" customFormat="1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</row>
    <row r="1758" spans="1:40" s="26" customFormat="1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</row>
    <row r="1759" spans="1:40" s="26" customFormat="1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</row>
    <row r="1760" spans="1:40" s="26" customFormat="1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</row>
    <row r="1761" spans="1:40" s="26" customFormat="1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</row>
    <row r="1762" spans="1:40" s="26" customFormat="1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</row>
    <row r="1763" spans="1:40" s="26" customFormat="1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</row>
    <row r="1764" spans="1:40" s="26" customFormat="1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</row>
    <row r="1765" spans="1:40" s="26" customFormat="1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</row>
    <row r="1766" spans="1:40" s="26" customFormat="1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</row>
    <row r="1767" spans="1:40" s="26" customFormat="1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</row>
    <row r="1768" spans="1:40" s="26" customFormat="1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</row>
    <row r="1769" spans="1:40" s="26" customFormat="1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</row>
    <row r="1770" spans="1:40" s="26" customFormat="1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</row>
    <row r="1771" spans="1:40" s="26" customFormat="1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</row>
    <row r="1772" spans="1:40" s="26" customFormat="1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</row>
    <row r="1773" spans="1:40" s="26" customFormat="1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</row>
    <row r="1774" spans="1:40" s="26" customFormat="1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</row>
    <row r="1775" spans="1:40" s="26" customFormat="1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</row>
    <row r="1776" spans="1:40" s="26" customFormat="1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</row>
    <row r="1777" spans="1:40" s="26" customFormat="1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</row>
    <row r="1778" spans="1:40" s="26" customFormat="1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</row>
    <row r="1779" spans="1:40" s="26" customFormat="1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</row>
    <row r="1780" spans="1:40" s="26" customFormat="1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</row>
    <row r="1781" spans="1:40" s="26" customFormat="1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</row>
    <row r="1782" spans="1:40" s="26" customFormat="1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</row>
    <row r="1783" spans="1:40" s="26" customFormat="1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</row>
    <row r="1784" spans="1:40" s="26" customFormat="1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</row>
    <row r="1785" spans="1:40" s="26" customFormat="1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</row>
    <row r="1786" spans="1:40" s="26" customFormat="1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</row>
    <row r="1787" spans="1:40" s="26" customFormat="1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</row>
    <row r="1788" spans="1:40" s="26" customFormat="1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</row>
    <row r="1789" spans="1:40" s="26" customFormat="1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</row>
    <row r="1790" spans="1:40" s="26" customFormat="1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</row>
    <row r="1791" spans="1:40" s="26" customFormat="1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</row>
    <row r="1792" spans="1:40" s="26" customFormat="1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</row>
    <row r="1793" spans="1:40" s="26" customFormat="1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</row>
    <row r="1794" spans="1:40" s="26" customFormat="1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</row>
    <row r="1795" spans="1:40" s="26" customFormat="1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</row>
    <row r="1796" spans="1:40" s="26" customFormat="1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</row>
    <row r="1797" spans="1:40" s="26" customFormat="1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</row>
    <row r="1798" spans="1:40" s="26" customFormat="1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</row>
    <row r="1799" spans="1:40" s="26" customFormat="1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</row>
    <row r="1800" spans="1:40" s="26" customFormat="1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</row>
    <row r="1801" spans="1:40" s="26" customFormat="1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</row>
    <row r="1802" spans="1:40" s="26" customFormat="1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</row>
    <row r="1803" spans="1:40" s="26" customFormat="1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</row>
    <row r="1804" spans="1:40" s="26" customFormat="1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</row>
    <row r="1805" spans="1:40" s="26" customFormat="1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</row>
    <row r="1806" spans="1:40" s="26" customFormat="1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</row>
    <row r="1807" spans="1:40" s="26" customFormat="1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</row>
    <row r="1808" spans="1:40" s="26" customFormat="1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</row>
    <row r="1809" spans="1:40" s="26" customFormat="1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</row>
    <row r="1810" spans="1:40" s="26" customFormat="1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</row>
    <row r="1811" spans="1:40" s="26" customFormat="1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</row>
    <row r="1812" spans="1:40" s="26" customFormat="1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</row>
    <row r="1813" spans="1:40" s="26" customFormat="1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</row>
    <row r="1814" spans="1:40" s="26" customFormat="1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</row>
    <row r="1815" spans="1:40" s="26" customFormat="1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</row>
    <row r="1816" spans="1:40" s="26" customFormat="1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</row>
    <row r="1817" spans="1:40" s="26" customFormat="1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</row>
    <row r="1818" spans="1:40" s="26" customFormat="1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</row>
    <row r="1819" spans="1:40" s="26" customFormat="1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</row>
    <row r="1820" spans="1:40" s="26" customFormat="1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</row>
    <row r="1821" spans="1:40" s="26" customFormat="1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</row>
    <row r="1822" spans="1:40" s="26" customFormat="1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</row>
    <row r="1823" spans="1:40" s="26" customFormat="1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</row>
    <row r="1824" spans="1:40" s="26" customFormat="1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</row>
    <row r="1825" spans="1:40" s="26" customFormat="1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</row>
    <row r="1826" spans="1:40" s="26" customFormat="1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</row>
    <row r="1827" spans="1:40" s="26" customFormat="1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</row>
    <row r="1828" spans="1:40" s="26" customFormat="1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</row>
    <row r="1829" spans="1:40" s="26" customFormat="1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</row>
    <row r="1830" spans="1:40" s="26" customFormat="1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</row>
    <row r="1831" spans="1:40" s="26" customFormat="1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</row>
    <row r="1832" spans="1:40" s="26" customFormat="1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</row>
    <row r="1833" spans="1:40" s="26" customFormat="1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</row>
    <row r="1834" spans="1:40" s="26" customFormat="1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</row>
    <row r="1835" spans="1:40" s="26" customFormat="1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</row>
    <row r="1836" spans="1:40" s="26" customFormat="1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</row>
    <row r="1837" spans="1:40" s="26" customFormat="1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</row>
    <row r="1838" spans="1:40" s="26" customFormat="1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</row>
    <row r="1839" spans="1:40" s="26" customFormat="1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</row>
    <row r="1840" spans="1:40" s="26" customFormat="1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</row>
    <row r="1841" spans="1:40" s="26" customFormat="1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</row>
    <row r="1842" spans="1:40" s="26" customFormat="1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</row>
    <row r="1843" spans="1:40" s="26" customFormat="1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</row>
    <row r="1844" spans="1:40" s="26" customFormat="1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</row>
    <row r="1845" spans="1:40" s="26" customFormat="1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</row>
    <row r="1846" spans="1:40" s="26" customFormat="1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</row>
    <row r="1847" spans="1:40" s="26" customFormat="1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</row>
    <row r="1848" spans="1:40" s="26" customFormat="1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</row>
    <row r="1849" spans="1:40" s="26" customFormat="1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</row>
    <row r="1850" spans="1:40" s="26" customFormat="1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</row>
    <row r="1851" spans="1:40" s="26" customFormat="1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</row>
    <row r="1852" spans="1:40" s="26" customFormat="1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</row>
    <row r="1853" spans="1:40" s="26" customFormat="1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</row>
    <row r="1854" spans="1:40" s="26" customFormat="1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</row>
    <row r="1855" spans="1:40" s="26" customFormat="1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</row>
    <row r="1856" spans="1:40" s="26" customFormat="1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</row>
    <row r="1857" spans="1:40" s="26" customFormat="1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</row>
    <row r="1858" spans="1:40" s="26" customFormat="1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</row>
    <row r="1859" spans="1:40" s="26" customFormat="1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</row>
    <row r="1860" spans="1:40" s="26" customFormat="1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</row>
    <row r="1861" spans="1:40" s="26" customFormat="1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</row>
    <row r="1862" spans="1:40" s="26" customFormat="1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</row>
    <row r="1863" spans="1:40" s="26" customFormat="1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</row>
    <row r="1864" spans="1:40" s="26" customFormat="1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</row>
    <row r="1865" spans="1:40" s="26" customFormat="1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</row>
    <row r="1866" spans="1:40" s="26" customFormat="1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</row>
    <row r="1867" spans="1:40" s="26" customFormat="1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</row>
    <row r="1868" spans="1:40" s="26" customFormat="1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</row>
    <row r="1869" spans="1:40" s="26" customFormat="1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</row>
    <row r="1870" spans="1:40" s="26" customFormat="1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</row>
    <row r="1871" spans="1:40" s="26" customFormat="1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</row>
    <row r="1872" spans="1:40" s="26" customFormat="1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</row>
    <row r="1873" spans="1:40" s="26" customFormat="1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</row>
    <row r="1874" spans="1:40" s="26" customFormat="1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</row>
    <row r="1875" spans="1:40" s="26" customFormat="1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</row>
    <row r="1876" spans="1:40" s="26" customFormat="1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</row>
    <row r="1877" spans="1:40" s="26" customFormat="1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</row>
    <row r="1878" spans="1:40" s="26" customFormat="1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</row>
    <row r="1879" spans="1:40" s="26" customFormat="1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</row>
    <row r="1880" spans="1:40" s="26" customFormat="1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</row>
    <row r="1881" spans="1:40" s="26" customFormat="1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</row>
    <row r="1882" spans="1:40" s="26" customFormat="1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</row>
    <row r="1883" spans="1:40" s="26" customFormat="1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</row>
    <row r="1884" spans="1:40" s="26" customFormat="1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</row>
    <row r="1885" spans="1:40" s="26" customFormat="1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</row>
    <row r="1886" spans="1:40" s="26" customFormat="1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</row>
    <row r="1887" spans="1:40" s="26" customFormat="1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</row>
    <row r="1888" spans="1:40" s="26" customFormat="1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</row>
    <row r="1889" spans="1:40" s="26" customFormat="1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</row>
    <row r="1890" spans="1:40" s="26" customFormat="1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</row>
    <row r="1891" spans="1:40" s="26" customFormat="1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</row>
    <row r="1892" spans="1:40" s="26" customFormat="1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</row>
    <row r="1893" spans="1:40" s="26" customFormat="1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</row>
    <row r="1894" spans="1:40" s="26" customFormat="1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</row>
    <row r="1895" spans="1:40" s="26" customFormat="1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</row>
    <row r="1896" spans="1:40" s="26" customFormat="1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</row>
    <row r="1897" spans="1:40" s="26" customFormat="1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</row>
    <row r="1898" spans="1:40" s="26" customFormat="1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</row>
    <row r="1899" spans="1:40" s="26" customFormat="1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</row>
    <row r="1900" spans="1:40" s="26" customFormat="1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</row>
    <row r="1901" spans="1:40" s="26" customFormat="1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</row>
    <row r="1902" spans="1:40" s="26" customFormat="1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</row>
    <row r="1903" spans="1:40" s="26" customFormat="1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</row>
    <row r="1904" spans="1:40" s="26" customFormat="1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</row>
    <row r="1905" spans="1:40" s="26" customFormat="1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</row>
    <row r="1906" spans="1:40" s="26" customFormat="1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</row>
    <row r="1907" spans="1:40" s="26" customFormat="1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</row>
    <row r="1908" spans="1:40" s="26" customFormat="1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</row>
    <row r="1909" spans="1:40" s="26" customFormat="1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</row>
    <row r="1910" spans="1:40" s="26" customFormat="1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</row>
    <row r="1911" spans="1:40" s="26" customFormat="1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</row>
    <row r="1912" spans="1:40" s="26" customFormat="1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</row>
    <row r="1913" spans="1:40" s="26" customFormat="1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</row>
    <row r="1914" spans="1:40" s="26" customFormat="1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</row>
    <row r="1915" spans="1:40" s="26" customFormat="1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</row>
    <row r="1916" spans="1:40" s="26" customFormat="1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</row>
    <row r="1917" spans="1:40" s="26" customFormat="1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</row>
    <row r="1918" spans="1:40" s="26" customFormat="1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</row>
    <row r="1919" spans="1:40" s="26" customFormat="1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</row>
    <row r="1920" spans="1:40" s="26" customFormat="1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</row>
    <row r="1921" spans="1:40" s="26" customFormat="1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</row>
    <row r="1922" spans="1:40" s="26" customFormat="1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</row>
    <row r="1923" spans="1:40" s="26" customFormat="1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</row>
    <row r="1924" spans="1:40" s="26" customFormat="1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</row>
    <row r="1925" spans="1:40" s="26" customFormat="1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</row>
    <row r="1926" spans="1:40" s="26" customFormat="1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</row>
    <row r="1927" spans="1:40" s="26" customFormat="1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</row>
    <row r="1928" spans="1:40" s="26" customFormat="1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</row>
    <row r="1929" spans="1:40" s="26" customFormat="1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</row>
    <row r="1930" spans="1:40" s="26" customFormat="1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</row>
    <row r="1931" spans="1:40" s="26" customFormat="1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</row>
    <row r="1932" spans="1:40" s="26" customFormat="1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</row>
    <row r="1933" spans="1:40" s="26" customFormat="1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</row>
    <row r="1934" spans="1:40" s="26" customFormat="1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</row>
    <row r="1935" spans="1:40" s="26" customFormat="1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</row>
    <row r="1936" spans="1:40" s="26" customFormat="1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</row>
    <row r="1937" spans="1:40" s="26" customFormat="1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</row>
    <row r="1938" spans="1:40" s="26" customFormat="1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</row>
    <row r="1939" spans="1:40" s="26" customFormat="1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</row>
    <row r="1940" spans="1:40" s="26" customFormat="1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</row>
    <row r="1941" spans="1:40" s="26" customFormat="1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</row>
    <row r="1942" spans="1:40" s="26" customFormat="1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</row>
    <row r="1943" spans="1:40" s="26" customFormat="1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</row>
    <row r="1944" spans="1:40" s="26" customFormat="1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</row>
    <row r="1945" spans="1:40" s="26" customFormat="1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</row>
    <row r="1946" spans="1:40" s="26" customFormat="1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</row>
    <row r="1947" spans="1:40" s="26" customFormat="1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</row>
    <row r="1948" spans="1:40" s="26" customFormat="1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</row>
    <row r="1949" spans="1:40" s="26" customFormat="1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</row>
    <row r="1950" spans="1:40" s="26" customFormat="1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</row>
    <row r="1951" spans="1:40" s="26" customFormat="1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</row>
    <row r="1952" spans="1:40" s="26" customFormat="1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</row>
    <row r="1953" spans="1:40" s="26" customFormat="1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</row>
    <row r="1954" spans="1:40" s="26" customFormat="1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</row>
    <row r="1955" spans="1:40" s="26" customFormat="1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</row>
    <row r="1956" spans="1:40" s="26" customFormat="1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</row>
    <row r="1957" spans="1:40" s="26" customFormat="1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</row>
    <row r="1958" spans="1:40" s="26" customFormat="1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</row>
    <row r="1959" spans="1:40" s="26" customFormat="1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</row>
    <row r="1960" spans="1:40" s="26" customFormat="1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</row>
    <row r="1961" spans="1:40" s="26" customFormat="1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</row>
    <row r="1962" spans="1:40" s="26" customFormat="1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</row>
    <row r="1963" spans="1:40" s="26" customFormat="1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</row>
    <row r="1964" spans="1:40" s="26" customFormat="1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</row>
    <row r="1965" spans="1:40" s="26" customFormat="1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</row>
    <row r="1966" spans="1:40" s="26" customFormat="1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</row>
    <row r="1967" spans="1:40" s="26" customFormat="1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</row>
    <row r="1968" spans="1:40" s="26" customFormat="1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</row>
    <row r="1969" spans="1:40" s="26" customFormat="1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</row>
    <row r="1970" spans="1:40" s="26" customFormat="1" ht="10.199999999999999" x14ac:dyDescent="0.2">
      <c r="B1970" s="47"/>
      <c r="D1970" s="47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X1970" s="32"/>
      <c r="Y1970" s="32"/>
      <c r="Z1970" s="32"/>
      <c r="AA1970" s="32"/>
    </row>
  </sheetData>
  <mergeCells count="3">
    <mergeCell ref="C4:H4"/>
    <mergeCell ref="I4:P4"/>
    <mergeCell ref="Q4:W4"/>
  </mergeCells>
  <pageMargins left="0.7" right="0.7" top="0.75" bottom="0.75" header="0.3" footer="0.3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3E35-221E-4885-9DED-EF197AA04A4A}">
  <sheetPr codeName="Hoja2"/>
  <dimension ref="A1:BE195"/>
  <sheetViews>
    <sheetView zoomScale="85" zoomScaleNormal="85" workbookViewId="0">
      <pane ySplit="1" topLeftCell="A176" activePane="bottomLeft" state="frozen"/>
      <selection sqref="A1:XFD1048576"/>
      <selection pane="bottomLeft" sqref="A1:XFD1048576"/>
    </sheetView>
  </sheetViews>
  <sheetFormatPr baseColWidth="10" defaultRowHeight="14.4" x14ac:dyDescent="0.3"/>
  <cols>
    <col min="1" max="1" width="15.5546875" bestFit="1" customWidth="1"/>
    <col min="2" max="2" width="75.21875" bestFit="1" customWidth="1"/>
    <col min="3" max="3" width="6.33203125" bestFit="1" customWidth="1"/>
    <col min="4" max="4" width="7.88671875" bestFit="1" customWidth="1"/>
    <col min="5" max="5" width="10.44140625" bestFit="1" customWidth="1"/>
    <col min="6" max="6" width="10.88671875" bestFit="1" customWidth="1"/>
    <col min="7" max="7" width="11.21875" bestFit="1" customWidth="1"/>
    <col min="8" max="8" width="10.88671875" bestFit="1" customWidth="1"/>
    <col min="9" max="9" width="11.21875" bestFit="1" customWidth="1"/>
    <col min="10" max="13" width="11.44140625" bestFit="1" customWidth="1"/>
    <col min="14" max="14" width="11.33203125" bestFit="1" customWidth="1"/>
    <col min="15" max="15" width="12.109375" bestFit="1" customWidth="1"/>
    <col min="16" max="16" width="10" bestFit="1" customWidth="1"/>
    <col min="17" max="18" width="10.109375" bestFit="1" customWidth="1"/>
    <col min="19" max="19" width="10" bestFit="1" customWidth="1"/>
    <col min="20" max="20" width="10.109375" bestFit="1" customWidth="1"/>
    <col min="21" max="21" width="10" bestFit="1" customWidth="1"/>
    <col min="22" max="22" width="10.109375" bestFit="1" customWidth="1"/>
    <col min="23" max="23" width="10" bestFit="1" customWidth="1"/>
    <col min="24" max="24" width="11.77734375" bestFit="1" customWidth="1"/>
    <col min="25" max="25" width="12" bestFit="1" customWidth="1"/>
    <col min="26" max="26" width="11.44140625" bestFit="1" customWidth="1"/>
    <col min="27" max="27" width="11.6640625" bestFit="1" customWidth="1"/>
    <col min="28" max="28" width="9.88671875" bestFit="1" customWidth="1"/>
    <col min="29" max="29" width="11.21875" bestFit="1" customWidth="1"/>
    <col min="30" max="30" width="16.109375" bestFit="1" customWidth="1"/>
    <col min="31" max="31" width="13.44140625" bestFit="1" customWidth="1"/>
    <col min="32" max="32" width="11.88671875" bestFit="1" customWidth="1"/>
    <col min="33" max="33" width="12.21875" bestFit="1" customWidth="1"/>
    <col min="34" max="34" width="7.88671875" bestFit="1" customWidth="1"/>
    <col min="35" max="35" width="8.6640625" bestFit="1" customWidth="1"/>
    <col min="36" max="36" width="9.21875" bestFit="1" customWidth="1"/>
    <col min="37" max="37" width="9.5546875" customWidth="1"/>
    <col min="38" max="38" width="8.33203125" bestFit="1" customWidth="1"/>
    <col min="39" max="39" width="9.77734375" bestFit="1" customWidth="1"/>
    <col min="40" max="40" width="14.5546875" bestFit="1" customWidth="1"/>
    <col min="41" max="41" width="16.33203125" bestFit="1" customWidth="1"/>
    <col min="42" max="42" width="10.88671875" bestFit="1" customWidth="1"/>
    <col min="43" max="43" width="13.88671875" bestFit="1" customWidth="1"/>
    <col min="44" max="44" width="10.88671875" bestFit="1" customWidth="1"/>
    <col min="45" max="45" width="13.88671875" bestFit="1" customWidth="1"/>
    <col min="46" max="47" width="10.77734375" bestFit="1" customWidth="1"/>
    <col min="48" max="48" width="7.77734375" bestFit="1" customWidth="1"/>
    <col min="49" max="49" width="9.44140625" bestFit="1" customWidth="1"/>
    <col min="50" max="50" width="13.5546875" bestFit="1" customWidth="1"/>
    <col min="51" max="51" width="9" bestFit="1" customWidth="1"/>
    <col min="52" max="52" width="12.6640625" bestFit="1" customWidth="1"/>
  </cols>
  <sheetData>
    <row r="1" spans="1:57" s="100" customFormat="1" x14ac:dyDescent="0.3">
      <c r="A1" t="s">
        <v>3</v>
      </c>
      <c r="B1" t="s">
        <v>4</v>
      </c>
      <c r="C1" t="s">
        <v>255</v>
      </c>
      <c r="D1" t="s">
        <v>256</v>
      </c>
      <c r="E1" t="s">
        <v>292</v>
      </c>
      <c r="F1" t="s">
        <v>257</v>
      </c>
      <c r="G1" t="s">
        <v>258</v>
      </c>
      <c r="H1" t="s">
        <v>259</v>
      </c>
      <c r="I1" t="s">
        <v>260</v>
      </c>
      <c r="J1" t="s">
        <v>261</v>
      </c>
      <c r="K1" t="s">
        <v>262</v>
      </c>
      <c r="L1" t="s">
        <v>263</v>
      </c>
      <c r="M1" t="s">
        <v>264</v>
      </c>
      <c r="N1" t="s">
        <v>265</v>
      </c>
      <c r="O1" t="s">
        <v>266</v>
      </c>
      <c r="P1" t="s">
        <v>267</v>
      </c>
      <c r="Q1" t="s">
        <v>268</v>
      </c>
      <c r="R1" t="s">
        <v>269</v>
      </c>
      <c r="S1" t="s">
        <v>270</v>
      </c>
      <c r="T1" t="s">
        <v>271</v>
      </c>
      <c r="U1" t="s">
        <v>272</v>
      </c>
      <c r="V1" t="s">
        <v>273</v>
      </c>
      <c r="W1" t="s">
        <v>274</v>
      </c>
      <c r="X1" t="s">
        <v>275</v>
      </c>
      <c r="Y1" t="s">
        <v>276</v>
      </c>
      <c r="Z1" t="s">
        <v>277</v>
      </c>
      <c r="AA1" t="s">
        <v>278</v>
      </c>
      <c r="AB1" t="s">
        <v>443</v>
      </c>
      <c r="AC1" t="s">
        <v>444</v>
      </c>
      <c r="AD1" t="s">
        <v>279</v>
      </c>
      <c r="AE1" t="s">
        <v>280</v>
      </c>
      <c r="AF1" t="s">
        <v>281</v>
      </c>
      <c r="AG1" t="s">
        <v>282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323</v>
      </c>
      <c r="AU1" t="s">
        <v>324</v>
      </c>
      <c r="AV1" t="s">
        <v>325</v>
      </c>
      <c r="AW1" t="s">
        <v>326</v>
      </c>
      <c r="AX1" t="s">
        <v>293</v>
      </c>
      <c r="AY1" t="s">
        <v>457</v>
      </c>
      <c r="AZ1" s="101" t="s">
        <v>207</v>
      </c>
    </row>
    <row r="2" spans="1:57" x14ac:dyDescent="0.3">
      <c r="A2">
        <v>4317</v>
      </c>
      <c r="B2" t="s">
        <v>7</v>
      </c>
      <c r="C2">
        <v>1504</v>
      </c>
      <c r="D2">
        <v>133</v>
      </c>
      <c r="E2">
        <v>1739</v>
      </c>
      <c r="F2">
        <v>3</v>
      </c>
      <c r="G2">
        <v>1</v>
      </c>
      <c r="H2">
        <v>1</v>
      </c>
      <c r="I2">
        <v>0</v>
      </c>
      <c r="J2">
        <v>0</v>
      </c>
      <c r="K2">
        <v>1</v>
      </c>
      <c r="L2">
        <v>0</v>
      </c>
      <c r="M2">
        <v>0</v>
      </c>
      <c r="N2">
        <v>31</v>
      </c>
      <c r="O2">
        <v>27</v>
      </c>
      <c r="P2">
        <v>35</v>
      </c>
      <c r="Q2">
        <v>11</v>
      </c>
      <c r="R2">
        <v>9</v>
      </c>
      <c r="S2">
        <v>4</v>
      </c>
      <c r="T2">
        <v>2</v>
      </c>
      <c r="U2">
        <v>7</v>
      </c>
      <c r="V2">
        <v>2</v>
      </c>
      <c r="W2">
        <v>0</v>
      </c>
      <c r="X2">
        <v>7</v>
      </c>
      <c r="Y2">
        <v>19</v>
      </c>
      <c r="Z2">
        <v>16</v>
      </c>
      <c r="AA2">
        <v>24</v>
      </c>
      <c r="AB2">
        <v>1</v>
      </c>
      <c r="AC2">
        <v>38</v>
      </c>
      <c r="AD2">
        <v>8</v>
      </c>
      <c r="AE2">
        <v>0</v>
      </c>
      <c r="AF2">
        <v>2</v>
      </c>
      <c r="AG2">
        <v>0</v>
      </c>
      <c r="AH2">
        <v>24</v>
      </c>
      <c r="AI2">
        <v>18</v>
      </c>
      <c r="AJ2">
        <v>1</v>
      </c>
      <c r="AK2">
        <v>0</v>
      </c>
      <c r="AL2">
        <v>0</v>
      </c>
      <c r="AM2">
        <v>0</v>
      </c>
      <c r="AN2">
        <v>5</v>
      </c>
      <c r="AO2">
        <v>9</v>
      </c>
      <c r="AP2">
        <v>43</v>
      </c>
      <c r="AQ2">
        <v>0</v>
      </c>
      <c r="AR2">
        <v>53</v>
      </c>
      <c r="AS2">
        <v>0</v>
      </c>
      <c r="AT2">
        <v>35</v>
      </c>
      <c r="AU2">
        <v>22</v>
      </c>
      <c r="AV2">
        <v>0</v>
      </c>
      <c r="AW2">
        <v>0</v>
      </c>
      <c r="AX2">
        <v>11</v>
      </c>
      <c r="AY2">
        <v>5</v>
      </c>
      <c r="AZ2" s="7" t="s">
        <v>8</v>
      </c>
      <c r="BE2" t="s">
        <v>8</v>
      </c>
    </row>
    <row r="3" spans="1:57" x14ac:dyDescent="0.3">
      <c r="A3">
        <v>4318</v>
      </c>
      <c r="B3" t="s">
        <v>10</v>
      </c>
      <c r="C3">
        <v>108</v>
      </c>
      <c r="D3">
        <v>17</v>
      </c>
      <c r="E3">
        <v>158</v>
      </c>
      <c r="F3">
        <v>157</v>
      </c>
      <c r="G3">
        <v>63</v>
      </c>
      <c r="H3">
        <v>21</v>
      </c>
      <c r="I3">
        <v>61</v>
      </c>
      <c r="J3">
        <v>12</v>
      </c>
      <c r="K3">
        <v>51</v>
      </c>
      <c r="L3">
        <v>0</v>
      </c>
      <c r="M3">
        <v>87</v>
      </c>
      <c r="N3">
        <v>223</v>
      </c>
      <c r="O3">
        <v>177</v>
      </c>
      <c r="P3">
        <v>240</v>
      </c>
      <c r="Q3">
        <v>129</v>
      </c>
      <c r="R3">
        <v>234</v>
      </c>
      <c r="S3">
        <v>129</v>
      </c>
      <c r="T3">
        <v>162</v>
      </c>
      <c r="U3">
        <v>77</v>
      </c>
      <c r="V3">
        <v>129</v>
      </c>
      <c r="W3">
        <v>41</v>
      </c>
      <c r="X3">
        <v>7</v>
      </c>
      <c r="Y3">
        <v>233</v>
      </c>
      <c r="Z3">
        <v>20</v>
      </c>
      <c r="AA3">
        <v>607</v>
      </c>
      <c r="AB3">
        <v>1</v>
      </c>
      <c r="AC3">
        <v>157</v>
      </c>
      <c r="AD3">
        <v>151</v>
      </c>
      <c r="AE3">
        <v>0</v>
      </c>
      <c r="AF3">
        <v>83</v>
      </c>
      <c r="AG3">
        <v>0</v>
      </c>
      <c r="AH3">
        <v>10</v>
      </c>
      <c r="AI3">
        <v>0</v>
      </c>
      <c r="AJ3">
        <v>0</v>
      </c>
      <c r="AK3">
        <v>0</v>
      </c>
      <c r="AL3">
        <v>0</v>
      </c>
      <c r="AM3">
        <v>0</v>
      </c>
      <c r="AN3">
        <v>1</v>
      </c>
      <c r="AO3">
        <v>0</v>
      </c>
      <c r="AP3">
        <v>25</v>
      </c>
      <c r="AQ3">
        <v>1</v>
      </c>
      <c r="AR3">
        <v>50</v>
      </c>
      <c r="AS3">
        <v>69</v>
      </c>
      <c r="AT3">
        <v>82</v>
      </c>
      <c r="AU3">
        <v>179</v>
      </c>
      <c r="AV3">
        <v>0</v>
      </c>
      <c r="AW3">
        <v>7</v>
      </c>
      <c r="AX3">
        <v>15</v>
      </c>
      <c r="AY3">
        <v>107</v>
      </c>
      <c r="AZ3" s="7" t="s">
        <v>8</v>
      </c>
      <c r="BE3" t="s">
        <v>8</v>
      </c>
    </row>
    <row r="4" spans="1:57" x14ac:dyDescent="0.3">
      <c r="A4">
        <v>4319</v>
      </c>
      <c r="B4" t="s">
        <v>11</v>
      </c>
      <c r="C4">
        <v>0</v>
      </c>
      <c r="D4">
        <v>15</v>
      </c>
      <c r="E4">
        <v>1</v>
      </c>
      <c r="F4">
        <v>130</v>
      </c>
      <c r="G4">
        <v>81</v>
      </c>
      <c r="H4">
        <v>19</v>
      </c>
      <c r="I4">
        <v>80</v>
      </c>
      <c r="J4">
        <v>6</v>
      </c>
      <c r="K4">
        <v>73</v>
      </c>
      <c r="L4">
        <v>2</v>
      </c>
      <c r="M4">
        <v>50</v>
      </c>
      <c r="N4">
        <v>184</v>
      </c>
      <c r="O4">
        <v>138</v>
      </c>
      <c r="P4">
        <v>176</v>
      </c>
      <c r="Q4">
        <v>80</v>
      </c>
      <c r="R4">
        <v>147</v>
      </c>
      <c r="S4">
        <v>76</v>
      </c>
      <c r="T4">
        <v>124</v>
      </c>
      <c r="U4">
        <v>30</v>
      </c>
      <c r="V4">
        <v>82</v>
      </c>
      <c r="W4">
        <v>21</v>
      </c>
      <c r="X4">
        <v>0</v>
      </c>
      <c r="Y4">
        <v>165</v>
      </c>
      <c r="Z4">
        <v>3</v>
      </c>
      <c r="AA4">
        <v>522</v>
      </c>
      <c r="AB4">
        <v>8</v>
      </c>
      <c r="AC4">
        <v>89</v>
      </c>
      <c r="AD4">
        <v>118</v>
      </c>
      <c r="AE4">
        <v>0</v>
      </c>
      <c r="AF4">
        <v>75</v>
      </c>
      <c r="AG4">
        <v>0</v>
      </c>
      <c r="AH4">
        <v>4</v>
      </c>
      <c r="AI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1</v>
      </c>
      <c r="AP4">
        <v>39</v>
      </c>
      <c r="AQ4">
        <v>0</v>
      </c>
      <c r="AR4">
        <v>120</v>
      </c>
      <c r="AS4">
        <v>14</v>
      </c>
      <c r="AT4">
        <v>136</v>
      </c>
      <c r="AU4">
        <v>228</v>
      </c>
      <c r="AV4">
        <v>0</v>
      </c>
      <c r="AW4">
        <v>1</v>
      </c>
      <c r="AX4">
        <v>24</v>
      </c>
      <c r="AY4">
        <v>74</v>
      </c>
      <c r="AZ4" s="7" t="s">
        <v>8</v>
      </c>
      <c r="BE4" t="s">
        <v>8</v>
      </c>
    </row>
    <row r="5" spans="1:57" x14ac:dyDescent="0.3">
      <c r="A5">
        <v>4320</v>
      </c>
      <c r="B5" t="s">
        <v>12</v>
      </c>
      <c r="C5">
        <v>0</v>
      </c>
      <c r="D5">
        <v>12</v>
      </c>
      <c r="E5">
        <v>0</v>
      </c>
      <c r="F5">
        <v>106</v>
      </c>
      <c r="G5">
        <v>73</v>
      </c>
      <c r="H5">
        <v>23</v>
      </c>
      <c r="I5">
        <v>68</v>
      </c>
      <c r="J5">
        <v>10</v>
      </c>
      <c r="K5">
        <v>64</v>
      </c>
      <c r="L5">
        <v>1</v>
      </c>
      <c r="M5">
        <v>26</v>
      </c>
      <c r="N5">
        <v>152</v>
      </c>
      <c r="O5">
        <v>110</v>
      </c>
      <c r="P5">
        <v>165</v>
      </c>
      <c r="Q5">
        <v>74</v>
      </c>
      <c r="R5">
        <v>113</v>
      </c>
      <c r="S5">
        <v>56</v>
      </c>
      <c r="T5">
        <v>105</v>
      </c>
      <c r="U5">
        <v>35</v>
      </c>
      <c r="V5">
        <v>94</v>
      </c>
      <c r="W5">
        <v>18</v>
      </c>
      <c r="X5">
        <v>1</v>
      </c>
      <c r="Y5">
        <v>142</v>
      </c>
      <c r="Z5">
        <v>7</v>
      </c>
      <c r="AA5">
        <v>473</v>
      </c>
      <c r="AB5">
        <v>0</v>
      </c>
      <c r="AC5">
        <v>84</v>
      </c>
      <c r="AD5">
        <v>102</v>
      </c>
      <c r="AE5">
        <v>0</v>
      </c>
      <c r="AF5">
        <v>43</v>
      </c>
      <c r="AG5">
        <v>0</v>
      </c>
      <c r="AH5">
        <v>2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37</v>
      </c>
      <c r="AQ5">
        <v>0</v>
      </c>
      <c r="AR5">
        <v>38</v>
      </c>
      <c r="AS5">
        <v>24</v>
      </c>
      <c r="AT5">
        <v>145</v>
      </c>
      <c r="AU5">
        <v>208</v>
      </c>
      <c r="AV5">
        <v>0</v>
      </c>
      <c r="AW5">
        <v>2</v>
      </c>
      <c r="AX5">
        <v>47</v>
      </c>
      <c r="AY5">
        <v>82</v>
      </c>
      <c r="AZ5" s="7" t="s">
        <v>8</v>
      </c>
      <c r="BE5" t="s">
        <v>8</v>
      </c>
    </row>
    <row r="6" spans="1:57" x14ac:dyDescent="0.3">
      <c r="A6">
        <v>4321</v>
      </c>
      <c r="B6" t="s">
        <v>206</v>
      </c>
      <c r="C6">
        <v>0</v>
      </c>
      <c r="D6">
        <v>17</v>
      </c>
      <c r="E6">
        <v>2</v>
      </c>
      <c r="F6">
        <v>119</v>
      </c>
      <c r="G6">
        <v>58</v>
      </c>
      <c r="H6">
        <v>24</v>
      </c>
      <c r="I6">
        <v>42</v>
      </c>
      <c r="J6">
        <v>7</v>
      </c>
      <c r="K6">
        <v>33</v>
      </c>
      <c r="L6">
        <v>4</v>
      </c>
      <c r="M6">
        <v>68</v>
      </c>
      <c r="N6">
        <v>179</v>
      </c>
      <c r="O6">
        <v>72</v>
      </c>
      <c r="P6">
        <v>154</v>
      </c>
      <c r="Q6">
        <v>59</v>
      </c>
      <c r="R6">
        <v>146</v>
      </c>
      <c r="S6">
        <v>34</v>
      </c>
      <c r="T6">
        <v>96</v>
      </c>
      <c r="U6">
        <v>31</v>
      </c>
      <c r="V6">
        <v>82</v>
      </c>
      <c r="W6">
        <v>16</v>
      </c>
      <c r="X6">
        <v>1</v>
      </c>
      <c r="Y6">
        <v>135</v>
      </c>
      <c r="Z6">
        <v>10</v>
      </c>
      <c r="AA6">
        <v>472</v>
      </c>
      <c r="AB6">
        <v>2</v>
      </c>
      <c r="AC6">
        <v>75</v>
      </c>
      <c r="AD6">
        <v>77</v>
      </c>
      <c r="AE6">
        <v>0</v>
      </c>
      <c r="AF6">
        <v>14</v>
      </c>
      <c r="AG6">
        <v>0</v>
      </c>
      <c r="AH6">
        <v>6</v>
      </c>
      <c r="AI6">
        <v>6</v>
      </c>
      <c r="AJ6">
        <v>0</v>
      </c>
      <c r="AK6">
        <v>0</v>
      </c>
      <c r="AL6">
        <v>2</v>
      </c>
      <c r="AM6">
        <v>0</v>
      </c>
      <c r="AN6">
        <v>0</v>
      </c>
      <c r="AO6">
        <v>0</v>
      </c>
      <c r="AP6">
        <v>19</v>
      </c>
      <c r="AQ6">
        <v>1</v>
      </c>
      <c r="AR6">
        <v>71</v>
      </c>
      <c r="AS6">
        <v>19</v>
      </c>
      <c r="AT6">
        <v>46</v>
      </c>
      <c r="AU6">
        <v>88</v>
      </c>
      <c r="AV6">
        <v>0</v>
      </c>
      <c r="AW6">
        <v>3</v>
      </c>
      <c r="AX6">
        <v>10</v>
      </c>
      <c r="AY6">
        <v>40</v>
      </c>
      <c r="AZ6" s="7" t="s">
        <v>8</v>
      </c>
      <c r="BE6" t="s">
        <v>8</v>
      </c>
    </row>
    <row r="7" spans="1:57" x14ac:dyDescent="0.3">
      <c r="A7">
        <v>4322</v>
      </c>
      <c r="B7" t="s">
        <v>14</v>
      </c>
      <c r="C7">
        <v>0</v>
      </c>
      <c r="D7">
        <v>0</v>
      </c>
      <c r="E7">
        <v>0</v>
      </c>
      <c r="F7">
        <v>65</v>
      </c>
      <c r="G7">
        <v>40</v>
      </c>
      <c r="H7">
        <v>10</v>
      </c>
      <c r="I7">
        <v>40</v>
      </c>
      <c r="J7">
        <v>4</v>
      </c>
      <c r="K7">
        <v>35</v>
      </c>
      <c r="L7">
        <v>1</v>
      </c>
      <c r="M7">
        <v>24</v>
      </c>
      <c r="N7">
        <v>86</v>
      </c>
      <c r="O7">
        <v>87</v>
      </c>
      <c r="P7">
        <v>114</v>
      </c>
      <c r="Q7">
        <v>41</v>
      </c>
      <c r="R7">
        <v>106</v>
      </c>
      <c r="S7">
        <v>26</v>
      </c>
      <c r="T7">
        <v>72</v>
      </c>
      <c r="U7">
        <v>15</v>
      </c>
      <c r="V7">
        <v>78</v>
      </c>
      <c r="W7">
        <v>7</v>
      </c>
      <c r="X7">
        <v>0</v>
      </c>
      <c r="Y7">
        <v>100</v>
      </c>
      <c r="Z7">
        <v>7</v>
      </c>
      <c r="AA7">
        <v>324</v>
      </c>
      <c r="AB7">
        <v>0</v>
      </c>
      <c r="AC7">
        <v>77</v>
      </c>
      <c r="AD7">
        <v>94</v>
      </c>
      <c r="AE7">
        <v>0</v>
      </c>
      <c r="AF7">
        <v>30</v>
      </c>
      <c r="AG7">
        <v>0</v>
      </c>
      <c r="AH7">
        <v>1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17</v>
      </c>
      <c r="AQ7">
        <v>0</v>
      </c>
      <c r="AR7">
        <v>71</v>
      </c>
      <c r="AS7">
        <v>22</v>
      </c>
      <c r="AT7">
        <v>50</v>
      </c>
      <c r="AU7">
        <v>103</v>
      </c>
      <c r="AV7">
        <v>0</v>
      </c>
      <c r="AW7">
        <v>3</v>
      </c>
      <c r="AX7">
        <v>26</v>
      </c>
      <c r="AY7">
        <v>70</v>
      </c>
      <c r="AZ7" s="7" t="s">
        <v>8</v>
      </c>
      <c r="BE7" t="s">
        <v>8</v>
      </c>
    </row>
    <row r="8" spans="1:57" x14ac:dyDescent="0.3">
      <c r="A8">
        <v>4323</v>
      </c>
      <c r="B8" t="s">
        <v>15</v>
      </c>
      <c r="C8">
        <v>0</v>
      </c>
      <c r="D8">
        <v>22</v>
      </c>
      <c r="E8">
        <v>0</v>
      </c>
      <c r="F8">
        <v>68</v>
      </c>
      <c r="G8">
        <v>34</v>
      </c>
      <c r="H8">
        <v>15</v>
      </c>
      <c r="I8">
        <v>30</v>
      </c>
      <c r="J8">
        <v>8</v>
      </c>
      <c r="K8">
        <v>24</v>
      </c>
      <c r="L8">
        <v>0</v>
      </c>
      <c r="M8">
        <v>32</v>
      </c>
      <c r="N8">
        <v>98</v>
      </c>
      <c r="O8">
        <v>95</v>
      </c>
      <c r="P8">
        <v>112</v>
      </c>
      <c r="Q8">
        <v>52</v>
      </c>
      <c r="R8">
        <v>93</v>
      </c>
      <c r="S8">
        <v>38</v>
      </c>
      <c r="T8">
        <v>91</v>
      </c>
      <c r="U8">
        <v>21</v>
      </c>
      <c r="V8">
        <v>72</v>
      </c>
      <c r="W8">
        <v>6</v>
      </c>
      <c r="X8">
        <v>0</v>
      </c>
      <c r="Y8">
        <v>8</v>
      </c>
      <c r="Z8">
        <v>1</v>
      </c>
      <c r="AA8">
        <v>15</v>
      </c>
      <c r="AB8">
        <v>0</v>
      </c>
      <c r="AC8">
        <v>76</v>
      </c>
      <c r="AD8">
        <v>49</v>
      </c>
      <c r="AE8">
        <v>0</v>
      </c>
      <c r="AF8">
        <v>37</v>
      </c>
      <c r="AG8">
        <v>0</v>
      </c>
      <c r="AH8">
        <v>1</v>
      </c>
      <c r="AI8">
        <v>3</v>
      </c>
      <c r="AJ8">
        <v>2</v>
      </c>
      <c r="AK8">
        <v>0</v>
      </c>
      <c r="AL8">
        <v>0</v>
      </c>
      <c r="AM8">
        <v>0</v>
      </c>
      <c r="AN8">
        <v>0</v>
      </c>
      <c r="AO8">
        <v>3</v>
      </c>
      <c r="AP8">
        <v>27</v>
      </c>
      <c r="AQ8">
        <v>1</v>
      </c>
      <c r="AR8">
        <v>64</v>
      </c>
      <c r="AS8">
        <v>62</v>
      </c>
      <c r="AT8">
        <v>38</v>
      </c>
      <c r="AU8">
        <v>82</v>
      </c>
      <c r="AV8">
        <v>3</v>
      </c>
      <c r="AW8">
        <v>0</v>
      </c>
      <c r="AX8">
        <v>28</v>
      </c>
      <c r="AY8">
        <v>74</v>
      </c>
      <c r="AZ8" s="7" t="s">
        <v>8</v>
      </c>
      <c r="BE8" t="s">
        <v>8</v>
      </c>
    </row>
    <row r="9" spans="1:57" x14ac:dyDescent="0.3">
      <c r="A9">
        <v>4324</v>
      </c>
      <c r="B9" t="s">
        <v>16</v>
      </c>
      <c r="C9">
        <v>41</v>
      </c>
      <c r="D9">
        <v>6</v>
      </c>
      <c r="E9">
        <v>89</v>
      </c>
      <c r="F9">
        <v>157</v>
      </c>
      <c r="G9">
        <v>85</v>
      </c>
      <c r="H9">
        <v>19</v>
      </c>
      <c r="I9">
        <v>73</v>
      </c>
      <c r="J9">
        <v>6</v>
      </c>
      <c r="K9">
        <v>59</v>
      </c>
      <c r="L9">
        <v>0</v>
      </c>
      <c r="M9">
        <v>68</v>
      </c>
      <c r="N9">
        <v>197</v>
      </c>
      <c r="O9">
        <v>129</v>
      </c>
      <c r="P9">
        <v>213</v>
      </c>
      <c r="Q9">
        <v>72</v>
      </c>
      <c r="R9">
        <v>167</v>
      </c>
      <c r="S9">
        <v>65</v>
      </c>
      <c r="T9">
        <v>145</v>
      </c>
      <c r="U9">
        <v>44</v>
      </c>
      <c r="V9">
        <v>119</v>
      </c>
      <c r="W9">
        <v>19</v>
      </c>
      <c r="X9">
        <v>15</v>
      </c>
      <c r="Y9">
        <v>178</v>
      </c>
      <c r="Z9">
        <v>31</v>
      </c>
      <c r="AA9">
        <v>370</v>
      </c>
      <c r="AB9">
        <v>4</v>
      </c>
      <c r="AC9">
        <v>152</v>
      </c>
      <c r="AD9">
        <v>128</v>
      </c>
      <c r="AE9">
        <v>0</v>
      </c>
      <c r="AF9">
        <v>26</v>
      </c>
      <c r="AG9">
        <v>0</v>
      </c>
      <c r="AH9">
        <v>7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71</v>
      </c>
      <c r="AQ9">
        <v>1</v>
      </c>
      <c r="AR9">
        <v>135</v>
      </c>
      <c r="AS9">
        <v>82</v>
      </c>
      <c r="AT9">
        <v>317</v>
      </c>
      <c r="AU9">
        <v>488</v>
      </c>
      <c r="AV9">
        <v>3</v>
      </c>
      <c r="AW9">
        <v>1</v>
      </c>
      <c r="AX9">
        <v>148</v>
      </c>
      <c r="AY9">
        <v>140</v>
      </c>
      <c r="AZ9" s="7" t="s">
        <v>8</v>
      </c>
      <c r="BE9" t="s">
        <v>8</v>
      </c>
    </row>
    <row r="10" spans="1:57" x14ac:dyDescent="0.3">
      <c r="A10">
        <v>4325</v>
      </c>
      <c r="B10" t="s">
        <v>17</v>
      </c>
      <c r="C10">
        <v>22</v>
      </c>
      <c r="D10">
        <v>8</v>
      </c>
      <c r="E10">
        <v>0</v>
      </c>
      <c r="F10">
        <v>71</v>
      </c>
      <c r="G10">
        <v>23</v>
      </c>
      <c r="H10">
        <v>2</v>
      </c>
      <c r="I10">
        <v>26</v>
      </c>
      <c r="J10">
        <v>7</v>
      </c>
      <c r="K10">
        <v>17</v>
      </c>
      <c r="L10">
        <v>0</v>
      </c>
      <c r="M10">
        <v>50</v>
      </c>
      <c r="N10">
        <v>90</v>
      </c>
      <c r="O10">
        <v>72</v>
      </c>
      <c r="P10">
        <v>95</v>
      </c>
      <c r="Q10">
        <v>42</v>
      </c>
      <c r="R10">
        <v>74</v>
      </c>
      <c r="S10">
        <v>37</v>
      </c>
      <c r="T10">
        <v>61</v>
      </c>
      <c r="U10">
        <v>15</v>
      </c>
      <c r="V10">
        <v>30</v>
      </c>
      <c r="W10">
        <v>6</v>
      </c>
      <c r="X10">
        <v>0</v>
      </c>
      <c r="Y10">
        <v>77</v>
      </c>
      <c r="Z10">
        <v>0</v>
      </c>
      <c r="AA10">
        <v>310</v>
      </c>
      <c r="AB10">
        <v>0</v>
      </c>
      <c r="AC10">
        <v>56</v>
      </c>
      <c r="AD10">
        <v>57</v>
      </c>
      <c r="AE10">
        <v>0</v>
      </c>
      <c r="AF10">
        <v>28</v>
      </c>
      <c r="AG10">
        <v>0</v>
      </c>
      <c r="AH10">
        <v>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24</v>
      </c>
      <c r="AQ10">
        <v>0</v>
      </c>
      <c r="AR10">
        <v>70</v>
      </c>
      <c r="AS10">
        <v>10</v>
      </c>
      <c r="AT10">
        <v>105</v>
      </c>
      <c r="AU10">
        <v>165</v>
      </c>
      <c r="AV10">
        <v>0</v>
      </c>
      <c r="AW10">
        <v>4</v>
      </c>
      <c r="AX10">
        <v>30</v>
      </c>
      <c r="AY10">
        <v>42</v>
      </c>
      <c r="AZ10" s="7" t="s">
        <v>18</v>
      </c>
      <c r="BE10" t="s">
        <v>8</v>
      </c>
    </row>
    <row r="11" spans="1:57" x14ac:dyDescent="0.3">
      <c r="A11">
        <v>4326</v>
      </c>
      <c r="B11" t="s">
        <v>19</v>
      </c>
      <c r="C11">
        <v>0</v>
      </c>
      <c r="D11">
        <v>3</v>
      </c>
      <c r="E11">
        <v>0</v>
      </c>
      <c r="F11">
        <v>17</v>
      </c>
      <c r="G11">
        <v>11</v>
      </c>
      <c r="H11">
        <v>1</v>
      </c>
      <c r="I11">
        <v>9</v>
      </c>
      <c r="J11">
        <v>1</v>
      </c>
      <c r="K11">
        <v>7</v>
      </c>
      <c r="L11">
        <v>0</v>
      </c>
      <c r="M11">
        <v>8</v>
      </c>
      <c r="N11">
        <v>23</v>
      </c>
      <c r="O11">
        <v>12</v>
      </c>
      <c r="P11">
        <v>17</v>
      </c>
      <c r="Q11">
        <v>8</v>
      </c>
      <c r="R11">
        <v>16</v>
      </c>
      <c r="S11">
        <v>3</v>
      </c>
      <c r="T11">
        <v>10</v>
      </c>
      <c r="U11">
        <v>7</v>
      </c>
      <c r="V11">
        <v>9</v>
      </c>
      <c r="W11">
        <v>2</v>
      </c>
      <c r="X11">
        <v>0</v>
      </c>
      <c r="Y11">
        <v>13</v>
      </c>
      <c r="Z11">
        <v>0</v>
      </c>
      <c r="AA11">
        <v>17</v>
      </c>
      <c r="AB11">
        <v>0</v>
      </c>
      <c r="AC11">
        <v>21</v>
      </c>
      <c r="AD11">
        <v>13</v>
      </c>
      <c r="AE11">
        <v>0</v>
      </c>
      <c r="AF11">
        <v>7</v>
      </c>
      <c r="AG11">
        <v>0</v>
      </c>
      <c r="AH11">
        <v>0</v>
      </c>
      <c r="AI11">
        <v>7</v>
      </c>
      <c r="AJ11">
        <v>0</v>
      </c>
      <c r="AK11">
        <v>0</v>
      </c>
      <c r="AL11">
        <v>0</v>
      </c>
      <c r="AM11">
        <v>0</v>
      </c>
      <c r="AN11">
        <v>8</v>
      </c>
      <c r="AO11">
        <v>14</v>
      </c>
      <c r="AP11">
        <v>40</v>
      </c>
      <c r="AQ11">
        <v>0</v>
      </c>
      <c r="AR11">
        <v>39</v>
      </c>
      <c r="AS11">
        <v>0</v>
      </c>
      <c r="AT11">
        <v>52</v>
      </c>
      <c r="AU11">
        <v>41</v>
      </c>
      <c r="AV11">
        <v>0</v>
      </c>
      <c r="AW11">
        <v>0</v>
      </c>
      <c r="AX11">
        <v>15</v>
      </c>
      <c r="AY11">
        <v>38</v>
      </c>
      <c r="AZ11" s="7" t="s">
        <v>18</v>
      </c>
      <c r="BE11" t="s">
        <v>8</v>
      </c>
    </row>
    <row r="12" spans="1:57" x14ac:dyDescent="0.3">
      <c r="A12">
        <v>4327</v>
      </c>
      <c r="B12" t="s">
        <v>20</v>
      </c>
      <c r="C12">
        <v>0</v>
      </c>
      <c r="D12">
        <v>14</v>
      </c>
      <c r="E12">
        <v>1</v>
      </c>
      <c r="F12">
        <v>118</v>
      </c>
      <c r="G12">
        <v>81</v>
      </c>
      <c r="H12">
        <v>5</v>
      </c>
      <c r="I12">
        <v>81</v>
      </c>
      <c r="J12">
        <v>0</v>
      </c>
      <c r="K12">
        <v>74</v>
      </c>
      <c r="L12">
        <v>1</v>
      </c>
      <c r="M12">
        <v>44</v>
      </c>
      <c r="N12">
        <v>139</v>
      </c>
      <c r="O12">
        <v>150</v>
      </c>
      <c r="P12">
        <v>166</v>
      </c>
      <c r="Q12">
        <v>99</v>
      </c>
      <c r="R12">
        <v>137</v>
      </c>
      <c r="S12">
        <v>90</v>
      </c>
      <c r="T12">
        <v>129</v>
      </c>
      <c r="U12">
        <v>51</v>
      </c>
      <c r="V12">
        <v>103</v>
      </c>
      <c r="W12">
        <v>33</v>
      </c>
      <c r="X12">
        <v>0</v>
      </c>
      <c r="Y12">
        <v>128</v>
      </c>
      <c r="Z12">
        <v>0</v>
      </c>
      <c r="AA12">
        <v>354</v>
      </c>
      <c r="AB12">
        <v>0</v>
      </c>
      <c r="AC12">
        <v>66</v>
      </c>
      <c r="AD12">
        <v>92</v>
      </c>
      <c r="AE12">
        <v>0</v>
      </c>
      <c r="AF12">
        <v>4</v>
      </c>
      <c r="AG12">
        <v>0</v>
      </c>
      <c r="AH12">
        <v>2</v>
      </c>
      <c r="AI12">
        <v>15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10</v>
      </c>
      <c r="AQ12">
        <v>0</v>
      </c>
      <c r="AR12">
        <v>32</v>
      </c>
      <c r="AS12">
        <v>32</v>
      </c>
      <c r="AT12">
        <v>89</v>
      </c>
      <c r="AU12">
        <v>190</v>
      </c>
      <c r="AV12">
        <v>0</v>
      </c>
      <c r="AW12">
        <v>0</v>
      </c>
      <c r="AX12">
        <v>26</v>
      </c>
      <c r="AY12">
        <v>42</v>
      </c>
      <c r="AZ12" s="7" t="s">
        <v>21</v>
      </c>
      <c r="BE12" t="s">
        <v>8</v>
      </c>
    </row>
    <row r="13" spans="1:57" x14ac:dyDescent="0.3">
      <c r="A13">
        <v>4328</v>
      </c>
      <c r="B13" t="s">
        <v>22</v>
      </c>
      <c r="C13">
        <v>0</v>
      </c>
      <c r="D13">
        <v>1</v>
      </c>
      <c r="E13">
        <v>0</v>
      </c>
      <c r="F13">
        <v>59</v>
      </c>
      <c r="G13">
        <v>48</v>
      </c>
      <c r="H13">
        <v>0</v>
      </c>
      <c r="I13">
        <v>47</v>
      </c>
      <c r="J13">
        <v>0</v>
      </c>
      <c r="K13">
        <v>43</v>
      </c>
      <c r="L13">
        <v>0</v>
      </c>
      <c r="M13">
        <v>14</v>
      </c>
      <c r="N13">
        <v>63</v>
      </c>
      <c r="O13">
        <v>54</v>
      </c>
      <c r="P13">
        <v>56</v>
      </c>
      <c r="Q13">
        <v>19</v>
      </c>
      <c r="R13">
        <v>46</v>
      </c>
      <c r="S13">
        <v>22</v>
      </c>
      <c r="T13">
        <v>20</v>
      </c>
      <c r="U13">
        <v>9</v>
      </c>
      <c r="V13">
        <v>26</v>
      </c>
      <c r="W13">
        <v>5</v>
      </c>
      <c r="X13">
        <v>0</v>
      </c>
      <c r="Y13">
        <v>69</v>
      </c>
      <c r="Z13">
        <v>0</v>
      </c>
      <c r="AA13">
        <v>110</v>
      </c>
      <c r="AB13">
        <v>0</v>
      </c>
      <c r="AC13">
        <v>42</v>
      </c>
      <c r="AD13">
        <v>56</v>
      </c>
      <c r="AE13">
        <v>0</v>
      </c>
      <c r="AF13">
        <v>20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92</v>
      </c>
      <c r="AQ13">
        <v>0</v>
      </c>
      <c r="AR13">
        <v>457</v>
      </c>
      <c r="AS13">
        <v>6</v>
      </c>
      <c r="AT13">
        <v>42</v>
      </c>
      <c r="AU13">
        <v>61</v>
      </c>
      <c r="AV13">
        <v>0</v>
      </c>
      <c r="AW13">
        <v>0</v>
      </c>
      <c r="AX13">
        <v>13</v>
      </c>
      <c r="AY13">
        <v>51</v>
      </c>
      <c r="AZ13" s="7" t="s">
        <v>21</v>
      </c>
      <c r="BE13" t="s">
        <v>8</v>
      </c>
    </row>
    <row r="14" spans="1:57" x14ac:dyDescent="0.3">
      <c r="A14">
        <v>4329</v>
      </c>
      <c r="B14" t="s">
        <v>23</v>
      </c>
      <c r="C14">
        <v>77</v>
      </c>
      <c r="D14">
        <v>14</v>
      </c>
      <c r="E14">
        <v>103</v>
      </c>
      <c r="F14">
        <v>142</v>
      </c>
      <c r="G14">
        <v>101</v>
      </c>
      <c r="H14">
        <v>23</v>
      </c>
      <c r="I14">
        <v>85</v>
      </c>
      <c r="J14">
        <v>5</v>
      </c>
      <c r="K14">
        <v>86</v>
      </c>
      <c r="L14">
        <v>0</v>
      </c>
      <c r="M14">
        <v>49</v>
      </c>
      <c r="N14">
        <v>187</v>
      </c>
      <c r="O14">
        <v>153</v>
      </c>
      <c r="P14">
        <v>197</v>
      </c>
      <c r="Q14">
        <v>84</v>
      </c>
      <c r="R14">
        <v>185</v>
      </c>
      <c r="S14">
        <v>80</v>
      </c>
      <c r="T14">
        <v>161</v>
      </c>
      <c r="U14">
        <v>36</v>
      </c>
      <c r="V14">
        <v>101</v>
      </c>
      <c r="W14">
        <v>21</v>
      </c>
      <c r="X14">
        <v>0</v>
      </c>
      <c r="Y14">
        <v>161</v>
      </c>
      <c r="Z14">
        <v>3</v>
      </c>
      <c r="AA14">
        <v>396</v>
      </c>
      <c r="AB14">
        <v>0</v>
      </c>
      <c r="AC14">
        <v>74</v>
      </c>
      <c r="AD14">
        <v>116</v>
      </c>
      <c r="AE14">
        <v>0</v>
      </c>
      <c r="AF14">
        <v>14</v>
      </c>
      <c r="AG14">
        <v>0</v>
      </c>
      <c r="AH14">
        <v>2</v>
      </c>
      <c r="AI14">
        <v>32</v>
      </c>
      <c r="AJ14">
        <v>1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6</v>
      </c>
      <c r="AQ14">
        <v>0</v>
      </c>
      <c r="AR14">
        <v>22</v>
      </c>
      <c r="AS14">
        <v>9</v>
      </c>
      <c r="AT14">
        <v>107</v>
      </c>
      <c r="AU14">
        <v>200</v>
      </c>
      <c r="AV14">
        <v>0</v>
      </c>
      <c r="AW14">
        <v>2</v>
      </c>
      <c r="AX14">
        <v>28</v>
      </c>
      <c r="AY14">
        <v>151</v>
      </c>
      <c r="AZ14" s="7" t="s">
        <v>21</v>
      </c>
      <c r="BE14" t="s">
        <v>8</v>
      </c>
    </row>
    <row r="15" spans="1:57" x14ac:dyDescent="0.3">
      <c r="A15">
        <v>4330</v>
      </c>
      <c r="B15" t="s">
        <v>24</v>
      </c>
      <c r="C15">
        <v>0</v>
      </c>
      <c r="D15">
        <v>0</v>
      </c>
      <c r="E15">
        <v>0</v>
      </c>
      <c r="F15">
        <v>32</v>
      </c>
      <c r="G15">
        <v>21</v>
      </c>
      <c r="H15">
        <v>3</v>
      </c>
      <c r="I15">
        <v>13</v>
      </c>
      <c r="J15">
        <v>0</v>
      </c>
      <c r="K15">
        <v>13</v>
      </c>
      <c r="L15">
        <v>1</v>
      </c>
      <c r="M15">
        <v>9</v>
      </c>
      <c r="N15">
        <v>34</v>
      </c>
      <c r="O15">
        <v>38</v>
      </c>
      <c r="P15">
        <v>40</v>
      </c>
      <c r="Q15">
        <v>16</v>
      </c>
      <c r="R15">
        <v>34</v>
      </c>
      <c r="S15">
        <v>12</v>
      </c>
      <c r="T15">
        <v>33</v>
      </c>
      <c r="U15">
        <v>8</v>
      </c>
      <c r="V15">
        <v>41</v>
      </c>
      <c r="W15">
        <v>2</v>
      </c>
      <c r="X15">
        <v>0</v>
      </c>
      <c r="Y15">
        <v>26</v>
      </c>
      <c r="Z15">
        <v>0</v>
      </c>
      <c r="AA15">
        <v>53</v>
      </c>
      <c r="AB15">
        <v>0</v>
      </c>
      <c r="AC15">
        <v>15</v>
      </c>
      <c r="AD15">
        <v>22</v>
      </c>
      <c r="AE15">
        <v>0</v>
      </c>
      <c r="AF15">
        <v>3</v>
      </c>
      <c r="AG15">
        <v>0</v>
      </c>
      <c r="AH15">
        <v>0</v>
      </c>
      <c r="AI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1</v>
      </c>
      <c r="AP15">
        <v>0</v>
      </c>
      <c r="AQ15">
        <v>0</v>
      </c>
      <c r="AR15">
        <v>6</v>
      </c>
      <c r="AS15">
        <v>0</v>
      </c>
      <c r="AT15">
        <v>53</v>
      </c>
      <c r="AU15">
        <v>125</v>
      </c>
      <c r="AV15">
        <v>0</v>
      </c>
      <c r="AW15">
        <v>0</v>
      </c>
      <c r="AX15">
        <v>21</v>
      </c>
      <c r="AY15">
        <v>22</v>
      </c>
      <c r="AZ15" s="7" t="s">
        <v>21</v>
      </c>
      <c r="BE15" t="s">
        <v>8</v>
      </c>
    </row>
    <row r="16" spans="1:57" x14ac:dyDescent="0.3">
      <c r="A16">
        <v>4331</v>
      </c>
      <c r="B16" t="s">
        <v>25</v>
      </c>
      <c r="C16">
        <v>91</v>
      </c>
      <c r="D16">
        <v>6</v>
      </c>
      <c r="E16">
        <v>138</v>
      </c>
      <c r="F16">
        <v>253</v>
      </c>
      <c r="G16">
        <v>128</v>
      </c>
      <c r="H16">
        <v>17</v>
      </c>
      <c r="I16">
        <v>117</v>
      </c>
      <c r="J16">
        <v>5</v>
      </c>
      <c r="K16">
        <v>109</v>
      </c>
      <c r="L16">
        <v>2</v>
      </c>
      <c r="M16">
        <v>129</v>
      </c>
      <c r="N16">
        <v>348</v>
      </c>
      <c r="O16">
        <v>231</v>
      </c>
      <c r="P16">
        <v>274</v>
      </c>
      <c r="Q16">
        <v>161</v>
      </c>
      <c r="R16">
        <v>229</v>
      </c>
      <c r="S16">
        <v>111</v>
      </c>
      <c r="T16">
        <v>152</v>
      </c>
      <c r="U16">
        <v>62</v>
      </c>
      <c r="V16">
        <v>95</v>
      </c>
      <c r="W16">
        <v>20</v>
      </c>
      <c r="X16">
        <v>18</v>
      </c>
      <c r="Y16">
        <v>295</v>
      </c>
      <c r="Z16">
        <v>31</v>
      </c>
      <c r="AA16">
        <v>849</v>
      </c>
      <c r="AB16">
        <v>3</v>
      </c>
      <c r="AC16">
        <v>211</v>
      </c>
      <c r="AD16">
        <v>171</v>
      </c>
      <c r="AE16">
        <v>0</v>
      </c>
      <c r="AF16">
        <v>86</v>
      </c>
      <c r="AG16">
        <v>0</v>
      </c>
      <c r="AH16">
        <v>11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12</v>
      </c>
      <c r="AO16">
        <v>24</v>
      </c>
      <c r="AP16">
        <v>41</v>
      </c>
      <c r="AQ16">
        <v>3</v>
      </c>
      <c r="AR16">
        <v>110</v>
      </c>
      <c r="AS16">
        <v>72</v>
      </c>
      <c r="AT16">
        <v>172</v>
      </c>
      <c r="AU16">
        <v>263</v>
      </c>
      <c r="AV16">
        <v>0</v>
      </c>
      <c r="AW16">
        <v>4</v>
      </c>
      <c r="AX16">
        <v>45</v>
      </c>
      <c r="AY16">
        <v>101</v>
      </c>
      <c r="AZ16" s="7" t="s">
        <v>25</v>
      </c>
      <c r="BE16" t="s">
        <v>8</v>
      </c>
    </row>
    <row r="17" spans="1:57" x14ac:dyDescent="0.3">
      <c r="A17">
        <v>4332</v>
      </c>
      <c r="B17" t="s">
        <v>26</v>
      </c>
      <c r="C17">
        <v>121</v>
      </c>
      <c r="D17">
        <v>0</v>
      </c>
      <c r="E17">
        <v>174</v>
      </c>
      <c r="F17">
        <v>190</v>
      </c>
      <c r="G17">
        <v>123</v>
      </c>
      <c r="H17">
        <v>19</v>
      </c>
      <c r="I17">
        <v>116</v>
      </c>
      <c r="J17">
        <v>4</v>
      </c>
      <c r="K17">
        <v>113</v>
      </c>
      <c r="L17">
        <v>1</v>
      </c>
      <c r="M17">
        <v>84</v>
      </c>
      <c r="N17">
        <v>239</v>
      </c>
      <c r="O17">
        <v>190</v>
      </c>
      <c r="P17">
        <v>216</v>
      </c>
      <c r="Q17">
        <v>107</v>
      </c>
      <c r="R17">
        <v>147</v>
      </c>
      <c r="S17">
        <v>71</v>
      </c>
      <c r="T17">
        <v>104</v>
      </c>
      <c r="U17">
        <v>42</v>
      </c>
      <c r="V17">
        <v>79</v>
      </c>
      <c r="W17">
        <v>18</v>
      </c>
      <c r="X17">
        <v>1</v>
      </c>
      <c r="Y17">
        <v>254</v>
      </c>
      <c r="Z17">
        <v>2</v>
      </c>
      <c r="AA17">
        <v>508</v>
      </c>
      <c r="AB17">
        <v>3</v>
      </c>
      <c r="AC17">
        <v>472</v>
      </c>
      <c r="AD17">
        <v>8</v>
      </c>
      <c r="AE17">
        <v>0</v>
      </c>
      <c r="AF17">
        <v>5</v>
      </c>
      <c r="AG17">
        <v>0</v>
      </c>
      <c r="AH17">
        <v>5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8</v>
      </c>
      <c r="AQ17">
        <v>0</v>
      </c>
      <c r="AR17">
        <v>16</v>
      </c>
      <c r="AS17">
        <v>4</v>
      </c>
      <c r="AT17">
        <v>129</v>
      </c>
      <c r="AU17">
        <v>246</v>
      </c>
      <c r="AV17">
        <v>1</v>
      </c>
      <c r="AW17">
        <v>3</v>
      </c>
      <c r="AX17">
        <v>18</v>
      </c>
      <c r="AY17">
        <v>69</v>
      </c>
      <c r="AZ17" s="7" t="s">
        <v>25</v>
      </c>
      <c r="BE17" t="s">
        <v>8</v>
      </c>
    </row>
    <row r="18" spans="1:57" x14ac:dyDescent="0.3">
      <c r="A18">
        <v>4333</v>
      </c>
      <c r="B18" t="s">
        <v>27</v>
      </c>
      <c r="C18">
        <v>41</v>
      </c>
      <c r="D18">
        <v>4</v>
      </c>
      <c r="E18">
        <v>73</v>
      </c>
      <c r="F18">
        <v>160</v>
      </c>
      <c r="G18">
        <v>129</v>
      </c>
      <c r="H18">
        <v>7</v>
      </c>
      <c r="I18">
        <v>123</v>
      </c>
      <c r="J18">
        <v>2</v>
      </c>
      <c r="K18">
        <v>109</v>
      </c>
      <c r="L18">
        <v>0</v>
      </c>
      <c r="M18">
        <v>45</v>
      </c>
      <c r="N18">
        <v>181</v>
      </c>
      <c r="O18">
        <v>196</v>
      </c>
      <c r="P18">
        <v>190</v>
      </c>
      <c r="Q18">
        <v>95</v>
      </c>
      <c r="R18">
        <v>141</v>
      </c>
      <c r="S18">
        <v>73</v>
      </c>
      <c r="T18">
        <v>107</v>
      </c>
      <c r="U18">
        <v>41</v>
      </c>
      <c r="V18">
        <v>96</v>
      </c>
      <c r="W18">
        <v>19</v>
      </c>
      <c r="X18">
        <v>1</v>
      </c>
      <c r="Y18">
        <v>247</v>
      </c>
      <c r="Z18">
        <v>4</v>
      </c>
      <c r="AA18">
        <v>592</v>
      </c>
      <c r="AB18">
        <v>5</v>
      </c>
      <c r="AC18">
        <v>303</v>
      </c>
      <c r="AD18">
        <v>4</v>
      </c>
      <c r="AE18">
        <v>0</v>
      </c>
      <c r="AF18">
        <v>1</v>
      </c>
      <c r="AG18">
        <v>0</v>
      </c>
      <c r="AH18">
        <v>8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71</v>
      </c>
      <c r="AQ18">
        <v>0</v>
      </c>
      <c r="AR18">
        <v>102</v>
      </c>
      <c r="AS18">
        <v>65</v>
      </c>
      <c r="AT18">
        <v>233</v>
      </c>
      <c r="AU18">
        <v>413</v>
      </c>
      <c r="AV18">
        <v>0</v>
      </c>
      <c r="AW18">
        <v>1</v>
      </c>
      <c r="AX18">
        <v>140</v>
      </c>
      <c r="AY18">
        <v>159</v>
      </c>
      <c r="AZ18" s="7" t="s">
        <v>25</v>
      </c>
      <c r="BE18" t="s">
        <v>8</v>
      </c>
    </row>
    <row r="19" spans="1:57" x14ac:dyDescent="0.3">
      <c r="A19">
        <v>4334</v>
      </c>
      <c r="B19" t="s">
        <v>28</v>
      </c>
      <c r="C19">
        <v>0</v>
      </c>
      <c r="D19">
        <v>0</v>
      </c>
      <c r="E19">
        <v>0</v>
      </c>
      <c r="F19">
        <v>28</v>
      </c>
      <c r="G19">
        <v>21</v>
      </c>
      <c r="H19">
        <v>2</v>
      </c>
      <c r="I19">
        <v>14</v>
      </c>
      <c r="J19">
        <v>8</v>
      </c>
      <c r="K19">
        <v>10</v>
      </c>
      <c r="L19">
        <v>1</v>
      </c>
      <c r="M19">
        <v>19</v>
      </c>
      <c r="N19">
        <v>63</v>
      </c>
      <c r="O19">
        <v>53</v>
      </c>
      <c r="P19">
        <v>60</v>
      </c>
      <c r="Q19">
        <v>39</v>
      </c>
      <c r="R19">
        <v>40</v>
      </c>
      <c r="S19">
        <v>31</v>
      </c>
      <c r="T19">
        <v>49</v>
      </c>
      <c r="U19">
        <v>28</v>
      </c>
      <c r="V19">
        <v>42</v>
      </c>
      <c r="W19">
        <v>12</v>
      </c>
      <c r="X19">
        <v>0</v>
      </c>
      <c r="Y19">
        <v>63</v>
      </c>
      <c r="Z19">
        <v>0</v>
      </c>
      <c r="AA19">
        <v>168</v>
      </c>
      <c r="AB19">
        <v>2</v>
      </c>
      <c r="AC19">
        <v>118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3</v>
      </c>
      <c r="AQ19">
        <v>0</v>
      </c>
      <c r="AR19">
        <v>17</v>
      </c>
      <c r="AS19">
        <v>0</v>
      </c>
      <c r="AT19">
        <v>64</v>
      </c>
      <c r="AU19">
        <v>75</v>
      </c>
      <c r="AV19">
        <v>0</v>
      </c>
      <c r="AW19">
        <v>0</v>
      </c>
      <c r="AX19">
        <v>2</v>
      </c>
      <c r="AY19">
        <v>25</v>
      </c>
      <c r="AZ19" s="7" t="s">
        <v>25</v>
      </c>
      <c r="BE19" t="s">
        <v>8</v>
      </c>
    </row>
    <row r="20" spans="1:57" x14ac:dyDescent="0.3">
      <c r="A20">
        <v>4335</v>
      </c>
      <c r="B20" t="s">
        <v>29</v>
      </c>
      <c r="C20">
        <v>0</v>
      </c>
      <c r="D20">
        <v>7</v>
      </c>
      <c r="E20">
        <v>0</v>
      </c>
      <c r="F20">
        <v>49</v>
      </c>
      <c r="G20">
        <v>26</v>
      </c>
      <c r="H20">
        <v>7</v>
      </c>
      <c r="I20">
        <v>25</v>
      </c>
      <c r="J20">
        <v>5</v>
      </c>
      <c r="K20">
        <v>19</v>
      </c>
      <c r="L20">
        <v>4</v>
      </c>
      <c r="M20">
        <v>43</v>
      </c>
      <c r="N20">
        <v>96</v>
      </c>
      <c r="O20">
        <v>69</v>
      </c>
      <c r="P20">
        <v>83</v>
      </c>
      <c r="Q20">
        <v>48</v>
      </c>
      <c r="R20">
        <v>65</v>
      </c>
      <c r="S20">
        <v>49</v>
      </c>
      <c r="T20">
        <v>46</v>
      </c>
      <c r="U20">
        <v>27</v>
      </c>
      <c r="V20">
        <v>45</v>
      </c>
      <c r="W20">
        <v>14</v>
      </c>
      <c r="X20">
        <v>0</v>
      </c>
      <c r="Y20">
        <v>85</v>
      </c>
      <c r="Z20">
        <v>0</v>
      </c>
      <c r="AA20">
        <v>370</v>
      </c>
      <c r="AB20">
        <v>2</v>
      </c>
      <c r="AC20">
        <v>150</v>
      </c>
      <c r="AD20">
        <v>4</v>
      </c>
      <c r="AE20">
        <v>0</v>
      </c>
      <c r="AF20">
        <v>6</v>
      </c>
      <c r="AG20">
        <v>0</v>
      </c>
      <c r="AH20">
        <v>2</v>
      </c>
      <c r="AI20">
        <v>2</v>
      </c>
      <c r="AJ20">
        <v>1</v>
      </c>
      <c r="AK20">
        <v>0</v>
      </c>
      <c r="AL20">
        <v>3</v>
      </c>
      <c r="AM20">
        <v>0</v>
      </c>
      <c r="AN20">
        <v>0</v>
      </c>
      <c r="AO20">
        <v>0</v>
      </c>
      <c r="AP20">
        <v>33</v>
      </c>
      <c r="AQ20">
        <v>2</v>
      </c>
      <c r="AR20">
        <v>55</v>
      </c>
      <c r="AS20">
        <v>49</v>
      </c>
      <c r="AT20">
        <v>105</v>
      </c>
      <c r="AU20">
        <v>241</v>
      </c>
      <c r="AV20">
        <v>0</v>
      </c>
      <c r="AW20">
        <v>0</v>
      </c>
      <c r="AX20">
        <v>21</v>
      </c>
      <c r="AY20">
        <v>69</v>
      </c>
      <c r="AZ20" s="7" t="s">
        <v>25</v>
      </c>
      <c r="BE20" t="s">
        <v>8</v>
      </c>
    </row>
    <row r="21" spans="1:57" x14ac:dyDescent="0.3">
      <c r="A21">
        <v>4337</v>
      </c>
      <c r="B21" t="s">
        <v>31</v>
      </c>
      <c r="C21">
        <v>0</v>
      </c>
      <c r="D21">
        <v>1</v>
      </c>
      <c r="E21">
        <v>0</v>
      </c>
      <c r="F21">
        <v>28</v>
      </c>
      <c r="G21">
        <v>13</v>
      </c>
      <c r="H21">
        <v>0</v>
      </c>
      <c r="I21">
        <v>12</v>
      </c>
      <c r="J21">
        <v>1</v>
      </c>
      <c r="K21">
        <v>9</v>
      </c>
      <c r="L21">
        <v>0</v>
      </c>
      <c r="M21">
        <v>13</v>
      </c>
      <c r="N21">
        <v>25</v>
      </c>
      <c r="O21">
        <v>32</v>
      </c>
      <c r="P21">
        <v>33</v>
      </c>
      <c r="Q21">
        <v>15</v>
      </c>
      <c r="R21">
        <v>22</v>
      </c>
      <c r="S21">
        <v>9</v>
      </c>
      <c r="T21">
        <v>13</v>
      </c>
      <c r="U21">
        <v>6</v>
      </c>
      <c r="V21">
        <v>16</v>
      </c>
      <c r="W21">
        <v>2</v>
      </c>
      <c r="X21">
        <v>2</v>
      </c>
      <c r="Y21">
        <v>26</v>
      </c>
      <c r="Z21">
        <v>3</v>
      </c>
      <c r="AA21">
        <v>80</v>
      </c>
      <c r="AB21">
        <v>0</v>
      </c>
      <c r="AC21">
        <v>16</v>
      </c>
      <c r="AD21">
        <v>25</v>
      </c>
      <c r="AE21">
        <v>0</v>
      </c>
      <c r="AF21">
        <v>5</v>
      </c>
      <c r="AG21">
        <v>0</v>
      </c>
      <c r="AH21">
        <v>2</v>
      </c>
      <c r="AI21">
        <v>7</v>
      </c>
      <c r="AJ21">
        <v>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9</v>
      </c>
      <c r="AQ21">
        <v>0</v>
      </c>
      <c r="AR21">
        <v>22</v>
      </c>
      <c r="AS21">
        <v>6</v>
      </c>
      <c r="AT21">
        <v>16</v>
      </c>
      <c r="AU21">
        <v>46</v>
      </c>
      <c r="AV21">
        <v>0</v>
      </c>
      <c r="AW21">
        <v>0</v>
      </c>
      <c r="AX21">
        <v>47</v>
      </c>
      <c r="AY21">
        <v>49</v>
      </c>
      <c r="AZ21" s="7" t="s">
        <v>215</v>
      </c>
      <c r="BE21" t="s">
        <v>8</v>
      </c>
    </row>
    <row r="22" spans="1:57" x14ac:dyDescent="0.3">
      <c r="A22">
        <v>4338</v>
      </c>
      <c r="B22" t="s">
        <v>32</v>
      </c>
      <c r="C22">
        <v>44</v>
      </c>
      <c r="D22">
        <v>12</v>
      </c>
      <c r="E22">
        <v>91</v>
      </c>
      <c r="F22">
        <v>110</v>
      </c>
      <c r="G22">
        <v>86</v>
      </c>
      <c r="H22">
        <v>9</v>
      </c>
      <c r="I22">
        <v>83</v>
      </c>
      <c r="J22">
        <v>3</v>
      </c>
      <c r="K22">
        <v>75</v>
      </c>
      <c r="L22">
        <v>1</v>
      </c>
      <c r="M22">
        <v>27</v>
      </c>
      <c r="N22">
        <v>152</v>
      </c>
      <c r="O22">
        <v>106</v>
      </c>
      <c r="P22">
        <v>142</v>
      </c>
      <c r="Q22">
        <v>80</v>
      </c>
      <c r="R22">
        <v>118</v>
      </c>
      <c r="S22">
        <v>69</v>
      </c>
      <c r="T22">
        <v>118</v>
      </c>
      <c r="U22">
        <v>47</v>
      </c>
      <c r="V22">
        <v>105</v>
      </c>
      <c r="W22">
        <v>25</v>
      </c>
      <c r="X22">
        <v>0</v>
      </c>
      <c r="Y22">
        <v>167</v>
      </c>
      <c r="Z22">
        <v>0</v>
      </c>
      <c r="AA22">
        <v>565</v>
      </c>
      <c r="AB22">
        <v>1</v>
      </c>
      <c r="AC22">
        <v>88</v>
      </c>
      <c r="AD22">
        <v>84</v>
      </c>
      <c r="AE22">
        <v>0</v>
      </c>
      <c r="AF22">
        <v>25</v>
      </c>
      <c r="AG22">
        <v>0</v>
      </c>
      <c r="AH22">
        <v>1</v>
      </c>
      <c r="AI22">
        <v>1</v>
      </c>
      <c r="AJ22">
        <v>1</v>
      </c>
      <c r="AK22">
        <v>0</v>
      </c>
      <c r="AL22">
        <v>0</v>
      </c>
      <c r="AM22">
        <v>0</v>
      </c>
      <c r="AN22">
        <v>0</v>
      </c>
      <c r="AO22">
        <v>1</v>
      </c>
      <c r="AP22">
        <v>150</v>
      </c>
      <c r="AQ22">
        <v>2</v>
      </c>
      <c r="AR22">
        <v>245</v>
      </c>
      <c r="AS22">
        <v>23</v>
      </c>
      <c r="AT22">
        <v>129</v>
      </c>
      <c r="AU22">
        <v>382</v>
      </c>
      <c r="AV22">
        <v>2</v>
      </c>
      <c r="AW22">
        <v>4</v>
      </c>
      <c r="AX22">
        <v>47</v>
      </c>
      <c r="AY22">
        <v>70</v>
      </c>
      <c r="AZ22" s="7" t="s">
        <v>32</v>
      </c>
      <c r="BE22" t="s">
        <v>8</v>
      </c>
    </row>
    <row r="23" spans="1:57" x14ac:dyDescent="0.3">
      <c r="A23">
        <v>4339</v>
      </c>
      <c r="B23" t="s">
        <v>33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2</v>
      </c>
      <c r="P23">
        <v>2</v>
      </c>
      <c r="Q23">
        <v>4</v>
      </c>
      <c r="R23">
        <v>6</v>
      </c>
      <c r="S23">
        <v>0</v>
      </c>
      <c r="T23">
        <v>2</v>
      </c>
      <c r="U23">
        <v>3</v>
      </c>
      <c r="V23">
        <v>3</v>
      </c>
      <c r="W23">
        <v>0</v>
      </c>
      <c r="X23">
        <v>0</v>
      </c>
      <c r="Y23">
        <v>3</v>
      </c>
      <c r="Z23">
        <v>0</v>
      </c>
      <c r="AA23">
        <v>7</v>
      </c>
      <c r="AB23">
        <v>0</v>
      </c>
      <c r="AC23">
        <v>2</v>
      </c>
      <c r="AD23">
        <v>3</v>
      </c>
      <c r="AE23">
        <v>0</v>
      </c>
      <c r="AF23">
        <v>1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13</v>
      </c>
      <c r="AS23">
        <v>1</v>
      </c>
      <c r="AT23">
        <v>5</v>
      </c>
      <c r="AU23">
        <v>17</v>
      </c>
      <c r="AV23">
        <v>0</v>
      </c>
      <c r="AW23">
        <v>0</v>
      </c>
      <c r="AX23">
        <v>0</v>
      </c>
      <c r="AY23">
        <v>6</v>
      </c>
      <c r="AZ23" s="7" t="s">
        <v>34</v>
      </c>
      <c r="BE23" t="s">
        <v>8</v>
      </c>
    </row>
    <row r="24" spans="1:57" x14ac:dyDescent="0.3">
      <c r="A24">
        <v>4340</v>
      </c>
      <c r="B24" t="s">
        <v>35</v>
      </c>
      <c r="C24">
        <v>0</v>
      </c>
      <c r="D24">
        <v>4</v>
      </c>
      <c r="E24">
        <v>1</v>
      </c>
      <c r="F24">
        <v>15</v>
      </c>
      <c r="G24">
        <v>15</v>
      </c>
      <c r="H24">
        <v>0</v>
      </c>
      <c r="I24">
        <v>9</v>
      </c>
      <c r="J24">
        <v>0</v>
      </c>
      <c r="K24">
        <v>10</v>
      </c>
      <c r="L24">
        <v>0</v>
      </c>
      <c r="M24">
        <v>5</v>
      </c>
      <c r="N24">
        <v>17</v>
      </c>
      <c r="O24">
        <v>16</v>
      </c>
      <c r="P24">
        <v>14</v>
      </c>
      <c r="Q24">
        <v>8</v>
      </c>
      <c r="R24">
        <v>7</v>
      </c>
      <c r="S24">
        <v>4</v>
      </c>
      <c r="T24">
        <v>16</v>
      </c>
      <c r="U24">
        <v>0</v>
      </c>
      <c r="V24">
        <v>7</v>
      </c>
      <c r="W24">
        <v>0</v>
      </c>
      <c r="X24">
        <v>0</v>
      </c>
      <c r="Y24">
        <v>10</v>
      </c>
      <c r="Z24">
        <v>0</v>
      </c>
      <c r="AA24">
        <v>30</v>
      </c>
      <c r="AB24">
        <v>1</v>
      </c>
      <c r="AC24">
        <v>13</v>
      </c>
      <c r="AD24">
        <v>5</v>
      </c>
      <c r="AE24">
        <v>0</v>
      </c>
      <c r="AF24">
        <v>3</v>
      </c>
      <c r="AG24">
        <v>0</v>
      </c>
      <c r="AH24">
        <v>0</v>
      </c>
      <c r="AI24">
        <v>2</v>
      </c>
      <c r="AJ24">
        <v>0</v>
      </c>
      <c r="AK24">
        <v>0</v>
      </c>
      <c r="AL24">
        <v>0</v>
      </c>
      <c r="AM24">
        <v>0</v>
      </c>
      <c r="AN24">
        <v>2</v>
      </c>
      <c r="AO24">
        <v>3</v>
      </c>
      <c r="AP24">
        <v>0</v>
      </c>
      <c r="AQ24">
        <v>0</v>
      </c>
      <c r="AR24">
        <v>2</v>
      </c>
      <c r="AS24">
        <v>0</v>
      </c>
      <c r="AT24">
        <v>1</v>
      </c>
      <c r="AU24">
        <v>2</v>
      </c>
      <c r="AV24">
        <v>0</v>
      </c>
      <c r="AW24">
        <v>0</v>
      </c>
      <c r="AX24">
        <v>0</v>
      </c>
      <c r="AY24">
        <v>0</v>
      </c>
      <c r="AZ24" s="7" t="s">
        <v>34</v>
      </c>
      <c r="BE24" t="s">
        <v>8</v>
      </c>
    </row>
    <row r="25" spans="1:57" x14ac:dyDescent="0.3">
      <c r="A25">
        <v>4341</v>
      </c>
      <c r="B25" t="s">
        <v>36</v>
      </c>
      <c r="C25">
        <v>0</v>
      </c>
      <c r="D25">
        <v>0</v>
      </c>
      <c r="E25">
        <v>0</v>
      </c>
      <c r="F25">
        <v>3</v>
      </c>
      <c r="G25">
        <v>1</v>
      </c>
      <c r="H25">
        <v>0</v>
      </c>
      <c r="I25">
        <v>2</v>
      </c>
      <c r="J25">
        <v>0</v>
      </c>
      <c r="K25">
        <v>1</v>
      </c>
      <c r="L25">
        <v>1</v>
      </c>
      <c r="M25">
        <v>2</v>
      </c>
      <c r="N25">
        <v>3</v>
      </c>
      <c r="O25">
        <v>11</v>
      </c>
      <c r="P25">
        <v>14</v>
      </c>
      <c r="Q25">
        <v>6</v>
      </c>
      <c r="R25">
        <v>13</v>
      </c>
      <c r="S25">
        <v>4</v>
      </c>
      <c r="T25">
        <v>7</v>
      </c>
      <c r="U25">
        <v>4</v>
      </c>
      <c r="V25">
        <v>8</v>
      </c>
      <c r="W25">
        <v>0</v>
      </c>
      <c r="X25">
        <v>0</v>
      </c>
      <c r="Y25">
        <v>6</v>
      </c>
      <c r="Z25">
        <v>1</v>
      </c>
      <c r="AA25">
        <v>32</v>
      </c>
      <c r="AB25">
        <v>0</v>
      </c>
      <c r="AC25">
        <v>4</v>
      </c>
      <c r="AD25">
        <v>6</v>
      </c>
      <c r="AE25">
        <v>0</v>
      </c>
      <c r="AF25">
        <v>3</v>
      </c>
      <c r="AG25">
        <v>0</v>
      </c>
      <c r="AH25">
        <v>1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1</v>
      </c>
      <c r="AQ25">
        <v>0</v>
      </c>
      <c r="AR25">
        <v>10</v>
      </c>
      <c r="AS25">
        <v>5</v>
      </c>
      <c r="AT25">
        <v>29</v>
      </c>
      <c r="AU25">
        <v>59</v>
      </c>
      <c r="AV25">
        <v>0</v>
      </c>
      <c r="AW25">
        <v>0</v>
      </c>
      <c r="AX25">
        <v>9</v>
      </c>
      <c r="AY25">
        <v>21</v>
      </c>
      <c r="AZ25" s="7" t="s">
        <v>217</v>
      </c>
      <c r="BE25" t="s">
        <v>8</v>
      </c>
    </row>
    <row r="26" spans="1:57" x14ac:dyDescent="0.3">
      <c r="A26">
        <v>4342</v>
      </c>
      <c r="B26" t="s">
        <v>38</v>
      </c>
      <c r="C26">
        <v>54</v>
      </c>
      <c r="D26">
        <v>9</v>
      </c>
      <c r="E26">
        <v>89</v>
      </c>
      <c r="F26">
        <v>108</v>
      </c>
      <c r="G26">
        <v>89</v>
      </c>
      <c r="H26">
        <v>6</v>
      </c>
      <c r="I26">
        <v>83</v>
      </c>
      <c r="J26">
        <v>2</v>
      </c>
      <c r="K26">
        <v>83</v>
      </c>
      <c r="L26">
        <v>1</v>
      </c>
      <c r="M26">
        <v>21</v>
      </c>
      <c r="N26">
        <v>123</v>
      </c>
      <c r="O26">
        <v>112</v>
      </c>
      <c r="P26">
        <v>115</v>
      </c>
      <c r="Q26">
        <v>81</v>
      </c>
      <c r="R26">
        <v>96</v>
      </c>
      <c r="S26">
        <v>68</v>
      </c>
      <c r="T26">
        <v>105</v>
      </c>
      <c r="U26">
        <v>51</v>
      </c>
      <c r="V26">
        <v>96</v>
      </c>
      <c r="W26">
        <v>34</v>
      </c>
      <c r="X26">
        <v>0</v>
      </c>
      <c r="Y26">
        <v>116</v>
      </c>
      <c r="Z26">
        <v>1</v>
      </c>
      <c r="AA26">
        <v>427</v>
      </c>
      <c r="AB26">
        <v>1</v>
      </c>
      <c r="AC26">
        <v>69</v>
      </c>
      <c r="AD26">
        <v>75</v>
      </c>
      <c r="AE26">
        <v>0</v>
      </c>
      <c r="AF26">
        <v>50</v>
      </c>
      <c r="AG26">
        <v>0</v>
      </c>
      <c r="AH26">
        <v>2</v>
      </c>
      <c r="AI26">
        <v>1</v>
      </c>
      <c r="AJ26">
        <v>1</v>
      </c>
      <c r="AK26">
        <v>0</v>
      </c>
      <c r="AL26">
        <v>0</v>
      </c>
      <c r="AM26">
        <v>0</v>
      </c>
      <c r="AN26">
        <v>0</v>
      </c>
      <c r="AO26">
        <v>1</v>
      </c>
      <c r="AP26">
        <v>11</v>
      </c>
      <c r="AQ26">
        <v>0</v>
      </c>
      <c r="AR26">
        <v>82</v>
      </c>
      <c r="AS26">
        <v>18</v>
      </c>
      <c r="AT26">
        <v>129</v>
      </c>
      <c r="AU26">
        <v>337</v>
      </c>
      <c r="AV26">
        <v>0</v>
      </c>
      <c r="AW26">
        <v>4</v>
      </c>
      <c r="AX26">
        <v>80</v>
      </c>
      <c r="AY26">
        <v>109</v>
      </c>
      <c r="AZ26" s="7" t="s">
        <v>38</v>
      </c>
      <c r="BE26" t="s">
        <v>8</v>
      </c>
    </row>
    <row r="27" spans="1:57" x14ac:dyDescent="0.3">
      <c r="A27">
        <v>4343</v>
      </c>
      <c r="B27" t="s">
        <v>40</v>
      </c>
      <c r="C27">
        <v>0</v>
      </c>
      <c r="D27">
        <v>0</v>
      </c>
      <c r="E27">
        <v>0</v>
      </c>
      <c r="F27">
        <v>6</v>
      </c>
      <c r="G27">
        <v>5</v>
      </c>
      <c r="H27">
        <v>0</v>
      </c>
      <c r="I27">
        <v>2</v>
      </c>
      <c r="J27">
        <v>0</v>
      </c>
      <c r="K27">
        <v>2</v>
      </c>
      <c r="L27">
        <v>1</v>
      </c>
      <c r="M27">
        <v>4</v>
      </c>
      <c r="N27">
        <v>6</v>
      </c>
      <c r="O27">
        <v>5</v>
      </c>
      <c r="P27">
        <v>8</v>
      </c>
      <c r="Q27">
        <v>2</v>
      </c>
      <c r="R27">
        <v>5</v>
      </c>
      <c r="S27">
        <v>5</v>
      </c>
      <c r="T27">
        <v>7</v>
      </c>
      <c r="U27">
        <v>2</v>
      </c>
      <c r="V27">
        <v>14</v>
      </c>
      <c r="W27">
        <v>0</v>
      </c>
      <c r="X27">
        <v>0</v>
      </c>
      <c r="Y27">
        <v>6</v>
      </c>
      <c r="Z27">
        <v>0</v>
      </c>
      <c r="AA27">
        <v>20</v>
      </c>
      <c r="AB27">
        <v>0</v>
      </c>
      <c r="AC27">
        <v>13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5</v>
      </c>
      <c r="AS27">
        <v>2</v>
      </c>
      <c r="AT27">
        <v>5</v>
      </c>
      <c r="AU27">
        <v>27</v>
      </c>
      <c r="AV27">
        <v>0</v>
      </c>
      <c r="AW27">
        <v>0</v>
      </c>
      <c r="AX27">
        <v>6</v>
      </c>
      <c r="AY27">
        <v>16</v>
      </c>
      <c r="AZ27" s="7" t="s">
        <v>38</v>
      </c>
      <c r="BE27" t="s">
        <v>8</v>
      </c>
    </row>
    <row r="28" spans="1:57" x14ac:dyDescent="0.3">
      <c r="A28">
        <v>4344</v>
      </c>
      <c r="B28" t="s">
        <v>41</v>
      </c>
      <c r="C28">
        <v>0</v>
      </c>
      <c r="D28">
        <v>0</v>
      </c>
      <c r="E28">
        <v>0</v>
      </c>
      <c r="F28">
        <v>6</v>
      </c>
      <c r="G28">
        <v>4</v>
      </c>
      <c r="H28">
        <v>0</v>
      </c>
      <c r="I28">
        <v>6</v>
      </c>
      <c r="J28">
        <v>0</v>
      </c>
      <c r="K28">
        <v>6</v>
      </c>
      <c r="L28">
        <v>0</v>
      </c>
      <c r="M28">
        <v>3</v>
      </c>
      <c r="N28">
        <v>7</v>
      </c>
      <c r="O28">
        <v>6</v>
      </c>
      <c r="P28">
        <v>8</v>
      </c>
      <c r="Q28">
        <v>11</v>
      </c>
      <c r="R28">
        <v>8</v>
      </c>
      <c r="S28">
        <v>4</v>
      </c>
      <c r="T28">
        <v>10</v>
      </c>
      <c r="U28">
        <v>4</v>
      </c>
      <c r="V28">
        <v>5</v>
      </c>
      <c r="W28">
        <v>2</v>
      </c>
      <c r="X28">
        <v>0</v>
      </c>
      <c r="Y28">
        <v>6</v>
      </c>
      <c r="Z28">
        <v>0</v>
      </c>
      <c r="AA28">
        <v>18</v>
      </c>
      <c r="AB28">
        <v>0</v>
      </c>
      <c r="AC28">
        <v>0</v>
      </c>
      <c r="AD28">
        <v>9</v>
      </c>
      <c r="AE28">
        <v>0</v>
      </c>
      <c r="AF28">
        <v>2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1</v>
      </c>
      <c r="AP28">
        <v>0</v>
      </c>
      <c r="AQ28">
        <v>0</v>
      </c>
      <c r="AR28">
        <v>0</v>
      </c>
      <c r="AS28">
        <v>0</v>
      </c>
      <c r="AT28">
        <v>1</v>
      </c>
      <c r="AU28">
        <v>12</v>
      </c>
      <c r="AV28">
        <v>0</v>
      </c>
      <c r="AW28">
        <v>0</v>
      </c>
      <c r="AX28">
        <v>0</v>
      </c>
      <c r="AY28">
        <v>0</v>
      </c>
      <c r="AZ28" s="7" t="s">
        <v>38</v>
      </c>
      <c r="BE28" t="s">
        <v>8</v>
      </c>
    </row>
    <row r="29" spans="1:57" x14ac:dyDescent="0.3">
      <c r="A29">
        <v>4345</v>
      </c>
      <c r="B29" t="s">
        <v>42</v>
      </c>
      <c r="C29">
        <v>0</v>
      </c>
      <c r="D29">
        <v>35</v>
      </c>
      <c r="E29">
        <v>0</v>
      </c>
      <c r="F29">
        <v>122</v>
      </c>
      <c r="G29">
        <v>111</v>
      </c>
      <c r="H29">
        <v>3</v>
      </c>
      <c r="I29">
        <v>107</v>
      </c>
      <c r="J29">
        <v>0</v>
      </c>
      <c r="K29">
        <v>109</v>
      </c>
      <c r="L29">
        <v>0</v>
      </c>
      <c r="M29">
        <v>1</v>
      </c>
      <c r="N29">
        <v>127</v>
      </c>
      <c r="O29">
        <v>167</v>
      </c>
      <c r="P29">
        <v>177</v>
      </c>
      <c r="Q29">
        <v>95</v>
      </c>
      <c r="R29">
        <v>130</v>
      </c>
      <c r="S29">
        <v>36</v>
      </c>
      <c r="T29">
        <v>77</v>
      </c>
      <c r="U29">
        <v>33</v>
      </c>
      <c r="V29">
        <v>86</v>
      </c>
      <c r="W29">
        <v>9</v>
      </c>
      <c r="X29">
        <v>9</v>
      </c>
      <c r="Y29">
        <v>140</v>
      </c>
      <c r="Z29">
        <v>21</v>
      </c>
      <c r="AA29">
        <v>580</v>
      </c>
      <c r="AB29">
        <v>2</v>
      </c>
      <c r="AC29">
        <v>60</v>
      </c>
      <c r="AD29">
        <v>114</v>
      </c>
      <c r="AE29">
        <v>0</v>
      </c>
      <c r="AF29">
        <v>133</v>
      </c>
      <c r="AG29">
        <v>0</v>
      </c>
      <c r="AH29">
        <v>3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39</v>
      </c>
      <c r="AQ29">
        <v>0</v>
      </c>
      <c r="AR29">
        <v>117</v>
      </c>
      <c r="AS29">
        <v>24</v>
      </c>
      <c r="AT29">
        <v>141</v>
      </c>
      <c r="AU29">
        <v>251</v>
      </c>
      <c r="AV29">
        <v>0</v>
      </c>
      <c r="AW29">
        <v>1</v>
      </c>
      <c r="AX29">
        <v>24</v>
      </c>
      <c r="AY29">
        <v>59</v>
      </c>
      <c r="AZ29" s="7" t="s">
        <v>42</v>
      </c>
      <c r="BE29" t="s">
        <v>8</v>
      </c>
    </row>
    <row r="30" spans="1:57" x14ac:dyDescent="0.3">
      <c r="A30">
        <v>4346</v>
      </c>
      <c r="B30" t="s">
        <v>43</v>
      </c>
      <c r="C30">
        <v>0</v>
      </c>
      <c r="D30">
        <v>6</v>
      </c>
      <c r="E30">
        <v>0</v>
      </c>
      <c r="F30">
        <v>27</v>
      </c>
      <c r="G30">
        <v>23</v>
      </c>
      <c r="H30">
        <v>3</v>
      </c>
      <c r="I30">
        <v>21</v>
      </c>
      <c r="J30">
        <v>0</v>
      </c>
      <c r="K30">
        <v>22</v>
      </c>
      <c r="L30">
        <v>0</v>
      </c>
      <c r="M30">
        <v>5</v>
      </c>
      <c r="N30">
        <v>27</v>
      </c>
      <c r="O30">
        <v>20</v>
      </c>
      <c r="P30">
        <v>21</v>
      </c>
      <c r="Q30">
        <v>30</v>
      </c>
      <c r="R30">
        <v>31</v>
      </c>
      <c r="S30">
        <v>29</v>
      </c>
      <c r="T30">
        <v>25</v>
      </c>
      <c r="U30">
        <v>15</v>
      </c>
      <c r="V30">
        <v>16</v>
      </c>
      <c r="W30">
        <v>11</v>
      </c>
      <c r="X30">
        <v>0</v>
      </c>
      <c r="Y30">
        <v>24</v>
      </c>
      <c r="Z30">
        <v>0</v>
      </c>
      <c r="AA30">
        <v>100</v>
      </c>
      <c r="AB30">
        <v>0</v>
      </c>
      <c r="AC30">
        <v>9</v>
      </c>
      <c r="AD30">
        <v>19</v>
      </c>
      <c r="AE30">
        <v>0</v>
      </c>
      <c r="AF30">
        <v>9</v>
      </c>
      <c r="AG30">
        <v>0</v>
      </c>
      <c r="AH30">
        <v>0</v>
      </c>
      <c r="AI30">
        <v>3</v>
      </c>
      <c r="AJ30">
        <v>3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2</v>
      </c>
      <c r="AQ30">
        <v>0</v>
      </c>
      <c r="AR30">
        <v>19</v>
      </c>
      <c r="AS30">
        <v>18</v>
      </c>
      <c r="AT30">
        <v>8</v>
      </c>
      <c r="AU30">
        <v>61</v>
      </c>
      <c r="AV30">
        <v>0</v>
      </c>
      <c r="AW30">
        <v>0</v>
      </c>
      <c r="AX30">
        <v>4</v>
      </c>
      <c r="AY30">
        <v>38</v>
      </c>
      <c r="AZ30" s="7" t="s">
        <v>42</v>
      </c>
      <c r="BE30" t="s">
        <v>8</v>
      </c>
    </row>
    <row r="31" spans="1:57" x14ac:dyDescent="0.3">
      <c r="A31">
        <v>4347</v>
      </c>
      <c r="B31" t="s">
        <v>44</v>
      </c>
      <c r="C31">
        <v>0</v>
      </c>
      <c r="D31">
        <v>0</v>
      </c>
      <c r="E31">
        <v>0</v>
      </c>
      <c r="F31">
        <v>27</v>
      </c>
      <c r="G31">
        <v>23</v>
      </c>
      <c r="H31">
        <v>0</v>
      </c>
      <c r="I31">
        <v>23</v>
      </c>
      <c r="J31">
        <v>0</v>
      </c>
      <c r="K31">
        <v>22</v>
      </c>
      <c r="L31">
        <v>0</v>
      </c>
      <c r="M31">
        <v>3</v>
      </c>
      <c r="N31">
        <v>27</v>
      </c>
      <c r="O31">
        <v>18</v>
      </c>
      <c r="P31">
        <v>19</v>
      </c>
      <c r="Q31">
        <v>18</v>
      </c>
      <c r="R31">
        <v>11</v>
      </c>
      <c r="S31">
        <v>11</v>
      </c>
      <c r="T31">
        <v>10</v>
      </c>
      <c r="U31">
        <v>8</v>
      </c>
      <c r="V31">
        <v>9</v>
      </c>
      <c r="W31">
        <v>4</v>
      </c>
      <c r="X31">
        <v>0</v>
      </c>
      <c r="Y31">
        <v>17</v>
      </c>
      <c r="Z31">
        <v>0</v>
      </c>
      <c r="AA31">
        <v>74</v>
      </c>
      <c r="AB31">
        <v>0</v>
      </c>
      <c r="AC31">
        <v>13</v>
      </c>
      <c r="AD31">
        <v>10</v>
      </c>
      <c r="AE31">
        <v>0</v>
      </c>
      <c r="AF31">
        <v>4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16</v>
      </c>
      <c r="AS31">
        <v>11</v>
      </c>
      <c r="AT31">
        <v>28</v>
      </c>
      <c r="AU31">
        <v>84</v>
      </c>
      <c r="AV31">
        <v>0</v>
      </c>
      <c r="AW31">
        <v>0</v>
      </c>
      <c r="AX31">
        <v>4</v>
      </c>
      <c r="AY31">
        <v>18</v>
      </c>
      <c r="AZ31" s="7" t="s">
        <v>42</v>
      </c>
      <c r="BE31" t="s">
        <v>8</v>
      </c>
    </row>
    <row r="32" spans="1:57" x14ac:dyDescent="0.3">
      <c r="A32">
        <v>4348</v>
      </c>
      <c r="B32" t="s">
        <v>45</v>
      </c>
      <c r="C32">
        <v>0</v>
      </c>
      <c r="D32">
        <v>0</v>
      </c>
      <c r="E32">
        <v>5</v>
      </c>
      <c r="F32">
        <v>33</v>
      </c>
      <c r="G32">
        <v>27</v>
      </c>
      <c r="H32">
        <v>0</v>
      </c>
      <c r="I32">
        <v>33</v>
      </c>
      <c r="J32">
        <v>1</v>
      </c>
      <c r="K32">
        <v>29</v>
      </c>
      <c r="L32">
        <v>0</v>
      </c>
      <c r="M32">
        <v>3</v>
      </c>
      <c r="N32">
        <v>40</v>
      </c>
      <c r="O32">
        <v>48</v>
      </c>
      <c r="P32">
        <v>52</v>
      </c>
      <c r="Q32">
        <v>18</v>
      </c>
      <c r="R32">
        <v>39</v>
      </c>
      <c r="S32">
        <v>9</v>
      </c>
      <c r="T32">
        <v>35</v>
      </c>
      <c r="U32">
        <v>7</v>
      </c>
      <c r="V32">
        <v>35</v>
      </c>
      <c r="W32">
        <v>4</v>
      </c>
      <c r="X32">
        <v>0</v>
      </c>
      <c r="Y32">
        <v>24</v>
      </c>
      <c r="Z32">
        <v>0</v>
      </c>
      <c r="AA32">
        <v>87</v>
      </c>
      <c r="AB32">
        <v>2</v>
      </c>
      <c r="AC32">
        <v>23</v>
      </c>
      <c r="AD32">
        <v>9</v>
      </c>
      <c r="AE32">
        <v>0</v>
      </c>
      <c r="AF32">
        <v>9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11</v>
      </c>
      <c r="AP32">
        <v>5</v>
      </c>
      <c r="AQ32">
        <v>0</v>
      </c>
      <c r="AR32">
        <v>3</v>
      </c>
      <c r="AS32">
        <v>2</v>
      </c>
      <c r="AT32">
        <v>43</v>
      </c>
      <c r="AU32">
        <v>80</v>
      </c>
      <c r="AV32">
        <v>0</v>
      </c>
      <c r="AW32">
        <v>0</v>
      </c>
      <c r="AX32">
        <v>2</v>
      </c>
      <c r="AY32">
        <v>16</v>
      </c>
      <c r="AZ32" s="7" t="s">
        <v>42</v>
      </c>
      <c r="BE32" t="s">
        <v>8</v>
      </c>
    </row>
    <row r="33" spans="1:57" x14ac:dyDescent="0.3">
      <c r="A33">
        <v>4349</v>
      </c>
      <c r="B33" t="s">
        <v>46</v>
      </c>
      <c r="C33">
        <v>133</v>
      </c>
      <c r="D33">
        <v>10</v>
      </c>
      <c r="E33">
        <v>225</v>
      </c>
      <c r="F33">
        <v>222</v>
      </c>
      <c r="G33">
        <v>212</v>
      </c>
      <c r="H33">
        <v>16</v>
      </c>
      <c r="I33">
        <v>211</v>
      </c>
      <c r="J33">
        <v>1</v>
      </c>
      <c r="K33">
        <v>214</v>
      </c>
      <c r="L33">
        <v>0</v>
      </c>
      <c r="M33">
        <v>5</v>
      </c>
      <c r="N33">
        <v>259</v>
      </c>
      <c r="O33">
        <v>179</v>
      </c>
      <c r="P33">
        <v>222</v>
      </c>
      <c r="Q33">
        <v>119</v>
      </c>
      <c r="R33">
        <v>198</v>
      </c>
      <c r="S33">
        <v>103</v>
      </c>
      <c r="T33">
        <v>144</v>
      </c>
      <c r="U33">
        <v>63</v>
      </c>
      <c r="V33">
        <v>102</v>
      </c>
      <c r="W33">
        <v>18</v>
      </c>
      <c r="X33">
        <v>0</v>
      </c>
      <c r="Y33">
        <v>283</v>
      </c>
      <c r="Z33">
        <v>0</v>
      </c>
      <c r="AA33">
        <v>812</v>
      </c>
      <c r="AB33">
        <v>0</v>
      </c>
      <c r="AC33">
        <v>140</v>
      </c>
      <c r="AD33">
        <v>170</v>
      </c>
      <c r="AE33">
        <v>0</v>
      </c>
      <c r="AF33">
        <v>102</v>
      </c>
      <c r="AG33">
        <v>0</v>
      </c>
      <c r="AH33">
        <v>8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23</v>
      </c>
      <c r="AQ33">
        <v>0</v>
      </c>
      <c r="AR33">
        <v>55</v>
      </c>
      <c r="AS33">
        <v>33</v>
      </c>
      <c r="AT33">
        <v>145</v>
      </c>
      <c r="AU33">
        <v>187</v>
      </c>
      <c r="AV33">
        <v>4</v>
      </c>
      <c r="AW33">
        <v>1</v>
      </c>
      <c r="AX33">
        <v>20</v>
      </c>
      <c r="AY33">
        <v>115</v>
      </c>
      <c r="AZ33" s="7" t="s">
        <v>46</v>
      </c>
      <c r="BE33" t="s">
        <v>8</v>
      </c>
    </row>
    <row r="34" spans="1:57" x14ac:dyDescent="0.3">
      <c r="A34">
        <v>4350</v>
      </c>
      <c r="B34" t="s">
        <v>48</v>
      </c>
      <c r="C34">
        <v>0</v>
      </c>
      <c r="D34">
        <v>5</v>
      </c>
      <c r="E34">
        <v>0</v>
      </c>
      <c r="F34">
        <v>20</v>
      </c>
      <c r="G34">
        <v>13</v>
      </c>
      <c r="H34">
        <v>2</v>
      </c>
      <c r="I34">
        <v>18</v>
      </c>
      <c r="J34">
        <v>2</v>
      </c>
      <c r="K34">
        <v>16</v>
      </c>
      <c r="L34">
        <v>0</v>
      </c>
      <c r="M34">
        <v>7</v>
      </c>
      <c r="N34">
        <v>29</v>
      </c>
      <c r="O34">
        <v>31</v>
      </c>
      <c r="P34">
        <v>31</v>
      </c>
      <c r="Q34">
        <v>19</v>
      </c>
      <c r="R34">
        <v>33</v>
      </c>
      <c r="S34">
        <v>17</v>
      </c>
      <c r="T34">
        <v>36</v>
      </c>
      <c r="U34">
        <v>17</v>
      </c>
      <c r="V34">
        <v>47</v>
      </c>
      <c r="W34">
        <v>12</v>
      </c>
      <c r="X34">
        <v>0</v>
      </c>
      <c r="Y34">
        <v>39</v>
      </c>
      <c r="Z34">
        <v>0</v>
      </c>
      <c r="AA34">
        <v>139</v>
      </c>
      <c r="AB34">
        <v>2</v>
      </c>
      <c r="AC34">
        <v>47</v>
      </c>
      <c r="AD34">
        <v>2</v>
      </c>
      <c r="AE34">
        <v>0</v>
      </c>
      <c r="AF34">
        <v>3</v>
      </c>
      <c r="AG34">
        <v>0</v>
      </c>
      <c r="AH34">
        <v>0</v>
      </c>
      <c r="AI34">
        <v>2</v>
      </c>
      <c r="AJ34">
        <v>4</v>
      </c>
      <c r="AK34">
        <v>0</v>
      </c>
      <c r="AL34">
        <v>1</v>
      </c>
      <c r="AM34">
        <v>0</v>
      </c>
      <c r="AN34">
        <v>0</v>
      </c>
      <c r="AO34">
        <v>0</v>
      </c>
      <c r="AP34">
        <v>24</v>
      </c>
      <c r="AQ34">
        <v>0</v>
      </c>
      <c r="AR34">
        <v>66</v>
      </c>
      <c r="AS34">
        <v>11</v>
      </c>
      <c r="AT34">
        <v>54</v>
      </c>
      <c r="AU34">
        <v>83</v>
      </c>
      <c r="AV34">
        <v>0</v>
      </c>
      <c r="AW34">
        <v>0</v>
      </c>
      <c r="AX34">
        <v>9</v>
      </c>
      <c r="AY34">
        <v>9</v>
      </c>
      <c r="AZ34" s="7" t="s">
        <v>46</v>
      </c>
      <c r="BE34" t="s">
        <v>8</v>
      </c>
    </row>
    <row r="35" spans="1:57" x14ac:dyDescent="0.3">
      <c r="A35">
        <v>4351</v>
      </c>
      <c r="B35" t="s">
        <v>49</v>
      </c>
      <c r="C35">
        <v>0</v>
      </c>
      <c r="D35">
        <v>0</v>
      </c>
      <c r="E35">
        <v>0</v>
      </c>
      <c r="F35">
        <v>18</v>
      </c>
      <c r="G35">
        <v>16</v>
      </c>
      <c r="H35">
        <v>2</v>
      </c>
      <c r="I35">
        <v>16</v>
      </c>
      <c r="J35">
        <v>1</v>
      </c>
      <c r="K35">
        <v>15</v>
      </c>
      <c r="L35">
        <v>1</v>
      </c>
      <c r="M35">
        <v>5</v>
      </c>
      <c r="N35">
        <v>31</v>
      </c>
      <c r="O35">
        <v>29</v>
      </c>
      <c r="P35">
        <v>34</v>
      </c>
      <c r="Q35">
        <v>21</v>
      </c>
      <c r="R35">
        <v>28</v>
      </c>
      <c r="S35">
        <v>4</v>
      </c>
      <c r="T35">
        <v>9</v>
      </c>
      <c r="U35">
        <v>6</v>
      </c>
      <c r="V35">
        <v>18</v>
      </c>
      <c r="W35">
        <v>0</v>
      </c>
      <c r="X35">
        <v>0</v>
      </c>
      <c r="Y35">
        <v>31</v>
      </c>
      <c r="Z35">
        <v>0</v>
      </c>
      <c r="AA35">
        <v>110</v>
      </c>
      <c r="AB35">
        <v>1</v>
      </c>
      <c r="AC35">
        <v>11</v>
      </c>
      <c r="AD35">
        <v>24</v>
      </c>
      <c r="AE35">
        <v>0</v>
      </c>
      <c r="AF35">
        <v>13</v>
      </c>
      <c r="AG35">
        <v>0</v>
      </c>
      <c r="AH35">
        <v>0</v>
      </c>
      <c r="AI35">
        <v>1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8</v>
      </c>
      <c r="AQ35">
        <v>0</v>
      </c>
      <c r="AR35">
        <v>30</v>
      </c>
      <c r="AS35">
        <v>1</v>
      </c>
      <c r="AT35">
        <v>22</v>
      </c>
      <c r="AU35">
        <v>86</v>
      </c>
      <c r="AV35">
        <v>0</v>
      </c>
      <c r="AW35">
        <v>0</v>
      </c>
      <c r="AX35">
        <v>10</v>
      </c>
      <c r="AY35">
        <v>20</v>
      </c>
      <c r="AZ35" s="7" t="s">
        <v>46</v>
      </c>
      <c r="BE35" t="s">
        <v>8</v>
      </c>
    </row>
    <row r="36" spans="1:57" x14ac:dyDescent="0.3">
      <c r="A36">
        <v>4352</v>
      </c>
      <c r="B36" t="s">
        <v>50</v>
      </c>
      <c r="C36">
        <v>0</v>
      </c>
      <c r="D36">
        <v>0</v>
      </c>
      <c r="E36">
        <v>0</v>
      </c>
      <c r="F36">
        <v>9</v>
      </c>
      <c r="G36">
        <v>9</v>
      </c>
      <c r="H36">
        <v>3</v>
      </c>
      <c r="I36">
        <v>7</v>
      </c>
      <c r="J36">
        <v>0</v>
      </c>
      <c r="K36">
        <v>8</v>
      </c>
      <c r="L36">
        <v>0</v>
      </c>
      <c r="M36">
        <v>1</v>
      </c>
      <c r="N36">
        <v>11</v>
      </c>
      <c r="O36">
        <v>10</v>
      </c>
      <c r="P36">
        <v>10</v>
      </c>
      <c r="Q36">
        <v>11</v>
      </c>
      <c r="R36">
        <v>13</v>
      </c>
      <c r="S36">
        <v>16</v>
      </c>
      <c r="T36">
        <v>17</v>
      </c>
      <c r="U36">
        <v>6</v>
      </c>
      <c r="V36">
        <v>15</v>
      </c>
      <c r="W36">
        <v>0</v>
      </c>
      <c r="X36">
        <v>0</v>
      </c>
      <c r="Y36">
        <v>8</v>
      </c>
      <c r="Z36">
        <v>0</v>
      </c>
      <c r="AA36">
        <v>39</v>
      </c>
      <c r="AB36">
        <v>0</v>
      </c>
      <c r="AC36">
        <v>6</v>
      </c>
      <c r="AD36">
        <v>6</v>
      </c>
      <c r="AE36">
        <v>0</v>
      </c>
      <c r="AF36">
        <v>9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16</v>
      </c>
      <c r="AQ36">
        <v>2</v>
      </c>
      <c r="AR36">
        <v>9</v>
      </c>
      <c r="AS36">
        <v>13</v>
      </c>
      <c r="AT36">
        <v>18</v>
      </c>
      <c r="AU36">
        <v>78</v>
      </c>
      <c r="AV36">
        <v>0</v>
      </c>
      <c r="AW36">
        <v>0</v>
      </c>
      <c r="AX36">
        <v>4</v>
      </c>
      <c r="AY36">
        <v>18</v>
      </c>
      <c r="AZ36" s="7" t="s">
        <v>46</v>
      </c>
      <c r="BE36" t="s">
        <v>8</v>
      </c>
    </row>
    <row r="37" spans="1:57" x14ac:dyDescent="0.3">
      <c r="A37">
        <v>4353</v>
      </c>
      <c r="B37" t="s">
        <v>51</v>
      </c>
      <c r="C37">
        <v>0</v>
      </c>
      <c r="D37">
        <v>14</v>
      </c>
      <c r="E37">
        <v>9</v>
      </c>
      <c r="F37">
        <v>76</v>
      </c>
      <c r="G37">
        <v>65</v>
      </c>
      <c r="H37">
        <v>4</v>
      </c>
      <c r="I37">
        <v>60</v>
      </c>
      <c r="J37">
        <v>2</v>
      </c>
      <c r="K37">
        <v>58</v>
      </c>
      <c r="L37">
        <v>1</v>
      </c>
      <c r="M37">
        <v>12</v>
      </c>
      <c r="N37">
        <v>80</v>
      </c>
      <c r="O37">
        <v>105</v>
      </c>
      <c r="P37">
        <v>101</v>
      </c>
      <c r="Q37">
        <v>64</v>
      </c>
      <c r="R37">
        <v>93</v>
      </c>
      <c r="S37">
        <v>51</v>
      </c>
      <c r="T37">
        <v>71</v>
      </c>
      <c r="U37">
        <v>33</v>
      </c>
      <c r="V37">
        <v>50</v>
      </c>
      <c r="W37">
        <v>13</v>
      </c>
      <c r="X37">
        <v>0</v>
      </c>
      <c r="Y37">
        <v>107</v>
      </c>
      <c r="Z37">
        <v>0</v>
      </c>
      <c r="AA37">
        <v>307</v>
      </c>
      <c r="AB37">
        <v>0</v>
      </c>
      <c r="AC37">
        <v>51</v>
      </c>
      <c r="AD37">
        <v>70</v>
      </c>
      <c r="AE37">
        <v>0</v>
      </c>
      <c r="AF37">
        <v>56</v>
      </c>
      <c r="AG37">
        <v>0</v>
      </c>
      <c r="AH37">
        <v>1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13</v>
      </c>
      <c r="AQ37">
        <v>0</v>
      </c>
      <c r="AR37">
        <v>17</v>
      </c>
      <c r="AS37">
        <v>11</v>
      </c>
      <c r="AT37">
        <v>71</v>
      </c>
      <c r="AU37">
        <v>108</v>
      </c>
      <c r="AV37">
        <v>0</v>
      </c>
      <c r="AW37">
        <v>1</v>
      </c>
      <c r="AX37">
        <v>24</v>
      </c>
      <c r="AY37">
        <v>33</v>
      </c>
      <c r="AZ37" s="7" t="s">
        <v>211</v>
      </c>
      <c r="BE37" t="s">
        <v>8</v>
      </c>
    </row>
    <row r="38" spans="1:57" x14ac:dyDescent="0.3">
      <c r="A38">
        <v>4354</v>
      </c>
      <c r="B38" t="s">
        <v>52</v>
      </c>
      <c r="C38">
        <v>0</v>
      </c>
      <c r="D38">
        <v>4</v>
      </c>
      <c r="E38">
        <v>0</v>
      </c>
      <c r="F38">
        <v>5</v>
      </c>
      <c r="G38">
        <v>3</v>
      </c>
      <c r="H38">
        <v>3</v>
      </c>
      <c r="I38">
        <v>3</v>
      </c>
      <c r="J38">
        <v>0</v>
      </c>
      <c r="K38">
        <v>3</v>
      </c>
      <c r="L38">
        <v>0</v>
      </c>
      <c r="M38">
        <v>0</v>
      </c>
      <c r="N38">
        <v>8</v>
      </c>
      <c r="O38">
        <v>7</v>
      </c>
      <c r="P38">
        <v>10</v>
      </c>
      <c r="Q38">
        <v>4</v>
      </c>
      <c r="R38">
        <v>12</v>
      </c>
      <c r="S38">
        <v>3</v>
      </c>
      <c r="T38">
        <v>8</v>
      </c>
      <c r="U38">
        <v>1</v>
      </c>
      <c r="V38">
        <v>9</v>
      </c>
      <c r="W38">
        <v>1</v>
      </c>
      <c r="X38">
        <v>0</v>
      </c>
      <c r="Y38">
        <v>1</v>
      </c>
      <c r="Z38">
        <v>1</v>
      </c>
      <c r="AA38">
        <v>19</v>
      </c>
      <c r="AB38">
        <v>0</v>
      </c>
      <c r="AC38">
        <v>2</v>
      </c>
      <c r="AD38">
        <v>3</v>
      </c>
      <c r="AE38">
        <v>0</v>
      </c>
      <c r="AF38">
        <v>2</v>
      </c>
      <c r="AG38">
        <v>0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1</v>
      </c>
      <c r="AP38">
        <v>1</v>
      </c>
      <c r="AQ38">
        <v>0</v>
      </c>
      <c r="AR38">
        <v>9</v>
      </c>
      <c r="AS38">
        <v>0</v>
      </c>
      <c r="AT38">
        <v>4</v>
      </c>
      <c r="AU38">
        <v>36</v>
      </c>
      <c r="AV38">
        <v>0</v>
      </c>
      <c r="AW38">
        <v>0</v>
      </c>
      <c r="AX38">
        <v>0</v>
      </c>
      <c r="AY38">
        <v>13</v>
      </c>
      <c r="AZ38" s="7" t="s">
        <v>212</v>
      </c>
      <c r="BE38" t="s">
        <v>8</v>
      </c>
    </row>
    <row r="39" spans="1:57" x14ac:dyDescent="0.3">
      <c r="A39">
        <v>4355</v>
      </c>
      <c r="B39" t="s">
        <v>53</v>
      </c>
      <c r="C39">
        <v>0</v>
      </c>
      <c r="D39">
        <v>9</v>
      </c>
      <c r="E39">
        <v>1</v>
      </c>
      <c r="F39">
        <v>79</v>
      </c>
      <c r="G39">
        <v>53</v>
      </c>
      <c r="H39">
        <v>5</v>
      </c>
      <c r="I39">
        <v>42</v>
      </c>
      <c r="J39">
        <v>2</v>
      </c>
      <c r="K39">
        <v>40</v>
      </c>
      <c r="L39">
        <v>0</v>
      </c>
      <c r="M39">
        <v>32</v>
      </c>
      <c r="N39">
        <v>89</v>
      </c>
      <c r="O39">
        <v>79</v>
      </c>
      <c r="P39">
        <v>101</v>
      </c>
      <c r="Q39">
        <v>65</v>
      </c>
      <c r="R39">
        <v>102</v>
      </c>
      <c r="S39">
        <v>58</v>
      </c>
      <c r="T39">
        <v>90</v>
      </c>
      <c r="U39">
        <v>39</v>
      </c>
      <c r="V39">
        <v>70</v>
      </c>
      <c r="W39">
        <v>21</v>
      </c>
      <c r="X39">
        <v>0</v>
      </c>
      <c r="Y39">
        <v>89</v>
      </c>
      <c r="Z39">
        <v>0</v>
      </c>
      <c r="AA39">
        <v>253</v>
      </c>
      <c r="AB39">
        <v>4</v>
      </c>
      <c r="AC39">
        <v>64</v>
      </c>
      <c r="AD39">
        <v>105</v>
      </c>
      <c r="AE39">
        <v>0</v>
      </c>
      <c r="AF39">
        <v>35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15</v>
      </c>
      <c r="AQ39">
        <v>0</v>
      </c>
      <c r="AR39">
        <v>53</v>
      </c>
      <c r="AS39">
        <v>1</v>
      </c>
      <c r="AT39">
        <v>123</v>
      </c>
      <c r="AU39">
        <v>340</v>
      </c>
      <c r="AV39">
        <v>0</v>
      </c>
      <c r="AW39">
        <v>0</v>
      </c>
      <c r="AX39">
        <v>17</v>
      </c>
      <c r="AY39">
        <v>61</v>
      </c>
      <c r="AZ39" s="7" t="s">
        <v>53</v>
      </c>
      <c r="BE39" t="s">
        <v>8</v>
      </c>
    </row>
    <row r="40" spans="1:57" x14ac:dyDescent="0.3">
      <c r="A40">
        <v>4356</v>
      </c>
      <c r="B40" t="s">
        <v>54</v>
      </c>
      <c r="C40">
        <v>0</v>
      </c>
      <c r="D40">
        <v>0</v>
      </c>
      <c r="E40">
        <v>0</v>
      </c>
      <c r="F40">
        <v>23</v>
      </c>
      <c r="G40">
        <v>8</v>
      </c>
      <c r="H40">
        <v>0</v>
      </c>
      <c r="I40">
        <v>1</v>
      </c>
      <c r="J40">
        <v>1</v>
      </c>
      <c r="K40">
        <v>1</v>
      </c>
      <c r="L40">
        <v>0</v>
      </c>
      <c r="M40">
        <v>22</v>
      </c>
      <c r="N40">
        <v>35</v>
      </c>
      <c r="O40">
        <v>36</v>
      </c>
      <c r="P40">
        <v>41</v>
      </c>
      <c r="Q40">
        <v>41</v>
      </c>
      <c r="R40">
        <v>56</v>
      </c>
      <c r="S40">
        <v>29</v>
      </c>
      <c r="T40">
        <v>42</v>
      </c>
      <c r="U40">
        <v>17</v>
      </c>
      <c r="V40">
        <v>37</v>
      </c>
      <c r="W40">
        <v>10</v>
      </c>
      <c r="X40">
        <v>0</v>
      </c>
      <c r="Y40">
        <v>37</v>
      </c>
      <c r="Z40">
        <v>0</v>
      </c>
      <c r="AA40">
        <v>150</v>
      </c>
      <c r="AB40">
        <v>1</v>
      </c>
      <c r="AC40">
        <v>21</v>
      </c>
      <c r="AD40">
        <v>28</v>
      </c>
      <c r="AE40">
        <v>0</v>
      </c>
      <c r="AF40">
        <v>8</v>
      </c>
      <c r="AG40">
        <v>0</v>
      </c>
      <c r="AH40">
        <v>1</v>
      </c>
      <c r="AI40">
        <v>0</v>
      </c>
      <c r="AJ40">
        <v>0</v>
      </c>
      <c r="AK40">
        <v>0</v>
      </c>
      <c r="AL40">
        <v>7</v>
      </c>
      <c r="AM40">
        <v>0</v>
      </c>
      <c r="AN40">
        <v>0</v>
      </c>
      <c r="AO40">
        <v>0</v>
      </c>
      <c r="AP40">
        <v>25</v>
      </c>
      <c r="AQ40">
        <v>0</v>
      </c>
      <c r="AR40">
        <v>82</v>
      </c>
      <c r="AS40">
        <v>8</v>
      </c>
      <c r="AT40">
        <v>75</v>
      </c>
      <c r="AU40">
        <v>179</v>
      </c>
      <c r="AV40">
        <v>0</v>
      </c>
      <c r="AW40">
        <v>0</v>
      </c>
      <c r="AX40">
        <v>19</v>
      </c>
      <c r="AY40">
        <v>96</v>
      </c>
      <c r="AZ40" s="7" t="s">
        <v>217</v>
      </c>
      <c r="BE40" t="s">
        <v>8</v>
      </c>
    </row>
    <row r="41" spans="1:57" x14ac:dyDescent="0.3">
      <c r="A41">
        <v>4357</v>
      </c>
      <c r="B41" t="s">
        <v>55</v>
      </c>
      <c r="C41">
        <v>1</v>
      </c>
      <c r="D41">
        <v>0</v>
      </c>
      <c r="E41">
        <v>0</v>
      </c>
      <c r="F41">
        <v>3</v>
      </c>
      <c r="G41">
        <v>3</v>
      </c>
      <c r="H41">
        <v>0</v>
      </c>
      <c r="I41">
        <v>3</v>
      </c>
      <c r="J41">
        <v>0</v>
      </c>
      <c r="K41">
        <v>3</v>
      </c>
      <c r="L41">
        <v>0</v>
      </c>
      <c r="M41">
        <v>0</v>
      </c>
      <c r="N41">
        <v>3</v>
      </c>
      <c r="O41">
        <v>4</v>
      </c>
      <c r="P41">
        <v>6</v>
      </c>
      <c r="Q41">
        <v>4</v>
      </c>
      <c r="R41">
        <v>6</v>
      </c>
      <c r="S41">
        <v>5</v>
      </c>
      <c r="T41">
        <v>2</v>
      </c>
      <c r="U41">
        <v>5</v>
      </c>
      <c r="V41">
        <v>9</v>
      </c>
      <c r="W41">
        <v>3</v>
      </c>
      <c r="X41">
        <v>0</v>
      </c>
      <c r="Y41">
        <v>3</v>
      </c>
      <c r="Z41">
        <v>0</v>
      </c>
      <c r="AA41">
        <v>10</v>
      </c>
      <c r="AB41">
        <v>0</v>
      </c>
      <c r="AC41">
        <v>1</v>
      </c>
      <c r="AD41">
        <v>2</v>
      </c>
      <c r="AE41">
        <v>0</v>
      </c>
      <c r="AF41">
        <v>1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2</v>
      </c>
      <c r="AM41">
        <v>0</v>
      </c>
      <c r="AN41">
        <v>0</v>
      </c>
      <c r="AO41">
        <v>0</v>
      </c>
      <c r="AP41">
        <v>1</v>
      </c>
      <c r="AQ41">
        <v>0</v>
      </c>
      <c r="AR41">
        <v>1</v>
      </c>
      <c r="AS41">
        <v>0</v>
      </c>
      <c r="AT41">
        <v>8</v>
      </c>
      <c r="AU41">
        <v>37</v>
      </c>
      <c r="AV41">
        <v>0</v>
      </c>
      <c r="AW41">
        <v>0</v>
      </c>
      <c r="AX41">
        <v>0</v>
      </c>
      <c r="AY41">
        <v>9</v>
      </c>
      <c r="AZ41" s="7" t="s">
        <v>217</v>
      </c>
      <c r="BE41" t="s">
        <v>8</v>
      </c>
    </row>
    <row r="42" spans="1:57" x14ac:dyDescent="0.3">
      <c r="A42">
        <v>4358</v>
      </c>
      <c r="B42" t="s">
        <v>199</v>
      </c>
      <c r="C42">
        <v>0</v>
      </c>
      <c r="D42">
        <v>0</v>
      </c>
      <c r="E42">
        <v>0</v>
      </c>
      <c r="F42">
        <v>1</v>
      </c>
      <c r="G42">
        <v>1</v>
      </c>
      <c r="H42">
        <v>0</v>
      </c>
      <c r="I42">
        <v>1</v>
      </c>
      <c r="J42">
        <v>0</v>
      </c>
      <c r="K42">
        <v>1</v>
      </c>
      <c r="L42">
        <v>0</v>
      </c>
      <c r="M42">
        <v>0</v>
      </c>
      <c r="N42">
        <v>2</v>
      </c>
      <c r="O42">
        <v>4</v>
      </c>
      <c r="P42">
        <v>5</v>
      </c>
      <c r="Q42">
        <v>2</v>
      </c>
      <c r="R42">
        <v>5</v>
      </c>
      <c r="S42">
        <v>6</v>
      </c>
      <c r="T42">
        <v>3</v>
      </c>
      <c r="U42">
        <v>2</v>
      </c>
      <c r="V42">
        <v>5</v>
      </c>
      <c r="W42">
        <v>1</v>
      </c>
      <c r="X42">
        <v>0</v>
      </c>
      <c r="Y42">
        <v>1</v>
      </c>
      <c r="Z42">
        <v>0</v>
      </c>
      <c r="AA42">
        <v>10</v>
      </c>
      <c r="AB42">
        <v>0</v>
      </c>
      <c r="AC42">
        <v>1</v>
      </c>
      <c r="AD42">
        <v>0</v>
      </c>
      <c r="AE42">
        <v>0</v>
      </c>
      <c r="AF42">
        <v>4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7</v>
      </c>
      <c r="AS42">
        <v>3</v>
      </c>
      <c r="AT42">
        <v>5</v>
      </c>
      <c r="AU42">
        <v>25</v>
      </c>
      <c r="AV42">
        <v>0</v>
      </c>
      <c r="AW42">
        <v>0</v>
      </c>
      <c r="AX42">
        <v>0</v>
      </c>
      <c r="AY42">
        <v>6</v>
      </c>
      <c r="AZ42" s="7" t="s">
        <v>168</v>
      </c>
      <c r="BE42" t="s">
        <v>8</v>
      </c>
    </row>
    <row r="43" spans="1:57" x14ac:dyDescent="0.3">
      <c r="A43">
        <v>4359</v>
      </c>
      <c r="B43" t="s">
        <v>56</v>
      </c>
      <c r="C43">
        <v>0</v>
      </c>
      <c r="D43">
        <v>5</v>
      </c>
      <c r="E43">
        <v>0</v>
      </c>
      <c r="F43">
        <v>31</v>
      </c>
      <c r="G43">
        <v>22</v>
      </c>
      <c r="H43">
        <v>0</v>
      </c>
      <c r="I43">
        <v>28</v>
      </c>
      <c r="J43">
        <v>1</v>
      </c>
      <c r="K43">
        <v>24</v>
      </c>
      <c r="L43">
        <v>0</v>
      </c>
      <c r="M43">
        <v>9</v>
      </c>
      <c r="N43">
        <v>37</v>
      </c>
      <c r="O43">
        <v>49</v>
      </c>
      <c r="P43">
        <v>44</v>
      </c>
      <c r="Q43">
        <v>30</v>
      </c>
      <c r="R43">
        <v>40</v>
      </c>
      <c r="S43">
        <v>29</v>
      </c>
      <c r="T43">
        <v>42</v>
      </c>
      <c r="U43">
        <v>12</v>
      </c>
      <c r="V43">
        <v>33</v>
      </c>
      <c r="W43">
        <v>9</v>
      </c>
      <c r="X43">
        <v>0</v>
      </c>
      <c r="Y43">
        <v>48</v>
      </c>
      <c r="Z43">
        <v>0</v>
      </c>
      <c r="AA43">
        <v>150</v>
      </c>
      <c r="AB43">
        <v>0</v>
      </c>
      <c r="AC43">
        <v>39</v>
      </c>
      <c r="AD43">
        <v>26</v>
      </c>
      <c r="AE43">
        <v>0</v>
      </c>
      <c r="AF43">
        <v>17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9</v>
      </c>
      <c r="AQ43">
        <v>0</v>
      </c>
      <c r="AR43">
        <v>21</v>
      </c>
      <c r="AS43">
        <v>1</v>
      </c>
      <c r="AT43">
        <v>44</v>
      </c>
      <c r="AU43">
        <v>62</v>
      </c>
      <c r="AV43">
        <v>0</v>
      </c>
      <c r="AW43">
        <v>0</v>
      </c>
      <c r="AX43">
        <v>24</v>
      </c>
      <c r="AY43">
        <v>9</v>
      </c>
      <c r="AZ43" s="7" t="s">
        <v>58</v>
      </c>
      <c r="BE43" t="s">
        <v>8</v>
      </c>
    </row>
    <row r="44" spans="1:57" x14ac:dyDescent="0.3">
      <c r="A44">
        <v>4360</v>
      </c>
      <c r="B44" t="s">
        <v>57</v>
      </c>
      <c r="C44">
        <v>0</v>
      </c>
      <c r="D44">
        <v>8</v>
      </c>
      <c r="E44">
        <v>0</v>
      </c>
      <c r="F44">
        <v>25</v>
      </c>
      <c r="G44">
        <v>20</v>
      </c>
      <c r="H44">
        <v>4</v>
      </c>
      <c r="I44">
        <v>16</v>
      </c>
      <c r="J44">
        <v>0</v>
      </c>
      <c r="K44">
        <v>14</v>
      </c>
      <c r="L44">
        <v>0</v>
      </c>
      <c r="M44">
        <v>9</v>
      </c>
      <c r="N44">
        <v>27</v>
      </c>
      <c r="O44">
        <v>21</v>
      </c>
      <c r="P44">
        <v>19</v>
      </c>
      <c r="Q44">
        <v>29</v>
      </c>
      <c r="R44">
        <v>26</v>
      </c>
      <c r="S44">
        <v>21</v>
      </c>
      <c r="T44">
        <v>22</v>
      </c>
      <c r="U44">
        <v>8</v>
      </c>
      <c r="V44">
        <v>18</v>
      </c>
      <c r="W44">
        <v>6</v>
      </c>
      <c r="X44">
        <v>0</v>
      </c>
      <c r="Y44">
        <v>1</v>
      </c>
      <c r="Z44">
        <v>0</v>
      </c>
      <c r="AA44">
        <v>12</v>
      </c>
      <c r="AB44">
        <v>3</v>
      </c>
      <c r="AC44">
        <v>41</v>
      </c>
      <c r="AD44">
        <v>0</v>
      </c>
      <c r="AE44">
        <v>0</v>
      </c>
      <c r="AF44">
        <v>1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1</v>
      </c>
      <c r="AQ44">
        <v>0</v>
      </c>
      <c r="AR44">
        <v>0</v>
      </c>
      <c r="AS44">
        <v>4</v>
      </c>
      <c r="AT44">
        <v>4</v>
      </c>
      <c r="AU44">
        <v>9</v>
      </c>
      <c r="AV44">
        <v>0</v>
      </c>
      <c r="AW44">
        <v>0</v>
      </c>
      <c r="AX44">
        <v>0</v>
      </c>
      <c r="AY44">
        <v>4</v>
      </c>
      <c r="AZ44" s="7" t="s">
        <v>58</v>
      </c>
      <c r="BE44" t="s">
        <v>8</v>
      </c>
    </row>
    <row r="45" spans="1:57" x14ac:dyDescent="0.3">
      <c r="A45">
        <v>4361</v>
      </c>
      <c r="B45" t="s">
        <v>58</v>
      </c>
      <c r="C45">
        <v>0</v>
      </c>
      <c r="D45">
        <v>3</v>
      </c>
      <c r="E45">
        <v>0</v>
      </c>
      <c r="F45">
        <v>7</v>
      </c>
      <c r="G45">
        <v>3</v>
      </c>
      <c r="H45">
        <v>1</v>
      </c>
      <c r="I45">
        <v>6</v>
      </c>
      <c r="J45">
        <v>0</v>
      </c>
      <c r="K45">
        <v>5</v>
      </c>
      <c r="L45">
        <v>0</v>
      </c>
      <c r="M45">
        <v>1</v>
      </c>
      <c r="N45">
        <v>7</v>
      </c>
      <c r="O45">
        <v>6</v>
      </c>
      <c r="P45">
        <v>6</v>
      </c>
      <c r="Q45">
        <v>6</v>
      </c>
      <c r="R45">
        <v>10</v>
      </c>
      <c r="S45">
        <v>1</v>
      </c>
      <c r="T45">
        <v>6</v>
      </c>
      <c r="U45">
        <v>3</v>
      </c>
      <c r="V45">
        <v>11</v>
      </c>
      <c r="W45">
        <v>1</v>
      </c>
      <c r="X45">
        <v>0</v>
      </c>
      <c r="Y45">
        <v>11</v>
      </c>
      <c r="Z45">
        <v>0</v>
      </c>
      <c r="AA45">
        <v>35</v>
      </c>
      <c r="AB45">
        <v>0</v>
      </c>
      <c r="AC45">
        <v>6</v>
      </c>
      <c r="AD45">
        <v>3</v>
      </c>
      <c r="AE45">
        <v>0</v>
      </c>
      <c r="AF45">
        <v>3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6</v>
      </c>
      <c r="AQ45">
        <v>0</v>
      </c>
      <c r="AR45">
        <v>10</v>
      </c>
      <c r="AS45">
        <v>0</v>
      </c>
      <c r="AT45">
        <v>11</v>
      </c>
      <c r="AU45">
        <v>29</v>
      </c>
      <c r="AV45">
        <v>0</v>
      </c>
      <c r="AW45">
        <v>0</v>
      </c>
      <c r="AX45">
        <v>9</v>
      </c>
      <c r="AY45">
        <v>10</v>
      </c>
      <c r="AZ45" s="7" t="s">
        <v>58</v>
      </c>
      <c r="BE45" t="s">
        <v>8</v>
      </c>
    </row>
    <row r="46" spans="1:57" x14ac:dyDescent="0.3">
      <c r="A46">
        <v>4362</v>
      </c>
      <c r="B46" t="s">
        <v>206</v>
      </c>
      <c r="C46">
        <v>0</v>
      </c>
      <c r="D46">
        <v>0</v>
      </c>
      <c r="E46">
        <v>0</v>
      </c>
      <c r="F46">
        <v>12</v>
      </c>
      <c r="G46">
        <v>13</v>
      </c>
      <c r="H46">
        <v>0</v>
      </c>
      <c r="I46">
        <v>10</v>
      </c>
      <c r="J46">
        <v>0</v>
      </c>
      <c r="K46">
        <v>7</v>
      </c>
      <c r="L46">
        <v>0</v>
      </c>
      <c r="M46">
        <v>8</v>
      </c>
      <c r="N46">
        <v>16</v>
      </c>
      <c r="O46">
        <v>14</v>
      </c>
      <c r="P46">
        <v>17</v>
      </c>
      <c r="Q46">
        <v>19</v>
      </c>
      <c r="R46">
        <v>17</v>
      </c>
      <c r="S46">
        <v>22</v>
      </c>
      <c r="T46">
        <v>24</v>
      </c>
      <c r="U46">
        <v>23</v>
      </c>
      <c r="V46">
        <v>23</v>
      </c>
      <c r="W46">
        <v>17</v>
      </c>
      <c r="X46">
        <v>0</v>
      </c>
      <c r="Y46">
        <v>11</v>
      </c>
      <c r="Z46">
        <v>0</v>
      </c>
      <c r="AA46">
        <v>71</v>
      </c>
      <c r="AB46">
        <v>0</v>
      </c>
      <c r="AC46">
        <v>25</v>
      </c>
      <c r="AD46">
        <v>2</v>
      </c>
      <c r="AE46">
        <v>0</v>
      </c>
      <c r="AF46">
        <v>0</v>
      </c>
      <c r="AG46">
        <v>0</v>
      </c>
      <c r="AH46">
        <v>1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</v>
      </c>
      <c r="AU46">
        <v>52</v>
      </c>
      <c r="AV46">
        <v>0</v>
      </c>
      <c r="AW46">
        <v>0</v>
      </c>
      <c r="AX46">
        <v>4</v>
      </c>
      <c r="AY46">
        <v>11</v>
      </c>
      <c r="AZ46" s="7" t="s">
        <v>58</v>
      </c>
      <c r="BE46" t="s">
        <v>8</v>
      </c>
    </row>
    <row r="47" spans="1:57" x14ac:dyDescent="0.3">
      <c r="A47">
        <v>4363</v>
      </c>
      <c r="B47" t="s">
        <v>59</v>
      </c>
      <c r="C47">
        <v>0</v>
      </c>
      <c r="D47">
        <v>0</v>
      </c>
      <c r="E47">
        <v>0</v>
      </c>
      <c r="F47">
        <v>6</v>
      </c>
      <c r="G47">
        <v>2</v>
      </c>
      <c r="H47">
        <v>0</v>
      </c>
      <c r="I47">
        <v>2</v>
      </c>
      <c r="J47">
        <v>0</v>
      </c>
      <c r="K47">
        <v>2</v>
      </c>
      <c r="L47">
        <v>0</v>
      </c>
      <c r="M47">
        <v>4</v>
      </c>
      <c r="N47">
        <v>5</v>
      </c>
      <c r="O47">
        <v>3</v>
      </c>
      <c r="P47">
        <v>3</v>
      </c>
      <c r="Q47">
        <v>1</v>
      </c>
      <c r="R47">
        <v>3</v>
      </c>
      <c r="S47">
        <v>4</v>
      </c>
      <c r="T47">
        <v>4</v>
      </c>
      <c r="U47">
        <v>3</v>
      </c>
      <c r="V47">
        <v>4</v>
      </c>
      <c r="W47">
        <v>2</v>
      </c>
      <c r="X47">
        <v>0</v>
      </c>
      <c r="Y47">
        <v>5</v>
      </c>
      <c r="Z47">
        <v>0</v>
      </c>
      <c r="AA47">
        <v>12</v>
      </c>
      <c r="AB47">
        <v>1</v>
      </c>
      <c r="AC47">
        <v>1</v>
      </c>
      <c r="AD47">
        <v>4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</v>
      </c>
      <c r="AS47">
        <v>3</v>
      </c>
      <c r="AT47">
        <v>9</v>
      </c>
      <c r="AU47">
        <v>39</v>
      </c>
      <c r="AV47">
        <v>0</v>
      </c>
      <c r="AW47">
        <v>0</v>
      </c>
      <c r="AX47">
        <v>0</v>
      </c>
      <c r="AY47">
        <v>3</v>
      </c>
      <c r="AZ47" s="7" t="s">
        <v>58</v>
      </c>
      <c r="BE47" t="s">
        <v>8</v>
      </c>
    </row>
    <row r="48" spans="1:57" x14ac:dyDescent="0.3">
      <c r="A48">
        <v>4364</v>
      </c>
      <c r="B48" t="s">
        <v>60</v>
      </c>
      <c r="C48">
        <v>0</v>
      </c>
      <c r="D48">
        <v>0</v>
      </c>
      <c r="E48">
        <v>1</v>
      </c>
      <c r="F48">
        <v>13</v>
      </c>
      <c r="G48">
        <v>9</v>
      </c>
      <c r="H48">
        <v>0</v>
      </c>
      <c r="I48">
        <v>11</v>
      </c>
      <c r="J48">
        <v>0</v>
      </c>
      <c r="K48">
        <v>12</v>
      </c>
      <c r="L48">
        <v>0</v>
      </c>
      <c r="M48">
        <v>4</v>
      </c>
      <c r="N48">
        <v>16</v>
      </c>
      <c r="O48">
        <v>12</v>
      </c>
      <c r="P48">
        <v>9</v>
      </c>
      <c r="Q48">
        <v>19</v>
      </c>
      <c r="R48">
        <v>18</v>
      </c>
      <c r="S48">
        <v>21</v>
      </c>
      <c r="T48">
        <v>14</v>
      </c>
      <c r="U48">
        <v>10</v>
      </c>
      <c r="V48">
        <v>15</v>
      </c>
      <c r="W48">
        <v>2</v>
      </c>
      <c r="X48">
        <v>0</v>
      </c>
      <c r="Y48">
        <v>10</v>
      </c>
      <c r="Z48">
        <v>0</v>
      </c>
      <c r="AA48">
        <v>72</v>
      </c>
      <c r="AB48">
        <v>1</v>
      </c>
      <c r="AC48">
        <v>23</v>
      </c>
      <c r="AD48">
        <v>0</v>
      </c>
      <c r="AE48">
        <v>0</v>
      </c>
      <c r="AF48">
        <v>0</v>
      </c>
      <c r="AG48">
        <v>0</v>
      </c>
      <c r="AH48">
        <v>1</v>
      </c>
      <c r="AI48">
        <v>1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2</v>
      </c>
      <c r="AQ48">
        <v>0</v>
      </c>
      <c r="AR48">
        <v>7</v>
      </c>
      <c r="AS48">
        <v>8</v>
      </c>
      <c r="AT48">
        <v>55</v>
      </c>
      <c r="AU48">
        <v>201</v>
      </c>
      <c r="AV48">
        <v>0</v>
      </c>
      <c r="AW48">
        <v>0</v>
      </c>
      <c r="AX48">
        <v>17</v>
      </c>
      <c r="AY48">
        <v>37</v>
      </c>
      <c r="AZ48" s="7" t="s">
        <v>60</v>
      </c>
      <c r="BE48" t="s">
        <v>8</v>
      </c>
    </row>
    <row r="49" spans="1:57" x14ac:dyDescent="0.3">
      <c r="A49">
        <v>4365</v>
      </c>
      <c r="B49" t="s">
        <v>200</v>
      </c>
      <c r="C49">
        <v>0</v>
      </c>
      <c r="D49">
        <v>0</v>
      </c>
      <c r="E49">
        <v>2</v>
      </c>
      <c r="F49">
        <v>1</v>
      </c>
      <c r="G49">
        <v>1</v>
      </c>
      <c r="H49">
        <v>0</v>
      </c>
      <c r="I49">
        <v>1</v>
      </c>
      <c r="J49">
        <v>0</v>
      </c>
      <c r="K49">
        <v>0</v>
      </c>
      <c r="L49">
        <v>0</v>
      </c>
      <c r="M49">
        <v>1</v>
      </c>
      <c r="N49">
        <v>1</v>
      </c>
      <c r="O49">
        <v>3</v>
      </c>
      <c r="P49">
        <v>0</v>
      </c>
      <c r="Q49">
        <v>2</v>
      </c>
      <c r="R49">
        <v>1</v>
      </c>
      <c r="S49">
        <v>3</v>
      </c>
      <c r="T49">
        <v>4</v>
      </c>
      <c r="U49">
        <v>2</v>
      </c>
      <c r="V49">
        <v>2</v>
      </c>
      <c r="W49">
        <v>0</v>
      </c>
      <c r="X49">
        <v>0</v>
      </c>
      <c r="Y49">
        <v>3</v>
      </c>
      <c r="Z49">
        <v>0</v>
      </c>
      <c r="AA49">
        <v>24</v>
      </c>
      <c r="AB49">
        <v>0</v>
      </c>
      <c r="AC49">
        <v>2</v>
      </c>
      <c r="AD49">
        <v>2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3</v>
      </c>
      <c r="AQ49">
        <v>0</v>
      </c>
      <c r="AR49">
        <v>28</v>
      </c>
      <c r="AS49">
        <v>1</v>
      </c>
      <c r="AT49">
        <v>0</v>
      </c>
      <c r="AU49">
        <v>5</v>
      </c>
      <c r="AV49">
        <v>0</v>
      </c>
      <c r="AW49">
        <v>0</v>
      </c>
      <c r="AX49">
        <v>2</v>
      </c>
      <c r="AY49">
        <v>3</v>
      </c>
      <c r="AZ49" s="7" t="s">
        <v>60</v>
      </c>
      <c r="BE49" t="s">
        <v>8</v>
      </c>
    </row>
    <row r="50" spans="1:57" x14ac:dyDescent="0.3">
      <c r="A50">
        <v>4366</v>
      </c>
      <c r="B50" t="s">
        <v>61</v>
      </c>
      <c r="C50">
        <v>18</v>
      </c>
      <c r="D50">
        <v>1</v>
      </c>
      <c r="E50">
        <v>0</v>
      </c>
      <c r="F50">
        <v>47</v>
      </c>
      <c r="G50">
        <v>37</v>
      </c>
      <c r="H50">
        <v>2</v>
      </c>
      <c r="I50">
        <v>30</v>
      </c>
      <c r="J50">
        <v>1</v>
      </c>
      <c r="K50">
        <v>33</v>
      </c>
      <c r="L50">
        <v>1</v>
      </c>
      <c r="M50">
        <v>13</v>
      </c>
      <c r="N50">
        <v>55</v>
      </c>
      <c r="O50">
        <v>45</v>
      </c>
      <c r="P50">
        <v>49</v>
      </c>
      <c r="Q50">
        <v>40</v>
      </c>
      <c r="R50">
        <v>54</v>
      </c>
      <c r="S50">
        <v>30</v>
      </c>
      <c r="T50">
        <v>39</v>
      </c>
      <c r="U50">
        <v>15</v>
      </c>
      <c r="V50">
        <v>49</v>
      </c>
      <c r="W50">
        <v>11</v>
      </c>
      <c r="X50">
        <v>1</v>
      </c>
      <c r="Y50">
        <v>46</v>
      </c>
      <c r="Z50">
        <v>2</v>
      </c>
      <c r="AA50">
        <v>86</v>
      </c>
      <c r="AB50">
        <v>1</v>
      </c>
      <c r="AC50">
        <v>29</v>
      </c>
      <c r="AD50">
        <v>28</v>
      </c>
      <c r="AE50">
        <v>0</v>
      </c>
      <c r="AF50">
        <v>5</v>
      </c>
      <c r="AG50">
        <v>0</v>
      </c>
      <c r="AH50">
        <v>2</v>
      </c>
      <c r="AI50">
        <v>3</v>
      </c>
      <c r="AJ50">
        <v>1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8</v>
      </c>
      <c r="AQ50">
        <v>0</v>
      </c>
      <c r="AR50">
        <v>30</v>
      </c>
      <c r="AS50">
        <v>7</v>
      </c>
      <c r="AT50">
        <v>97</v>
      </c>
      <c r="AU50">
        <v>171</v>
      </c>
      <c r="AV50">
        <v>0</v>
      </c>
      <c r="AW50">
        <v>0</v>
      </c>
      <c r="AX50">
        <v>25</v>
      </c>
      <c r="AY50">
        <v>65</v>
      </c>
      <c r="AZ50" s="7" t="s">
        <v>61</v>
      </c>
      <c r="BE50" t="s">
        <v>8</v>
      </c>
    </row>
    <row r="51" spans="1:57" x14ac:dyDescent="0.3">
      <c r="A51">
        <v>4367</v>
      </c>
      <c r="B51" t="s">
        <v>62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1</v>
      </c>
      <c r="O51">
        <v>4</v>
      </c>
      <c r="P51">
        <v>4</v>
      </c>
      <c r="Q51">
        <v>4</v>
      </c>
      <c r="R51">
        <v>2</v>
      </c>
      <c r="S51">
        <v>2</v>
      </c>
      <c r="T51">
        <v>2</v>
      </c>
      <c r="U51">
        <v>1</v>
      </c>
      <c r="V51">
        <v>1</v>
      </c>
      <c r="W51">
        <v>1</v>
      </c>
      <c r="X51">
        <v>0</v>
      </c>
      <c r="Y51">
        <v>3</v>
      </c>
      <c r="Z51">
        <v>0</v>
      </c>
      <c r="AA51">
        <v>8</v>
      </c>
      <c r="AB51">
        <v>0</v>
      </c>
      <c r="AC51">
        <v>7</v>
      </c>
      <c r="AD51">
        <v>1</v>
      </c>
      <c r="AE51">
        <v>0</v>
      </c>
      <c r="AF51">
        <v>1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2</v>
      </c>
      <c r="AQ51">
        <v>0</v>
      </c>
      <c r="AR51">
        <v>2</v>
      </c>
      <c r="AS51">
        <v>0</v>
      </c>
      <c r="AT51">
        <v>7</v>
      </c>
      <c r="AU51">
        <v>22</v>
      </c>
      <c r="AV51">
        <v>0</v>
      </c>
      <c r="AW51">
        <v>0</v>
      </c>
      <c r="AX51">
        <v>0</v>
      </c>
      <c r="AY51">
        <v>4</v>
      </c>
      <c r="AZ51" s="7" t="s">
        <v>61</v>
      </c>
      <c r="BE51" t="s">
        <v>8</v>
      </c>
    </row>
    <row r="52" spans="1:57" x14ac:dyDescent="0.3">
      <c r="A52">
        <v>4368</v>
      </c>
      <c r="B52" t="s">
        <v>63</v>
      </c>
      <c r="C52">
        <v>0</v>
      </c>
      <c r="D52">
        <v>0</v>
      </c>
      <c r="E52">
        <v>0</v>
      </c>
      <c r="F52">
        <v>3</v>
      </c>
      <c r="G52">
        <v>2</v>
      </c>
      <c r="H52">
        <v>0</v>
      </c>
      <c r="I52">
        <v>0</v>
      </c>
      <c r="J52">
        <v>0</v>
      </c>
      <c r="K52">
        <v>0</v>
      </c>
      <c r="L52">
        <v>0</v>
      </c>
      <c r="M52">
        <v>4</v>
      </c>
      <c r="N52">
        <v>6</v>
      </c>
      <c r="O52">
        <v>2</v>
      </c>
      <c r="P52">
        <v>2</v>
      </c>
      <c r="Q52">
        <v>2</v>
      </c>
      <c r="R52">
        <v>2</v>
      </c>
      <c r="S52">
        <v>1</v>
      </c>
      <c r="T52">
        <v>3</v>
      </c>
      <c r="U52">
        <v>1</v>
      </c>
      <c r="V52">
        <v>4</v>
      </c>
      <c r="W52">
        <v>0</v>
      </c>
      <c r="X52">
        <v>0</v>
      </c>
      <c r="Y52">
        <v>3</v>
      </c>
      <c r="Z52">
        <v>0</v>
      </c>
      <c r="AA52">
        <v>5</v>
      </c>
      <c r="AB52">
        <v>0</v>
      </c>
      <c r="AC52">
        <v>5</v>
      </c>
      <c r="AD52">
        <v>2</v>
      </c>
      <c r="AE52">
        <v>0</v>
      </c>
      <c r="AF52">
        <v>1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1</v>
      </c>
      <c r="AQ52">
        <v>0</v>
      </c>
      <c r="AR52">
        <v>7</v>
      </c>
      <c r="AS52">
        <v>0</v>
      </c>
      <c r="AT52">
        <v>4</v>
      </c>
      <c r="AU52">
        <v>21</v>
      </c>
      <c r="AV52">
        <v>0</v>
      </c>
      <c r="AW52">
        <v>0</v>
      </c>
      <c r="AX52">
        <v>1</v>
      </c>
      <c r="AY52">
        <v>8</v>
      </c>
      <c r="AZ52" s="7" t="s">
        <v>61</v>
      </c>
      <c r="BE52" t="s">
        <v>8</v>
      </c>
    </row>
    <row r="53" spans="1:57" x14ac:dyDescent="0.3">
      <c r="A53">
        <v>4369</v>
      </c>
      <c r="B53" t="s">
        <v>64</v>
      </c>
      <c r="C53">
        <v>0</v>
      </c>
      <c r="D53">
        <v>1</v>
      </c>
      <c r="E53">
        <v>0</v>
      </c>
      <c r="F53">
        <v>4</v>
      </c>
      <c r="G53">
        <v>0</v>
      </c>
      <c r="H53">
        <v>1</v>
      </c>
      <c r="I53">
        <v>1</v>
      </c>
      <c r="J53">
        <v>0</v>
      </c>
      <c r="K53">
        <v>0</v>
      </c>
      <c r="L53">
        <v>0</v>
      </c>
      <c r="M53">
        <v>4</v>
      </c>
      <c r="N53">
        <v>5</v>
      </c>
      <c r="O53">
        <v>5</v>
      </c>
      <c r="P53">
        <v>7</v>
      </c>
      <c r="Q53">
        <v>2</v>
      </c>
      <c r="R53">
        <v>8</v>
      </c>
      <c r="S53">
        <v>1</v>
      </c>
      <c r="T53">
        <v>8</v>
      </c>
      <c r="U53">
        <v>2</v>
      </c>
      <c r="V53">
        <v>2</v>
      </c>
      <c r="W53">
        <v>0</v>
      </c>
      <c r="X53">
        <v>0</v>
      </c>
      <c r="Y53">
        <v>3</v>
      </c>
      <c r="Z53">
        <v>0</v>
      </c>
      <c r="AA53">
        <v>10</v>
      </c>
      <c r="AB53">
        <v>0</v>
      </c>
      <c r="AC53">
        <v>5</v>
      </c>
      <c r="AD53">
        <v>3</v>
      </c>
      <c r="AE53">
        <v>0</v>
      </c>
      <c r="AF53">
        <v>1</v>
      </c>
      <c r="AG53">
        <v>0</v>
      </c>
      <c r="AH53">
        <v>1</v>
      </c>
      <c r="AI53">
        <v>0</v>
      </c>
      <c r="AJ53">
        <v>0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1</v>
      </c>
      <c r="AQ53">
        <v>0</v>
      </c>
      <c r="AR53">
        <v>6</v>
      </c>
      <c r="AS53">
        <v>1</v>
      </c>
      <c r="AT53">
        <v>6</v>
      </c>
      <c r="AU53">
        <v>42</v>
      </c>
      <c r="AV53">
        <v>0</v>
      </c>
      <c r="AW53">
        <v>0</v>
      </c>
      <c r="AX53">
        <v>2</v>
      </c>
      <c r="AY53">
        <v>6</v>
      </c>
      <c r="AZ53" s="7" t="s">
        <v>217</v>
      </c>
      <c r="BE53" t="s">
        <v>8</v>
      </c>
    </row>
    <row r="54" spans="1:57" x14ac:dyDescent="0.3">
      <c r="A54">
        <v>4370</v>
      </c>
      <c r="B54" t="s">
        <v>65</v>
      </c>
      <c r="C54">
        <v>0</v>
      </c>
      <c r="D54">
        <v>14</v>
      </c>
      <c r="E54">
        <v>1963</v>
      </c>
      <c r="F54">
        <v>68</v>
      </c>
      <c r="G54">
        <v>55</v>
      </c>
      <c r="H54">
        <v>8</v>
      </c>
      <c r="I54">
        <v>64</v>
      </c>
      <c r="J54">
        <v>2</v>
      </c>
      <c r="K54">
        <v>26</v>
      </c>
      <c r="L54">
        <v>2</v>
      </c>
      <c r="M54">
        <v>7</v>
      </c>
      <c r="N54">
        <v>5</v>
      </c>
      <c r="O54">
        <v>33</v>
      </c>
      <c r="P54">
        <v>0</v>
      </c>
      <c r="Q54">
        <v>0</v>
      </c>
      <c r="R54">
        <v>1</v>
      </c>
      <c r="S54">
        <v>0</v>
      </c>
      <c r="T54">
        <v>2</v>
      </c>
      <c r="U54">
        <v>0</v>
      </c>
      <c r="V54">
        <v>0</v>
      </c>
      <c r="W54">
        <v>0</v>
      </c>
      <c r="X54">
        <v>0</v>
      </c>
      <c r="Y54">
        <v>10</v>
      </c>
      <c r="Z54">
        <v>0</v>
      </c>
      <c r="AA54">
        <v>0</v>
      </c>
      <c r="AB54">
        <v>1</v>
      </c>
      <c r="AC54">
        <v>2</v>
      </c>
      <c r="AD54">
        <v>19</v>
      </c>
      <c r="AE54">
        <v>0</v>
      </c>
      <c r="AF54">
        <v>0</v>
      </c>
      <c r="AG54">
        <v>0</v>
      </c>
      <c r="AH54">
        <v>4</v>
      </c>
      <c r="AI54">
        <v>1</v>
      </c>
      <c r="AJ54">
        <v>0</v>
      </c>
      <c r="AK54">
        <v>0</v>
      </c>
      <c r="AL54">
        <v>0</v>
      </c>
      <c r="AM54">
        <v>0</v>
      </c>
      <c r="AN54">
        <v>1</v>
      </c>
      <c r="AO54">
        <v>0</v>
      </c>
      <c r="AP54">
        <v>15</v>
      </c>
      <c r="AQ54">
        <v>0</v>
      </c>
      <c r="AR54">
        <v>33</v>
      </c>
      <c r="AS54">
        <v>0</v>
      </c>
      <c r="AT54">
        <v>41</v>
      </c>
      <c r="AU54">
        <v>55</v>
      </c>
      <c r="AV54">
        <v>0</v>
      </c>
      <c r="AW54">
        <v>0</v>
      </c>
      <c r="AX54">
        <v>8</v>
      </c>
      <c r="AY54">
        <v>7</v>
      </c>
      <c r="AZ54" s="7" t="s">
        <v>68</v>
      </c>
      <c r="BE54" t="s">
        <v>68</v>
      </c>
    </row>
    <row r="55" spans="1:57" x14ac:dyDescent="0.3">
      <c r="A55">
        <v>4371</v>
      </c>
      <c r="B55" t="s">
        <v>67</v>
      </c>
      <c r="C55">
        <v>82</v>
      </c>
      <c r="D55">
        <v>0</v>
      </c>
      <c r="E55">
        <v>83</v>
      </c>
      <c r="F55">
        <v>183</v>
      </c>
      <c r="G55">
        <v>182</v>
      </c>
      <c r="H55">
        <v>0</v>
      </c>
      <c r="I55">
        <v>184</v>
      </c>
      <c r="J55">
        <v>0</v>
      </c>
      <c r="K55">
        <v>188</v>
      </c>
      <c r="L55">
        <v>0</v>
      </c>
      <c r="M55">
        <v>0</v>
      </c>
      <c r="N55">
        <v>181</v>
      </c>
      <c r="O55">
        <v>201</v>
      </c>
      <c r="P55">
        <v>140</v>
      </c>
      <c r="Q55">
        <v>168</v>
      </c>
      <c r="R55">
        <v>117</v>
      </c>
      <c r="S55">
        <v>116</v>
      </c>
      <c r="T55">
        <v>94</v>
      </c>
      <c r="U55">
        <v>66</v>
      </c>
      <c r="V55">
        <v>48</v>
      </c>
      <c r="W55">
        <v>30</v>
      </c>
      <c r="X55">
        <v>0</v>
      </c>
      <c r="Y55">
        <v>165</v>
      </c>
      <c r="Z55">
        <v>0</v>
      </c>
      <c r="AA55">
        <v>530</v>
      </c>
      <c r="AB55">
        <v>1</v>
      </c>
      <c r="AC55">
        <v>140</v>
      </c>
      <c r="AD55">
        <v>166</v>
      </c>
      <c r="AE55">
        <v>0</v>
      </c>
      <c r="AF55">
        <v>86</v>
      </c>
      <c r="AG55">
        <v>0</v>
      </c>
      <c r="AH55">
        <v>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27</v>
      </c>
      <c r="AQ55">
        <v>0</v>
      </c>
      <c r="AR55">
        <v>55</v>
      </c>
      <c r="AS55">
        <v>82</v>
      </c>
      <c r="AT55">
        <v>265</v>
      </c>
      <c r="AU55">
        <v>314</v>
      </c>
      <c r="AV55">
        <v>1</v>
      </c>
      <c r="AW55">
        <v>0</v>
      </c>
      <c r="AX55">
        <v>35</v>
      </c>
      <c r="AY55">
        <v>102</v>
      </c>
      <c r="AZ55" s="7" t="s">
        <v>67</v>
      </c>
      <c r="BE55" t="s">
        <v>68</v>
      </c>
    </row>
    <row r="56" spans="1:57" x14ac:dyDescent="0.3">
      <c r="A56">
        <v>4372</v>
      </c>
      <c r="B56" t="s">
        <v>69</v>
      </c>
      <c r="C56">
        <v>0</v>
      </c>
      <c r="D56">
        <v>1</v>
      </c>
      <c r="E56">
        <v>0</v>
      </c>
      <c r="F56">
        <v>261</v>
      </c>
      <c r="G56">
        <v>214</v>
      </c>
      <c r="H56">
        <v>3</v>
      </c>
      <c r="I56">
        <v>200</v>
      </c>
      <c r="J56">
        <v>1</v>
      </c>
      <c r="K56">
        <v>184</v>
      </c>
      <c r="L56">
        <v>2</v>
      </c>
      <c r="M56">
        <v>61</v>
      </c>
      <c r="N56">
        <v>275</v>
      </c>
      <c r="O56">
        <v>199</v>
      </c>
      <c r="P56">
        <v>268</v>
      </c>
      <c r="Q56">
        <v>123</v>
      </c>
      <c r="R56">
        <v>205</v>
      </c>
      <c r="S56">
        <v>99</v>
      </c>
      <c r="T56">
        <v>184</v>
      </c>
      <c r="U56">
        <v>57</v>
      </c>
      <c r="V56">
        <v>126</v>
      </c>
      <c r="W56">
        <v>30</v>
      </c>
      <c r="X56">
        <v>0</v>
      </c>
      <c r="Y56">
        <v>245</v>
      </c>
      <c r="Z56">
        <v>0</v>
      </c>
      <c r="AA56">
        <v>864</v>
      </c>
      <c r="AB56">
        <v>1</v>
      </c>
      <c r="AC56">
        <v>78</v>
      </c>
      <c r="AD56">
        <v>214</v>
      </c>
      <c r="AE56">
        <v>0</v>
      </c>
      <c r="AF56">
        <v>129</v>
      </c>
      <c r="AG56">
        <v>0</v>
      </c>
      <c r="AH56">
        <v>3</v>
      </c>
      <c r="AI56">
        <v>7</v>
      </c>
      <c r="AJ56">
        <v>4</v>
      </c>
      <c r="AK56">
        <v>0</v>
      </c>
      <c r="AL56">
        <v>1</v>
      </c>
      <c r="AM56">
        <v>0</v>
      </c>
      <c r="AN56">
        <v>0</v>
      </c>
      <c r="AO56">
        <v>0</v>
      </c>
      <c r="AP56">
        <v>78</v>
      </c>
      <c r="AQ56">
        <v>0</v>
      </c>
      <c r="AR56">
        <v>142</v>
      </c>
      <c r="AS56">
        <v>82</v>
      </c>
      <c r="AT56">
        <v>244</v>
      </c>
      <c r="AU56">
        <v>634</v>
      </c>
      <c r="AV56">
        <v>0</v>
      </c>
      <c r="AW56">
        <v>1</v>
      </c>
      <c r="AX56">
        <v>59</v>
      </c>
      <c r="AY56">
        <v>78</v>
      </c>
      <c r="AZ56" s="7" t="s">
        <v>68</v>
      </c>
      <c r="BE56" t="s">
        <v>68</v>
      </c>
    </row>
    <row r="57" spans="1:57" x14ac:dyDescent="0.3">
      <c r="A57">
        <v>4373</v>
      </c>
      <c r="B57" t="s">
        <v>70</v>
      </c>
      <c r="C57">
        <v>130</v>
      </c>
      <c r="D57">
        <v>4</v>
      </c>
      <c r="E57">
        <v>179</v>
      </c>
      <c r="F57">
        <v>244</v>
      </c>
      <c r="G57">
        <v>188</v>
      </c>
      <c r="H57">
        <v>16</v>
      </c>
      <c r="I57">
        <v>180</v>
      </c>
      <c r="J57">
        <v>7</v>
      </c>
      <c r="K57">
        <v>169</v>
      </c>
      <c r="L57">
        <v>3</v>
      </c>
      <c r="M57">
        <v>62</v>
      </c>
      <c r="N57">
        <v>277</v>
      </c>
      <c r="O57">
        <v>222</v>
      </c>
      <c r="P57">
        <v>263</v>
      </c>
      <c r="Q57">
        <v>160</v>
      </c>
      <c r="R57">
        <v>231</v>
      </c>
      <c r="S57">
        <v>157</v>
      </c>
      <c r="T57">
        <v>226</v>
      </c>
      <c r="U57">
        <v>130</v>
      </c>
      <c r="V57">
        <v>200</v>
      </c>
      <c r="W57">
        <v>74</v>
      </c>
      <c r="X57">
        <v>4</v>
      </c>
      <c r="Y57">
        <v>314</v>
      </c>
      <c r="Z57">
        <v>8</v>
      </c>
      <c r="AA57">
        <v>784</v>
      </c>
      <c r="AB57">
        <v>0</v>
      </c>
      <c r="AC57">
        <v>89</v>
      </c>
      <c r="AD57">
        <v>220</v>
      </c>
      <c r="AE57">
        <v>0</v>
      </c>
      <c r="AF57">
        <v>166</v>
      </c>
      <c r="AG57">
        <v>0</v>
      </c>
      <c r="AH57">
        <v>1</v>
      </c>
      <c r="AI57">
        <v>25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120</v>
      </c>
      <c r="AQ57">
        <v>0</v>
      </c>
      <c r="AR57">
        <v>183</v>
      </c>
      <c r="AS57">
        <v>92</v>
      </c>
      <c r="AT57">
        <v>212</v>
      </c>
      <c r="AU57">
        <v>402</v>
      </c>
      <c r="AV57">
        <v>3</v>
      </c>
      <c r="AW57">
        <v>4</v>
      </c>
      <c r="AX57">
        <v>49</v>
      </c>
      <c r="AY57">
        <v>144</v>
      </c>
      <c r="AZ57" s="7" t="s">
        <v>68</v>
      </c>
      <c r="BE57" t="s">
        <v>68</v>
      </c>
    </row>
    <row r="58" spans="1:57" x14ac:dyDescent="0.3">
      <c r="A58">
        <v>4374</v>
      </c>
      <c r="B58" t="s">
        <v>71</v>
      </c>
      <c r="C58">
        <v>0</v>
      </c>
      <c r="D58">
        <v>0</v>
      </c>
      <c r="E58">
        <v>0</v>
      </c>
      <c r="F58">
        <v>11</v>
      </c>
      <c r="G58">
        <v>8</v>
      </c>
      <c r="H58">
        <v>0</v>
      </c>
      <c r="I58">
        <v>8</v>
      </c>
      <c r="J58">
        <v>0</v>
      </c>
      <c r="K58">
        <v>8</v>
      </c>
      <c r="L58">
        <v>0</v>
      </c>
      <c r="M58">
        <v>5</v>
      </c>
      <c r="N58">
        <v>13</v>
      </c>
      <c r="O58">
        <v>14</v>
      </c>
      <c r="P58">
        <v>9</v>
      </c>
      <c r="Q58">
        <v>6</v>
      </c>
      <c r="R58">
        <v>10</v>
      </c>
      <c r="S58">
        <v>13</v>
      </c>
      <c r="T58">
        <v>14</v>
      </c>
      <c r="U58">
        <v>12</v>
      </c>
      <c r="V58">
        <v>12</v>
      </c>
      <c r="W58">
        <v>4</v>
      </c>
      <c r="X58">
        <v>0</v>
      </c>
      <c r="Y58">
        <v>2</v>
      </c>
      <c r="Z58">
        <v>0</v>
      </c>
      <c r="AA58">
        <v>26</v>
      </c>
      <c r="AB58">
        <v>1</v>
      </c>
      <c r="AC58">
        <v>2</v>
      </c>
      <c r="AD58">
        <v>11</v>
      </c>
      <c r="AE58">
        <v>0</v>
      </c>
      <c r="AF58">
        <v>13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</v>
      </c>
      <c r="AS58">
        <v>7</v>
      </c>
      <c r="AT58">
        <v>10</v>
      </c>
      <c r="AU58">
        <v>33</v>
      </c>
      <c r="AV58">
        <v>0</v>
      </c>
      <c r="AW58">
        <v>0</v>
      </c>
      <c r="AX58">
        <v>0</v>
      </c>
      <c r="AY58">
        <v>5</v>
      </c>
      <c r="AZ58" s="7" t="s">
        <v>68</v>
      </c>
      <c r="BE58" t="s">
        <v>68</v>
      </c>
    </row>
    <row r="59" spans="1:57" x14ac:dyDescent="0.3">
      <c r="A59">
        <v>4375</v>
      </c>
      <c r="B59" t="s">
        <v>72</v>
      </c>
      <c r="C59">
        <v>0</v>
      </c>
      <c r="D59">
        <v>0</v>
      </c>
      <c r="E59">
        <v>0</v>
      </c>
      <c r="F59">
        <v>33</v>
      </c>
      <c r="G59">
        <v>26</v>
      </c>
      <c r="H59">
        <v>1</v>
      </c>
      <c r="I59">
        <v>25</v>
      </c>
      <c r="J59">
        <v>0</v>
      </c>
      <c r="K59">
        <v>21</v>
      </c>
      <c r="L59">
        <v>0</v>
      </c>
      <c r="M59">
        <v>11</v>
      </c>
      <c r="N59">
        <v>38</v>
      </c>
      <c r="O59">
        <v>28</v>
      </c>
      <c r="P59">
        <v>25</v>
      </c>
      <c r="Q59">
        <v>29</v>
      </c>
      <c r="R59">
        <v>26</v>
      </c>
      <c r="S59">
        <v>25</v>
      </c>
      <c r="T59">
        <v>31</v>
      </c>
      <c r="U59">
        <v>25</v>
      </c>
      <c r="V59">
        <v>35</v>
      </c>
      <c r="W59">
        <v>23</v>
      </c>
      <c r="X59">
        <v>0</v>
      </c>
      <c r="Y59">
        <v>28</v>
      </c>
      <c r="Z59">
        <v>0</v>
      </c>
      <c r="AA59">
        <v>118</v>
      </c>
      <c r="AB59">
        <v>1</v>
      </c>
      <c r="AC59">
        <v>16</v>
      </c>
      <c r="AD59">
        <v>21</v>
      </c>
      <c r="AE59">
        <v>0</v>
      </c>
      <c r="AF59">
        <v>20</v>
      </c>
      <c r="AG59">
        <v>0</v>
      </c>
      <c r="AH59">
        <v>0</v>
      </c>
      <c r="AI59">
        <v>4</v>
      </c>
      <c r="AJ59">
        <v>2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11</v>
      </c>
      <c r="AQ59">
        <v>0</v>
      </c>
      <c r="AR59">
        <v>16</v>
      </c>
      <c r="AS59">
        <v>15</v>
      </c>
      <c r="AT59">
        <v>16</v>
      </c>
      <c r="AU59">
        <v>56</v>
      </c>
      <c r="AV59">
        <v>0</v>
      </c>
      <c r="AW59">
        <v>0</v>
      </c>
      <c r="AX59">
        <v>21</v>
      </c>
      <c r="AY59">
        <v>7</v>
      </c>
      <c r="AZ59" s="7" t="s">
        <v>68</v>
      </c>
      <c r="BE59" t="s">
        <v>68</v>
      </c>
    </row>
    <row r="60" spans="1:57" x14ac:dyDescent="0.3">
      <c r="A60">
        <v>4376</v>
      </c>
      <c r="B60" t="s">
        <v>73</v>
      </c>
      <c r="C60">
        <v>71</v>
      </c>
      <c r="D60">
        <v>6</v>
      </c>
      <c r="E60">
        <v>85</v>
      </c>
      <c r="F60">
        <v>82</v>
      </c>
      <c r="G60">
        <v>66</v>
      </c>
      <c r="H60">
        <v>4</v>
      </c>
      <c r="I60">
        <v>69</v>
      </c>
      <c r="J60">
        <v>0</v>
      </c>
      <c r="K60">
        <v>63</v>
      </c>
      <c r="L60">
        <v>0</v>
      </c>
      <c r="M60">
        <v>21</v>
      </c>
      <c r="N60">
        <v>88</v>
      </c>
      <c r="O60">
        <v>86</v>
      </c>
      <c r="P60">
        <v>91</v>
      </c>
      <c r="Q60">
        <v>83</v>
      </c>
      <c r="R60">
        <v>94</v>
      </c>
      <c r="S60">
        <v>63</v>
      </c>
      <c r="T60">
        <v>82</v>
      </c>
      <c r="U60">
        <v>53</v>
      </c>
      <c r="V60">
        <v>50</v>
      </c>
      <c r="W60">
        <v>21</v>
      </c>
      <c r="X60">
        <v>0</v>
      </c>
      <c r="Y60">
        <v>93</v>
      </c>
      <c r="Z60">
        <v>1</v>
      </c>
      <c r="AA60">
        <v>347</v>
      </c>
      <c r="AB60">
        <v>1</v>
      </c>
      <c r="AC60">
        <v>5</v>
      </c>
      <c r="AD60">
        <v>113</v>
      </c>
      <c r="AE60">
        <v>0</v>
      </c>
      <c r="AF60">
        <v>55</v>
      </c>
      <c r="AG60">
        <v>0</v>
      </c>
      <c r="AH60">
        <v>3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2</v>
      </c>
      <c r="AP60">
        <v>27</v>
      </c>
      <c r="AQ60">
        <v>0</v>
      </c>
      <c r="AR60">
        <v>48</v>
      </c>
      <c r="AS60">
        <v>46</v>
      </c>
      <c r="AT60">
        <v>71</v>
      </c>
      <c r="AU60">
        <v>149</v>
      </c>
      <c r="AV60">
        <v>0</v>
      </c>
      <c r="AW60">
        <v>0</v>
      </c>
      <c r="AX60">
        <v>29</v>
      </c>
      <c r="AY60">
        <v>59</v>
      </c>
      <c r="AZ60" s="7" t="s">
        <v>73</v>
      </c>
      <c r="BE60" t="s">
        <v>68</v>
      </c>
    </row>
    <row r="61" spans="1:57" x14ac:dyDescent="0.3">
      <c r="A61">
        <v>4377</v>
      </c>
      <c r="B61" t="s">
        <v>74</v>
      </c>
      <c r="C61">
        <v>0</v>
      </c>
      <c r="D61">
        <v>0</v>
      </c>
      <c r="E61">
        <v>0</v>
      </c>
      <c r="F61">
        <v>9</v>
      </c>
      <c r="G61">
        <v>6</v>
      </c>
      <c r="H61">
        <v>0</v>
      </c>
      <c r="I61">
        <v>7</v>
      </c>
      <c r="J61">
        <v>0</v>
      </c>
      <c r="K61">
        <v>6</v>
      </c>
      <c r="L61">
        <v>0</v>
      </c>
      <c r="M61">
        <v>2</v>
      </c>
      <c r="N61">
        <v>10</v>
      </c>
      <c r="O61">
        <v>17</v>
      </c>
      <c r="P61">
        <v>18</v>
      </c>
      <c r="Q61">
        <v>15</v>
      </c>
      <c r="R61">
        <v>17</v>
      </c>
      <c r="S61">
        <v>16</v>
      </c>
      <c r="T61">
        <v>17</v>
      </c>
      <c r="U61">
        <v>16</v>
      </c>
      <c r="V61">
        <v>15</v>
      </c>
      <c r="W61">
        <v>4</v>
      </c>
      <c r="X61">
        <v>0</v>
      </c>
      <c r="Y61">
        <v>8</v>
      </c>
      <c r="Z61">
        <v>0</v>
      </c>
      <c r="AA61">
        <v>53</v>
      </c>
      <c r="AB61">
        <v>0</v>
      </c>
      <c r="AC61">
        <v>0</v>
      </c>
      <c r="AD61">
        <v>12</v>
      </c>
      <c r="AE61">
        <v>0</v>
      </c>
      <c r="AF61">
        <v>17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5</v>
      </c>
      <c r="AQ61">
        <v>0</v>
      </c>
      <c r="AR61">
        <v>6</v>
      </c>
      <c r="AS61">
        <v>7</v>
      </c>
      <c r="AT61">
        <v>32</v>
      </c>
      <c r="AU61">
        <v>99</v>
      </c>
      <c r="AV61">
        <v>1</v>
      </c>
      <c r="AW61">
        <v>0</v>
      </c>
      <c r="AX61">
        <v>4</v>
      </c>
      <c r="AY61">
        <v>20</v>
      </c>
      <c r="AZ61" s="7" t="s">
        <v>73</v>
      </c>
      <c r="BE61" t="s">
        <v>68</v>
      </c>
    </row>
    <row r="62" spans="1:57" x14ac:dyDescent="0.3">
      <c r="A62">
        <v>4378</v>
      </c>
      <c r="B62" t="s">
        <v>75</v>
      </c>
      <c r="C62">
        <v>0</v>
      </c>
      <c r="D62">
        <v>0</v>
      </c>
      <c r="E62">
        <v>0</v>
      </c>
      <c r="F62">
        <v>7</v>
      </c>
      <c r="G62">
        <v>3</v>
      </c>
      <c r="H62">
        <v>0</v>
      </c>
      <c r="I62">
        <v>3</v>
      </c>
      <c r="J62">
        <v>0</v>
      </c>
      <c r="K62">
        <v>2</v>
      </c>
      <c r="L62">
        <v>0</v>
      </c>
      <c r="M62">
        <v>7</v>
      </c>
      <c r="N62">
        <v>11</v>
      </c>
      <c r="O62">
        <v>17</v>
      </c>
      <c r="P62">
        <v>15</v>
      </c>
      <c r="Q62">
        <v>14</v>
      </c>
      <c r="R62">
        <v>13</v>
      </c>
      <c r="S62">
        <v>19</v>
      </c>
      <c r="T62">
        <v>15</v>
      </c>
      <c r="U62">
        <v>9</v>
      </c>
      <c r="V62">
        <v>7</v>
      </c>
      <c r="W62">
        <v>5</v>
      </c>
      <c r="X62">
        <v>0</v>
      </c>
      <c r="Y62">
        <v>5</v>
      </c>
      <c r="Z62">
        <v>0</v>
      </c>
      <c r="AA62">
        <v>18</v>
      </c>
      <c r="AB62">
        <v>3</v>
      </c>
      <c r="AC62">
        <v>9</v>
      </c>
      <c r="AD62">
        <v>3</v>
      </c>
      <c r="AE62">
        <v>0</v>
      </c>
      <c r="AF62">
        <v>3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3</v>
      </c>
      <c r="AQ62">
        <v>0</v>
      </c>
      <c r="AR62">
        <v>3</v>
      </c>
      <c r="AS62">
        <v>0</v>
      </c>
      <c r="AT62">
        <v>29</v>
      </c>
      <c r="AU62">
        <v>44</v>
      </c>
      <c r="AV62">
        <v>0</v>
      </c>
      <c r="AW62">
        <v>0</v>
      </c>
      <c r="AX62">
        <v>13</v>
      </c>
      <c r="AY62">
        <v>11</v>
      </c>
      <c r="AZ62" s="7" t="s">
        <v>73</v>
      </c>
      <c r="BE62" t="s">
        <v>68</v>
      </c>
    </row>
    <row r="63" spans="1:57" x14ac:dyDescent="0.3">
      <c r="A63">
        <v>4379</v>
      </c>
      <c r="B63" t="s">
        <v>76</v>
      </c>
      <c r="C63">
        <v>0</v>
      </c>
      <c r="D63">
        <v>0</v>
      </c>
      <c r="E63">
        <v>0</v>
      </c>
      <c r="F63">
        <v>24</v>
      </c>
      <c r="G63">
        <v>13</v>
      </c>
      <c r="H63">
        <v>1</v>
      </c>
      <c r="I63">
        <v>13</v>
      </c>
      <c r="J63">
        <v>0</v>
      </c>
      <c r="K63">
        <v>12</v>
      </c>
      <c r="L63">
        <v>0</v>
      </c>
      <c r="M63">
        <v>7</v>
      </c>
      <c r="N63">
        <v>16</v>
      </c>
      <c r="O63">
        <v>20</v>
      </c>
      <c r="P63">
        <v>17</v>
      </c>
      <c r="Q63">
        <v>27</v>
      </c>
      <c r="R63">
        <v>21</v>
      </c>
      <c r="S63">
        <v>13</v>
      </c>
      <c r="T63">
        <v>14</v>
      </c>
      <c r="U63">
        <v>12</v>
      </c>
      <c r="V63">
        <v>24</v>
      </c>
      <c r="W63">
        <v>5</v>
      </c>
      <c r="X63">
        <v>2</v>
      </c>
      <c r="Y63">
        <v>11</v>
      </c>
      <c r="Z63">
        <v>7</v>
      </c>
      <c r="AA63">
        <v>75</v>
      </c>
      <c r="AB63">
        <v>0</v>
      </c>
      <c r="AC63">
        <v>0</v>
      </c>
      <c r="AD63">
        <v>27</v>
      </c>
      <c r="AE63">
        <v>0</v>
      </c>
      <c r="AF63">
        <v>30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6</v>
      </c>
      <c r="AQ63">
        <v>0</v>
      </c>
      <c r="AR63">
        <v>16</v>
      </c>
      <c r="AS63">
        <v>3</v>
      </c>
      <c r="AT63">
        <v>12</v>
      </c>
      <c r="AU63">
        <v>33</v>
      </c>
      <c r="AV63">
        <v>0</v>
      </c>
      <c r="AW63">
        <v>0</v>
      </c>
      <c r="AX63">
        <v>11</v>
      </c>
      <c r="AY63">
        <v>23</v>
      </c>
      <c r="AZ63" s="7" t="s">
        <v>67</v>
      </c>
      <c r="BE63" t="s">
        <v>68</v>
      </c>
    </row>
    <row r="64" spans="1:57" x14ac:dyDescent="0.3">
      <c r="A64">
        <v>4380</v>
      </c>
      <c r="B64" t="s">
        <v>77</v>
      </c>
      <c r="C64">
        <v>0</v>
      </c>
      <c r="D64">
        <v>1</v>
      </c>
      <c r="E64">
        <v>1</v>
      </c>
      <c r="F64">
        <v>124</v>
      </c>
      <c r="G64">
        <v>91</v>
      </c>
      <c r="H64">
        <v>0</v>
      </c>
      <c r="I64">
        <v>85</v>
      </c>
      <c r="J64">
        <v>0</v>
      </c>
      <c r="K64">
        <v>83</v>
      </c>
      <c r="L64">
        <v>0</v>
      </c>
      <c r="M64">
        <v>50</v>
      </c>
      <c r="N64">
        <v>138</v>
      </c>
      <c r="O64">
        <v>128</v>
      </c>
      <c r="P64">
        <v>129</v>
      </c>
      <c r="Q64">
        <v>175</v>
      </c>
      <c r="R64">
        <v>149</v>
      </c>
      <c r="S64">
        <v>145</v>
      </c>
      <c r="T64">
        <v>152</v>
      </c>
      <c r="U64">
        <v>146</v>
      </c>
      <c r="V64">
        <v>115</v>
      </c>
      <c r="W64">
        <v>107</v>
      </c>
      <c r="X64">
        <v>0</v>
      </c>
      <c r="Y64">
        <v>29</v>
      </c>
      <c r="Z64">
        <v>0</v>
      </c>
      <c r="AA64">
        <v>82</v>
      </c>
      <c r="AB64">
        <v>2</v>
      </c>
      <c r="AC64">
        <v>54</v>
      </c>
      <c r="AD64">
        <v>112</v>
      </c>
      <c r="AE64">
        <v>0</v>
      </c>
      <c r="AF64">
        <v>74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25</v>
      </c>
      <c r="AQ64">
        <v>1</v>
      </c>
      <c r="AR64">
        <v>29</v>
      </c>
      <c r="AS64">
        <v>39</v>
      </c>
      <c r="AT64">
        <v>123</v>
      </c>
      <c r="AU64">
        <v>176</v>
      </c>
      <c r="AV64">
        <v>0</v>
      </c>
      <c r="AW64">
        <v>0</v>
      </c>
      <c r="AX64">
        <v>11</v>
      </c>
      <c r="AY64">
        <v>34</v>
      </c>
      <c r="AZ64" s="7" t="s">
        <v>77</v>
      </c>
      <c r="BE64" t="s">
        <v>68</v>
      </c>
    </row>
    <row r="65" spans="1:57" x14ac:dyDescent="0.3">
      <c r="A65">
        <v>4381</v>
      </c>
      <c r="B65" t="s">
        <v>78</v>
      </c>
      <c r="C65">
        <v>0</v>
      </c>
      <c r="D65">
        <v>0</v>
      </c>
      <c r="E65">
        <v>0</v>
      </c>
      <c r="F65">
        <v>26</v>
      </c>
      <c r="G65">
        <v>20</v>
      </c>
      <c r="H65">
        <v>0</v>
      </c>
      <c r="I65">
        <v>20</v>
      </c>
      <c r="J65">
        <v>0</v>
      </c>
      <c r="K65">
        <v>17</v>
      </c>
      <c r="L65">
        <v>0</v>
      </c>
      <c r="M65">
        <v>10</v>
      </c>
      <c r="N65">
        <v>24</v>
      </c>
      <c r="O65">
        <v>21</v>
      </c>
      <c r="P65">
        <v>16</v>
      </c>
      <c r="Q65">
        <v>13</v>
      </c>
      <c r="R65">
        <v>17</v>
      </c>
      <c r="S65">
        <v>14</v>
      </c>
      <c r="T65">
        <v>24</v>
      </c>
      <c r="U65">
        <v>19</v>
      </c>
      <c r="V65">
        <v>16</v>
      </c>
      <c r="W65">
        <v>14</v>
      </c>
      <c r="X65">
        <v>0</v>
      </c>
      <c r="Y65">
        <v>12</v>
      </c>
      <c r="Z65">
        <v>0</v>
      </c>
      <c r="AA65">
        <v>41</v>
      </c>
      <c r="AB65">
        <v>0</v>
      </c>
      <c r="AC65">
        <v>4</v>
      </c>
      <c r="AD65">
        <v>27</v>
      </c>
      <c r="AE65">
        <v>0</v>
      </c>
      <c r="AF65">
        <v>10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</v>
      </c>
      <c r="AU65">
        <v>24</v>
      </c>
      <c r="AV65">
        <v>0</v>
      </c>
      <c r="AW65">
        <v>0</v>
      </c>
      <c r="AX65">
        <v>4</v>
      </c>
      <c r="AY65">
        <v>5</v>
      </c>
      <c r="AZ65" s="7" t="s">
        <v>77</v>
      </c>
      <c r="BE65" t="s">
        <v>68</v>
      </c>
    </row>
    <row r="66" spans="1:57" x14ac:dyDescent="0.3">
      <c r="A66">
        <v>4382</v>
      </c>
      <c r="B66" t="s">
        <v>79</v>
      </c>
      <c r="C66">
        <v>0</v>
      </c>
      <c r="D66">
        <v>0</v>
      </c>
      <c r="E66">
        <v>0</v>
      </c>
      <c r="F66">
        <v>28</v>
      </c>
      <c r="G66">
        <v>21</v>
      </c>
      <c r="H66">
        <v>0</v>
      </c>
      <c r="I66">
        <v>17</v>
      </c>
      <c r="J66">
        <v>1</v>
      </c>
      <c r="K66">
        <v>18</v>
      </c>
      <c r="L66">
        <v>1</v>
      </c>
      <c r="M66">
        <v>7</v>
      </c>
      <c r="N66">
        <v>26</v>
      </c>
      <c r="O66">
        <v>35</v>
      </c>
      <c r="P66">
        <v>33</v>
      </c>
      <c r="Q66">
        <v>25</v>
      </c>
      <c r="R66">
        <v>28</v>
      </c>
      <c r="S66">
        <v>33</v>
      </c>
      <c r="T66">
        <v>34</v>
      </c>
      <c r="U66">
        <v>29</v>
      </c>
      <c r="V66">
        <v>34</v>
      </c>
      <c r="W66">
        <v>19</v>
      </c>
      <c r="X66">
        <v>0</v>
      </c>
      <c r="Y66">
        <v>12</v>
      </c>
      <c r="Z66">
        <v>0</v>
      </c>
      <c r="AA66">
        <v>49</v>
      </c>
      <c r="AB66">
        <v>0</v>
      </c>
      <c r="AC66">
        <v>7</v>
      </c>
      <c r="AD66">
        <v>22</v>
      </c>
      <c r="AE66">
        <v>0</v>
      </c>
      <c r="AF66">
        <v>23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6</v>
      </c>
      <c r="AV66">
        <v>0</v>
      </c>
      <c r="AW66">
        <v>0</v>
      </c>
      <c r="AX66">
        <v>2</v>
      </c>
      <c r="AY66">
        <v>3</v>
      </c>
      <c r="AZ66" s="7" t="s">
        <v>77</v>
      </c>
      <c r="BE66" t="s">
        <v>68</v>
      </c>
    </row>
    <row r="67" spans="1:57" x14ac:dyDescent="0.3">
      <c r="A67">
        <v>4383</v>
      </c>
      <c r="B67" t="s">
        <v>80</v>
      </c>
      <c r="C67">
        <v>0</v>
      </c>
      <c r="D67">
        <v>0</v>
      </c>
      <c r="E67">
        <v>0</v>
      </c>
      <c r="F67">
        <v>22</v>
      </c>
      <c r="G67">
        <v>19</v>
      </c>
      <c r="H67">
        <v>0</v>
      </c>
      <c r="I67">
        <v>17</v>
      </c>
      <c r="J67">
        <v>0</v>
      </c>
      <c r="K67">
        <v>17</v>
      </c>
      <c r="L67">
        <v>0</v>
      </c>
      <c r="M67">
        <v>4</v>
      </c>
      <c r="N67">
        <v>21</v>
      </c>
      <c r="O67">
        <v>22</v>
      </c>
      <c r="P67">
        <v>24</v>
      </c>
      <c r="Q67">
        <v>18</v>
      </c>
      <c r="R67">
        <v>28</v>
      </c>
      <c r="S67">
        <v>30</v>
      </c>
      <c r="T67">
        <v>26</v>
      </c>
      <c r="U67">
        <v>20</v>
      </c>
      <c r="V67">
        <v>24</v>
      </c>
      <c r="W67">
        <v>18</v>
      </c>
      <c r="X67">
        <v>0</v>
      </c>
      <c r="Y67">
        <v>30</v>
      </c>
      <c r="Z67">
        <v>0</v>
      </c>
      <c r="AA67">
        <v>114</v>
      </c>
      <c r="AB67">
        <v>0</v>
      </c>
      <c r="AC67">
        <v>17</v>
      </c>
      <c r="AD67">
        <v>21</v>
      </c>
      <c r="AE67">
        <v>0</v>
      </c>
      <c r="AF67">
        <v>6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3</v>
      </c>
      <c r="AQ67">
        <v>0</v>
      </c>
      <c r="AR67">
        <v>22</v>
      </c>
      <c r="AS67">
        <v>21</v>
      </c>
      <c r="AT67">
        <v>35</v>
      </c>
      <c r="AU67">
        <v>31</v>
      </c>
      <c r="AV67">
        <v>0</v>
      </c>
      <c r="AW67">
        <v>0</v>
      </c>
      <c r="AX67">
        <v>0</v>
      </c>
      <c r="AY67">
        <v>23</v>
      </c>
      <c r="AZ67" s="7" t="s">
        <v>77</v>
      </c>
      <c r="BE67" t="s">
        <v>68</v>
      </c>
    </row>
    <row r="68" spans="1:57" x14ac:dyDescent="0.3">
      <c r="A68">
        <v>4384</v>
      </c>
      <c r="B68" t="s">
        <v>81</v>
      </c>
      <c r="C68">
        <v>0</v>
      </c>
      <c r="D68">
        <v>3</v>
      </c>
      <c r="E68">
        <v>0</v>
      </c>
      <c r="F68">
        <v>58</v>
      </c>
      <c r="G68">
        <v>28</v>
      </c>
      <c r="H68">
        <v>2</v>
      </c>
      <c r="I68">
        <v>26</v>
      </c>
      <c r="J68">
        <v>0</v>
      </c>
      <c r="K68">
        <v>22</v>
      </c>
      <c r="L68">
        <v>1</v>
      </c>
      <c r="M68">
        <v>34</v>
      </c>
      <c r="N68">
        <v>55</v>
      </c>
      <c r="O68">
        <v>74</v>
      </c>
      <c r="P68">
        <v>81</v>
      </c>
      <c r="Q68">
        <v>63</v>
      </c>
      <c r="R68">
        <v>74</v>
      </c>
      <c r="S68">
        <v>64</v>
      </c>
      <c r="T68">
        <v>64</v>
      </c>
      <c r="U68">
        <v>38</v>
      </c>
      <c r="V68">
        <v>43</v>
      </c>
      <c r="W68">
        <v>20</v>
      </c>
      <c r="X68">
        <v>0</v>
      </c>
      <c r="Y68">
        <v>42</v>
      </c>
      <c r="Z68">
        <v>4</v>
      </c>
      <c r="AA68">
        <v>195</v>
      </c>
      <c r="AB68">
        <v>0</v>
      </c>
      <c r="AC68">
        <v>4</v>
      </c>
      <c r="AD68">
        <v>61</v>
      </c>
      <c r="AE68">
        <v>0</v>
      </c>
      <c r="AF68">
        <v>68</v>
      </c>
      <c r="AG68">
        <v>0</v>
      </c>
      <c r="AH68">
        <v>0</v>
      </c>
      <c r="AI68">
        <v>1</v>
      </c>
      <c r="AJ68">
        <v>1</v>
      </c>
      <c r="AK68">
        <v>0</v>
      </c>
      <c r="AL68">
        <v>1</v>
      </c>
      <c r="AM68">
        <v>0</v>
      </c>
      <c r="AN68">
        <v>0</v>
      </c>
      <c r="AO68">
        <v>0</v>
      </c>
      <c r="AP68">
        <v>21</v>
      </c>
      <c r="AQ68">
        <v>0</v>
      </c>
      <c r="AR68">
        <v>56</v>
      </c>
      <c r="AS68">
        <v>25</v>
      </c>
      <c r="AT68">
        <v>99</v>
      </c>
      <c r="AU68">
        <v>257</v>
      </c>
      <c r="AV68">
        <v>0</v>
      </c>
      <c r="AW68">
        <v>0</v>
      </c>
      <c r="AX68">
        <v>82</v>
      </c>
      <c r="AY68">
        <v>65</v>
      </c>
      <c r="AZ68" s="7" t="s">
        <v>81</v>
      </c>
      <c r="BE68" t="s">
        <v>68</v>
      </c>
    </row>
    <row r="69" spans="1:57" x14ac:dyDescent="0.3">
      <c r="A69">
        <v>4385</v>
      </c>
      <c r="B69" t="s">
        <v>82</v>
      </c>
      <c r="C69">
        <v>0</v>
      </c>
      <c r="D69">
        <v>0</v>
      </c>
      <c r="E69">
        <v>0</v>
      </c>
      <c r="F69">
        <v>9</v>
      </c>
      <c r="G69">
        <v>8</v>
      </c>
      <c r="H69">
        <v>0</v>
      </c>
      <c r="I69">
        <v>7</v>
      </c>
      <c r="J69">
        <v>0</v>
      </c>
      <c r="K69">
        <v>2</v>
      </c>
      <c r="L69">
        <v>0</v>
      </c>
      <c r="M69">
        <v>4</v>
      </c>
      <c r="N69">
        <v>6</v>
      </c>
      <c r="O69">
        <v>16</v>
      </c>
      <c r="P69">
        <v>12</v>
      </c>
      <c r="Q69">
        <v>17</v>
      </c>
      <c r="R69">
        <v>17</v>
      </c>
      <c r="S69">
        <v>12</v>
      </c>
      <c r="T69">
        <v>10</v>
      </c>
      <c r="U69">
        <v>5</v>
      </c>
      <c r="V69">
        <v>9</v>
      </c>
      <c r="W69">
        <v>4</v>
      </c>
      <c r="X69">
        <v>0</v>
      </c>
      <c r="Y69">
        <v>5</v>
      </c>
      <c r="Z69">
        <v>0</v>
      </c>
      <c r="AA69">
        <v>42</v>
      </c>
      <c r="AB69">
        <v>0</v>
      </c>
      <c r="AC69">
        <v>0</v>
      </c>
      <c r="AD69">
        <v>6</v>
      </c>
      <c r="AE69">
        <v>0</v>
      </c>
      <c r="AF69">
        <v>9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3</v>
      </c>
      <c r="AS69">
        <v>0</v>
      </c>
      <c r="AT69">
        <v>20</v>
      </c>
      <c r="AU69">
        <v>49</v>
      </c>
      <c r="AV69">
        <v>0</v>
      </c>
      <c r="AW69">
        <v>0</v>
      </c>
      <c r="AX69">
        <v>9</v>
      </c>
      <c r="AY69">
        <v>21</v>
      </c>
      <c r="AZ69" s="7" t="s">
        <v>81</v>
      </c>
      <c r="BE69" t="s">
        <v>68</v>
      </c>
    </row>
    <row r="70" spans="1:57" x14ac:dyDescent="0.3">
      <c r="A70">
        <v>4386</v>
      </c>
      <c r="B70" t="s">
        <v>83</v>
      </c>
      <c r="C70">
        <v>30</v>
      </c>
      <c r="D70">
        <v>0</v>
      </c>
      <c r="E70">
        <v>58</v>
      </c>
      <c r="F70">
        <v>54</v>
      </c>
      <c r="G70">
        <v>26</v>
      </c>
      <c r="H70">
        <v>1</v>
      </c>
      <c r="I70">
        <v>22</v>
      </c>
      <c r="J70">
        <v>1</v>
      </c>
      <c r="K70">
        <v>22</v>
      </c>
      <c r="L70">
        <v>0</v>
      </c>
      <c r="M70">
        <v>29</v>
      </c>
      <c r="N70">
        <v>52</v>
      </c>
      <c r="O70">
        <v>56</v>
      </c>
      <c r="P70">
        <v>67</v>
      </c>
      <c r="Q70">
        <v>39</v>
      </c>
      <c r="R70">
        <v>40</v>
      </c>
      <c r="S70">
        <v>37</v>
      </c>
      <c r="T70">
        <v>37</v>
      </c>
      <c r="U70">
        <v>34</v>
      </c>
      <c r="V70">
        <v>43</v>
      </c>
      <c r="W70">
        <v>19</v>
      </c>
      <c r="X70">
        <v>0</v>
      </c>
      <c r="Y70">
        <v>84</v>
      </c>
      <c r="Z70">
        <v>0</v>
      </c>
      <c r="AA70">
        <v>169</v>
      </c>
      <c r="AB70">
        <v>0</v>
      </c>
      <c r="AC70">
        <v>5</v>
      </c>
      <c r="AD70">
        <v>60</v>
      </c>
      <c r="AE70">
        <v>0</v>
      </c>
      <c r="AF70">
        <v>20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18</v>
      </c>
      <c r="AQ70">
        <v>0</v>
      </c>
      <c r="AR70">
        <v>53</v>
      </c>
      <c r="AS70">
        <v>8</v>
      </c>
      <c r="AT70">
        <v>89</v>
      </c>
      <c r="AU70">
        <v>218</v>
      </c>
      <c r="AV70">
        <v>0</v>
      </c>
      <c r="AW70">
        <v>0</v>
      </c>
      <c r="AX70">
        <v>27</v>
      </c>
      <c r="AY70">
        <v>72</v>
      </c>
      <c r="AZ70" s="7" t="s">
        <v>83</v>
      </c>
      <c r="BE70" t="s">
        <v>68</v>
      </c>
    </row>
    <row r="71" spans="1:57" x14ac:dyDescent="0.3">
      <c r="A71">
        <v>4387</v>
      </c>
      <c r="B71" t="s">
        <v>84</v>
      </c>
      <c r="C71">
        <v>7</v>
      </c>
      <c r="D71">
        <v>0</v>
      </c>
      <c r="E71">
        <v>0</v>
      </c>
      <c r="F71">
        <v>16</v>
      </c>
      <c r="G71">
        <v>13</v>
      </c>
      <c r="H71">
        <v>0</v>
      </c>
      <c r="I71">
        <v>10</v>
      </c>
      <c r="J71">
        <v>0</v>
      </c>
      <c r="K71">
        <v>11</v>
      </c>
      <c r="L71">
        <v>0</v>
      </c>
      <c r="M71">
        <v>5</v>
      </c>
      <c r="N71">
        <v>14</v>
      </c>
      <c r="O71">
        <v>14</v>
      </c>
      <c r="P71">
        <v>16</v>
      </c>
      <c r="Q71">
        <v>11</v>
      </c>
      <c r="R71">
        <v>9</v>
      </c>
      <c r="S71">
        <v>23</v>
      </c>
      <c r="T71">
        <v>17</v>
      </c>
      <c r="U71">
        <v>13</v>
      </c>
      <c r="V71">
        <v>9</v>
      </c>
      <c r="W71">
        <v>7</v>
      </c>
      <c r="X71">
        <v>0</v>
      </c>
      <c r="Y71">
        <v>6</v>
      </c>
      <c r="Z71">
        <v>0</v>
      </c>
      <c r="AA71">
        <v>58</v>
      </c>
      <c r="AB71">
        <v>0</v>
      </c>
      <c r="AC71">
        <v>0</v>
      </c>
      <c r="AD71">
        <v>14</v>
      </c>
      <c r="AE71">
        <v>0</v>
      </c>
      <c r="AF71">
        <v>9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6</v>
      </c>
      <c r="AQ71">
        <v>0</v>
      </c>
      <c r="AR71">
        <v>16</v>
      </c>
      <c r="AS71">
        <v>22</v>
      </c>
      <c r="AT71">
        <v>19</v>
      </c>
      <c r="AU71">
        <v>52</v>
      </c>
      <c r="AV71">
        <v>0</v>
      </c>
      <c r="AW71">
        <v>0</v>
      </c>
      <c r="AX71">
        <v>0</v>
      </c>
      <c r="AY71">
        <v>11</v>
      </c>
      <c r="AZ71" s="7" t="s">
        <v>83</v>
      </c>
      <c r="BE71" t="s">
        <v>68</v>
      </c>
    </row>
    <row r="72" spans="1:57" x14ac:dyDescent="0.3">
      <c r="A72">
        <v>4388</v>
      </c>
      <c r="B72" t="s">
        <v>85</v>
      </c>
      <c r="C72">
        <v>0</v>
      </c>
      <c r="D72">
        <v>0</v>
      </c>
      <c r="E72">
        <v>0</v>
      </c>
      <c r="F72">
        <v>4</v>
      </c>
      <c r="G72">
        <v>4</v>
      </c>
      <c r="H72">
        <v>0</v>
      </c>
      <c r="I72">
        <v>4</v>
      </c>
      <c r="J72">
        <v>0</v>
      </c>
      <c r="K72">
        <v>4</v>
      </c>
      <c r="L72">
        <v>0</v>
      </c>
      <c r="M72">
        <v>0</v>
      </c>
      <c r="N72">
        <v>4</v>
      </c>
      <c r="O72">
        <v>4</v>
      </c>
      <c r="P72">
        <v>4</v>
      </c>
      <c r="Q72">
        <v>6</v>
      </c>
      <c r="R72">
        <v>3</v>
      </c>
      <c r="S72">
        <v>4</v>
      </c>
      <c r="T72">
        <v>5</v>
      </c>
      <c r="U72">
        <v>1</v>
      </c>
      <c r="V72">
        <v>3</v>
      </c>
      <c r="W72">
        <v>2</v>
      </c>
      <c r="X72">
        <v>0</v>
      </c>
      <c r="Y72">
        <v>3</v>
      </c>
      <c r="Z72">
        <v>0</v>
      </c>
      <c r="AA72">
        <v>19</v>
      </c>
      <c r="AB72">
        <v>0</v>
      </c>
      <c r="AC72">
        <v>0</v>
      </c>
      <c r="AD72">
        <v>2</v>
      </c>
      <c r="AE72">
        <v>0</v>
      </c>
      <c r="AF72">
        <v>5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1</v>
      </c>
      <c r="AQ72">
        <v>0</v>
      </c>
      <c r="AR72">
        <v>4</v>
      </c>
      <c r="AS72">
        <v>0</v>
      </c>
      <c r="AT72">
        <v>17</v>
      </c>
      <c r="AU72">
        <v>22</v>
      </c>
      <c r="AV72">
        <v>0</v>
      </c>
      <c r="AW72">
        <v>0</v>
      </c>
      <c r="AX72">
        <v>9</v>
      </c>
      <c r="AY72">
        <v>4</v>
      </c>
      <c r="AZ72" s="7" t="s">
        <v>83</v>
      </c>
      <c r="BE72" t="s">
        <v>68</v>
      </c>
    </row>
    <row r="73" spans="1:57" x14ac:dyDescent="0.3">
      <c r="A73">
        <v>4389</v>
      </c>
      <c r="B73" t="s">
        <v>86</v>
      </c>
      <c r="C73">
        <v>0</v>
      </c>
      <c r="D73">
        <v>0</v>
      </c>
      <c r="E73">
        <v>0</v>
      </c>
      <c r="F73">
        <v>102</v>
      </c>
      <c r="G73">
        <v>87</v>
      </c>
      <c r="H73">
        <v>0</v>
      </c>
      <c r="I73">
        <v>86</v>
      </c>
      <c r="J73">
        <v>1</v>
      </c>
      <c r="K73">
        <v>75</v>
      </c>
      <c r="L73">
        <v>1</v>
      </c>
      <c r="M73">
        <v>27</v>
      </c>
      <c r="N73">
        <v>109</v>
      </c>
      <c r="O73">
        <v>123</v>
      </c>
      <c r="P73">
        <v>125</v>
      </c>
      <c r="Q73">
        <v>121</v>
      </c>
      <c r="R73">
        <v>140</v>
      </c>
      <c r="S73">
        <v>126</v>
      </c>
      <c r="T73">
        <v>113</v>
      </c>
      <c r="U73">
        <v>99</v>
      </c>
      <c r="V73">
        <v>114</v>
      </c>
      <c r="W73">
        <v>47</v>
      </c>
      <c r="X73">
        <v>4</v>
      </c>
      <c r="Y73">
        <v>130</v>
      </c>
      <c r="Z73">
        <v>14</v>
      </c>
      <c r="AA73">
        <v>395</v>
      </c>
      <c r="AB73">
        <v>2</v>
      </c>
      <c r="AC73">
        <v>35</v>
      </c>
      <c r="AD73">
        <v>79</v>
      </c>
      <c r="AE73">
        <v>0</v>
      </c>
      <c r="AF73">
        <v>41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19</v>
      </c>
      <c r="AQ73">
        <v>0</v>
      </c>
      <c r="AR73">
        <v>58</v>
      </c>
      <c r="AS73">
        <v>21</v>
      </c>
      <c r="AT73">
        <v>77</v>
      </c>
      <c r="AU73">
        <v>89</v>
      </c>
      <c r="AV73">
        <v>0</v>
      </c>
      <c r="AW73">
        <v>0</v>
      </c>
      <c r="AX73">
        <v>44</v>
      </c>
      <c r="AY73">
        <v>106</v>
      </c>
      <c r="AZ73" s="7" t="s">
        <v>86</v>
      </c>
      <c r="BE73" t="s">
        <v>68</v>
      </c>
    </row>
    <row r="74" spans="1:57" x14ac:dyDescent="0.3">
      <c r="A74">
        <v>4390</v>
      </c>
      <c r="B74" t="s">
        <v>87</v>
      </c>
      <c r="C74">
        <v>0</v>
      </c>
      <c r="D74">
        <v>2</v>
      </c>
      <c r="E74">
        <v>0</v>
      </c>
      <c r="F74">
        <v>9</v>
      </c>
      <c r="G74">
        <v>8</v>
      </c>
      <c r="H74">
        <v>0</v>
      </c>
      <c r="I74">
        <v>9</v>
      </c>
      <c r="J74">
        <v>0</v>
      </c>
      <c r="K74">
        <v>5</v>
      </c>
      <c r="L74">
        <v>0</v>
      </c>
      <c r="M74">
        <v>3</v>
      </c>
      <c r="N74">
        <v>8</v>
      </c>
      <c r="O74">
        <v>8</v>
      </c>
      <c r="P74">
        <v>7</v>
      </c>
      <c r="Q74">
        <v>12</v>
      </c>
      <c r="R74">
        <v>16</v>
      </c>
      <c r="S74">
        <v>8</v>
      </c>
      <c r="T74">
        <v>9</v>
      </c>
      <c r="U74">
        <v>7</v>
      </c>
      <c r="V74">
        <v>3</v>
      </c>
      <c r="W74">
        <v>5</v>
      </c>
      <c r="X74">
        <v>0</v>
      </c>
      <c r="Y74">
        <v>7</v>
      </c>
      <c r="Z74">
        <v>0</v>
      </c>
      <c r="AA74">
        <v>19</v>
      </c>
      <c r="AB74">
        <v>0</v>
      </c>
      <c r="AC74">
        <v>0</v>
      </c>
      <c r="AD74">
        <v>9</v>
      </c>
      <c r="AE74">
        <v>0</v>
      </c>
      <c r="AF74">
        <v>5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1</v>
      </c>
      <c r="AQ74">
        <v>0</v>
      </c>
      <c r="AR74">
        <v>1</v>
      </c>
      <c r="AS74">
        <v>0</v>
      </c>
      <c r="AT74">
        <v>4</v>
      </c>
      <c r="AU74">
        <v>68</v>
      </c>
      <c r="AV74">
        <v>0</v>
      </c>
      <c r="AW74">
        <v>0</v>
      </c>
      <c r="AX74">
        <v>1</v>
      </c>
      <c r="AY74">
        <v>12</v>
      </c>
      <c r="AZ74" s="7" t="s">
        <v>86</v>
      </c>
      <c r="BE74" t="s">
        <v>68</v>
      </c>
    </row>
    <row r="75" spans="1:57" x14ac:dyDescent="0.3">
      <c r="A75">
        <v>4391</v>
      </c>
      <c r="B75" t="s">
        <v>88</v>
      </c>
      <c r="C75">
        <v>0</v>
      </c>
      <c r="D75">
        <v>0</v>
      </c>
      <c r="E75">
        <v>1</v>
      </c>
      <c r="F75">
        <v>27</v>
      </c>
      <c r="G75">
        <v>21</v>
      </c>
      <c r="H75">
        <v>1</v>
      </c>
      <c r="I75">
        <v>20</v>
      </c>
      <c r="J75">
        <v>0</v>
      </c>
      <c r="K75">
        <v>19</v>
      </c>
      <c r="L75">
        <v>0</v>
      </c>
      <c r="M75">
        <v>8</v>
      </c>
      <c r="N75">
        <v>27</v>
      </c>
      <c r="O75">
        <v>29</v>
      </c>
      <c r="P75">
        <v>24</v>
      </c>
      <c r="Q75">
        <v>15</v>
      </c>
      <c r="R75">
        <v>27</v>
      </c>
      <c r="S75">
        <v>15</v>
      </c>
      <c r="T75">
        <v>25</v>
      </c>
      <c r="U75">
        <v>20</v>
      </c>
      <c r="V75">
        <v>20</v>
      </c>
      <c r="W75">
        <v>11</v>
      </c>
      <c r="X75">
        <v>0</v>
      </c>
      <c r="Y75">
        <v>37</v>
      </c>
      <c r="Z75">
        <v>0</v>
      </c>
      <c r="AA75">
        <v>85</v>
      </c>
      <c r="AB75">
        <v>0</v>
      </c>
      <c r="AC75">
        <v>2</v>
      </c>
      <c r="AD75">
        <v>34</v>
      </c>
      <c r="AE75">
        <v>0</v>
      </c>
      <c r="AF75">
        <v>19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1</v>
      </c>
      <c r="AP75">
        <v>1</v>
      </c>
      <c r="AQ75">
        <v>0</v>
      </c>
      <c r="AR75">
        <v>1</v>
      </c>
      <c r="AS75">
        <v>0</v>
      </c>
      <c r="AT75">
        <v>38</v>
      </c>
      <c r="AU75">
        <v>75</v>
      </c>
      <c r="AV75">
        <v>0</v>
      </c>
      <c r="AW75">
        <v>0</v>
      </c>
      <c r="AX75">
        <v>4</v>
      </c>
      <c r="AY75">
        <v>26</v>
      </c>
      <c r="AZ75" s="7" t="s">
        <v>86</v>
      </c>
      <c r="BE75" t="s">
        <v>68</v>
      </c>
    </row>
    <row r="76" spans="1:57" x14ac:dyDescent="0.3">
      <c r="A76">
        <v>4392</v>
      </c>
      <c r="B76" t="s">
        <v>89</v>
      </c>
      <c r="C76">
        <v>0</v>
      </c>
      <c r="D76">
        <v>0</v>
      </c>
      <c r="E76">
        <v>1</v>
      </c>
      <c r="F76">
        <v>28</v>
      </c>
      <c r="G76">
        <v>23</v>
      </c>
      <c r="H76">
        <v>0</v>
      </c>
      <c r="I76">
        <v>22</v>
      </c>
      <c r="J76">
        <v>0</v>
      </c>
      <c r="K76">
        <v>21</v>
      </c>
      <c r="L76">
        <v>0</v>
      </c>
      <c r="M76">
        <v>3</v>
      </c>
      <c r="N76">
        <v>25</v>
      </c>
      <c r="O76">
        <v>50</v>
      </c>
      <c r="P76">
        <v>45</v>
      </c>
      <c r="Q76">
        <v>34</v>
      </c>
      <c r="R76">
        <v>39</v>
      </c>
      <c r="S76">
        <v>60</v>
      </c>
      <c r="T76">
        <v>65</v>
      </c>
      <c r="U76">
        <v>37</v>
      </c>
      <c r="V76">
        <v>48</v>
      </c>
      <c r="W76">
        <v>32</v>
      </c>
      <c r="X76">
        <v>0</v>
      </c>
      <c r="Y76">
        <v>39</v>
      </c>
      <c r="Z76">
        <v>0</v>
      </c>
      <c r="AA76">
        <v>174</v>
      </c>
      <c r="AB76">
        <v>1</v>
      </c>
      <c r="AC76">
        <v>15</v>
      </c>
      <c r="AD76">
        <v>31</v>
      </c>
      <c r="AE76">
        <v>0</v>
      </c>
      <c r="AF76">
        <v>31</v>
      </c>
      <c r="AG76">
        <v>0</v>
      </c>
      <c r="AH76">
        <v>1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1</v>
      </c>
      <c r="AO76">
        <v>1</v>
      </c>
      <c r="AP76">
        <v>1</v>
      </c>
      <c r="AQ76">
        <v>0</v>
      </c>
      <c r="AR76">
        <v>25</v>
      </c>
      <c r="AS76">
        <v>14</v>
      </c>
      <c r="AT76">
        <v>60</v>
      </c>
      <c r="AU76">
        <v>95</v>
      </c>
      <c r="AV76">
        <v>0</v>
      </c>
      <c r="AW76">
        <v>0</v>
      </c>
      <c r="AX76">
        <v>0</v>
      </c>
      <c r="AY76">
        <v>24</v>
      </c>
      <c r="AZ76" s="7" t="s">
        <v>86</v>
      </c>
      <c r="BE76" t="s">
        <v>68</v>
      </c>
    </row>
    <row r="77" spans="1:57" x14ac:dyDescent="0.3">
      <c r="A77">
        <v>4393</v>
      </c>
      <c r="B77" t="s">
        <v>90</v>
      </c>
      <c r="C77">
        <v>0</v>
      </c>
      <c r="D77">
        <v>0</v>
      </c>
      <c r="E77">
        <v>3</v>
      </c>
      <c r="F77">
        <v>17</v>
      </c>
      <c r="G77">
        <v>9</v>
      </c>
      <c r="H77">
        <v>0</v>
      </c>
      <c r="I77">
        <v>8</v>
      </c>
      <c r="J77">
        <v>0</v>
      </c>
      <c r="K77">
        <v>10</v>
      </c>
      <c r="L77">
        <v>0</v>
      </c>
      <c r="M77">
        <v>6</v>
      </c>
      <c r="N77">
        <v>15</v>
      </c>
      <c r="O77">
        <v>16</v>
      </c>
      <c r="P77">
        <v>17</v>
      </c>
      <c r="Q77">
        <v>16</v>
      </c>
      <c r="R77">
        <v>16</v>
      </c>
      <c r="S77">
        <v>20</v>
      </c>
      <c r="T77">
        <v>23</v>
      </c>
      <c r="U77">
        <v>13</v>
      </c>
      <c r="V77">
        <v>16</v>
      </c>
      <c r="W77">
        <v>3</v>
      </c>
      <c r="X77">
        <v>0</v>
      </c>
      <c r="Y77">
        <v>18</v>
      </c>
      <c r="Z77">
        <v>0</v>
      </c>
      <c r="AA77">
        <v>61</v>
      </c>
      <c r="AB77">
        <v>0</v>
      </c>
      <c r="AC77">
        <v>11</v>
      </c>
      <c r="AD77">
        <v>18</v>
      </c>
      <c r="AE77">
        <v>0</v>
      </c>
      <c r="AF77">
        <v>8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3</v>
      </c>
      <c r="AQ77">
        <v>0</v>
      </c>
      <c r="AR77">
        <v>5</v>
      </c>
      <c r="AS77">
        <v>6</v>
      </c>
      <c r="AT77">
        <v>46</v>
      </c>
      <c r="AU77">
        <v>116</v>
      </c>
      <c r="AV77">
        <v>0</v>
      </c>
      <c r="AW77">
        <v>0</v>
      </c>
      <c r="AX77">
        <v>10</v>
      </c>
      <c r="AY77">
        <v>8</v>
      </c>
      <c r="AZ77" s="7" t="s">
        <v>86</v>
      </c>
      <c r="BE77" t="s">
        <v>68</v>
      </c>
    </row>
    <row r="78" spans="1:57" x14ac:dyDescent="0.3">
      <c r="A78">
        <v>4394</v>
      </c>
      <c r="B78" t="s">
        <v>91</v>
      </c>
      <c r="C78">
        <v>0</v>
      </c>
      <c r="D78">
        <v>0</v>
      </c>
      <c r="E78">
        <v>0</v>
      </c>
      <c r="F78">
        <v>13</v>
      </c>
      <c r="G78">
        <v>9</v>
      </c>
      <c r="H78">
        <v>1</v>
      </c>
      <c r="I78">
        <v>11</v>
      </c>
      <c r="J78">
        <v>0</v>
      </c>
      <c r="K78">
        <v>12</v>
      </c>
      <c r="L78">
        <v>0</v>
      </c>
      <c r="M78">
        <v>2</v>
      </c>
      <c r="N78">
        <v>13</v>
      </c>
      <c r="O78">
        <v>15</v>
      </c>
      <c r="P78">
        <v>19</v>
      </c>
      <c r="Q78">
        <v>15</v>
      </c>
      <c r="R78">
        <v>16</v>
      </c>
      <c r="S78">
        <v>10</v>
      </c>
      <c r="T78">
        <v>14</v>
      </c>
      <c r="U78">
        <v>14</v>
      </c>
      <c r="V78">
        <v>11</v>
      </c>
      <c r="W78">
        <v>11</v>
      </c>
      <c r="X78">
        <v>0</v>
      </c>
      <c r="Y78">
        <v>15</v>
      </c>
      <c r="Z78">
        <v>0</v>
      </c>
      <c r="AA78">
        <v>47</v>
      </c>
      <c r="AB78">
        <v>0</v>
      </c>
      <c r="AC78">
        <v>5</v>
      </c>
      <c r="AD78">
        <v>17</v>
      </c>
      <c r="AE78">
        <v>0</v>
      </c>
      <c r="AF78">
        <v>6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9</v>
      </c>
      <c r="AS78">
        <v>2</v>
      </c>
      <c r="AT78">
        <v>4</v>
      </c>
      <c r="AU78">
        <v>20</v>
      </c>
      <c r="AV78">
        <v>0</v>
      </c>
      <c r="AW78">
        <v>0</v>
      </c>
      <c r="AX78">
        <v>0</v>
      </c>
      <c r="AY78">
        <v>0</v>
      </c>
      <c r="AZ78" s="7" t="s">
        <v>86</v>
      </c>
      <c r="BE78" t="s">
        <v>68</v>
      </c>
    </row>
    <row r="79" spans="1:57" x14ac:dyDescent="0.3">
      <c r="A79">
        <v>4395</v>
      </c>
      <c r="B79" t="s">
        <v>92</v>
      </c>
      <c r="C79">
        <v>104</v>
      </c>
      <c r="D79">
        <v>0</v>
      </c>
      <c r="E79">
        <v>173</v>
      </c>
      <c r="F79">
        <v>266</v>
      </c>
      <c r="G79">
        <v>229</v>
      </c>
      <c r="H79">
        <v>7</v>
      </c>
      <c r="I79">
        <v>214</v>
      </c>
      <c r="J79">
        <v>2</v>
      </c>
      <c r="K79">
        <v>193</v>
      </c>
      <c r="L79">
        <v>0</v>
      </c>
      <c r="M79">
        <v>55</v>
      </c>
      <c r="N79">
        <v>255</v>
      </c>
      <c r="O79">
        <v>242</v>
      </c>
      <c r="P79">
        <v>240</v>
      </c>
      <c r="Q79">
        <v>165</v>
      </c>
      <c r="R79">
        <v>205</v>
      </c>
      <c r="S79">
        <v>120</v>
      </c>
      <c r="T79">
        <v>171</v>
      </c>
      <c r="U79">
        <v>56</v>
      </c>
      <c r="V79">
        <v>112</v>
      </c>
      <c r="W79">
        <v>27</v>
      </c>
      <c r="X79">
        <v>0</v>
      </c>
      <c r="Y79">
        <v>175</v>
      </c>
      <c r="Z79">
        <v>0</v>
      </c>
      <c r="AA79">
        <v>480</v>
      </c>
      <c r="AB79">
        <v>0</v>
      </c>
      <c r="AC79">
        <v>5</v>
      </c>
      <c r="AD79">
        <v>252</v>
      </c>
      <c r="AE79">
        <v>0</v>
      </c>
      <c r="AF79">
        <v>141</v>
      </c>
      <c r="AG79">
        <v>0</v>
      </c>
      <c r="AH79">
        <v>3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41</v>
      </c>
      <c r="AQ79">
        <v>0</v>
      </c>
      <c r="AR79">
        <v>90</v>
      </c>
      <c r="AS79">
        <v>63</v>
      </c>
      <c r="AT79">
        <v>219</v>
      </c>
      <c r="AU79">
        <v>432</v>
      </c>
      <c r="AV79">
        <v>2</v>
      </c>
      <c r="AW79">
        <v>1</v>
      </c>
      <c r="AX79">
        <v>41</v>
      </c>
      <c r="AY79">
        <v>161</v>
      </c>
      <c r="AZ79" s="7" t="s">
        <v>92</v>
      </c>
      <c r="BE79" t="s">
        <v>68</v>
      </c>
    </row>
    <row r="80" spans="1:57" x14ac:dyDescent="0.3">
      <c r="A80">
        <v>4396</v>
      </c>
      <c r="B80" t="s">
        <v>93</v>
      </c>
      <c r="C80">
        <v>0</v>
      </c>
      <c r="D80">
        <v>0</v>
      </c>
      <c r="E80">
        <v>0</v>
      </c>
      <c r="F80">
        <v>16</v>
      </c>
      <c r="G80">
        <v>9</v>
      </c>
      <c r="H80">
        <v>0</v>
      </c>
      <c r="I80">
        <v>9</v>
      </c>
      <c r="J80">
        <v>0</v>
      </c>
      <c r="K80">
        <v>9</v>
      </c>
      <c r="L80">
        <v>0</v>
      </c>
      <c r="M80">
        <v>7</v>
      </c>
      <c r="N80">
        <v>16</v>
      </c>
      <c r="O80">
        <v>17</v>
      </c>
      <c r="P80">
        <v>20</v>
      </c>
      <c r="Q80">
        <v>21</v>
      </c>
      <c r="R80">
        <v>22</v>
      </c>
      <c r="S80">
        <v>19</v>
      </c>
      <c r="T80">
        <v>19</v>
      </c>
      <c r="U80">
        <v>22</v>
      </c>
      <c r="V80">
        <v>20</v>
      </c>
      <c r="W80">
        <v>8</v>
      </c>
      <c r="X80">
        <v>0</v>
      </c>
      <c r="Y80">
        <v>5</v>
      </c>
      <c r="Z80">
        <v>0</v>
      </c>
      <c r="AA80">
        <v>44</v>
      </c>
      <c r="AB80">
        <v>0</v>
      </c>
      <c r="AC80">
        <v>3</v>
      </c>
      <c r="AD80">
        <v>9</v>
      </c>
      <c r="AE80">
        <v>0</v>
      </c>
      <c r="AF80">
        <v>22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2</v>
      </c>
      <c r="AQ80">
        <v>0</v>
      </c>
      <c r="AR80">
        <v>14</v>
      </c>
      <c r="AS80">
        <v>3</v>
      </c>
      <c r="AT80">
        <v>36</v>
      </c>
      <c r="AU80">
        <v>115</v>
      </c>
      <c r="AV80">
        <v>0</v>
      </c>
      <c r="AW80">
        <v>0</v>
      </c>
      <c r="AX80">
        <v>4</v>
      </c>
      <c r="AY80">
        <v>24</v>
      </c>
      <c r="AZ80" s="7" t="s">
        <v>93</v>
      </c>
      <c r="BE80" t="s">
        <v>68</v>
      </c>
    </row>
    <row r="81" spans="1:57" x14ac:dyDescent="0.3">
      <c r="A81">
        <v>4397</v>
      </c>
      <c r="B81" t="s">
        <v>94</v>
      </c>
      <c r="C81">
        <v>8</v>
      </c>
      <c r="D81">
        <v>0</v>
      </c>
      <c r="E81">
        <v>1</v>
      </c>
      <c r="F81">
        <v>51</v>
      </c>
      <c r="G81">
        <v>35</v>
      </c>
      <c r="H81">
        <v>2</v>
      </c>
      <c r="I81">
        <v>28</v>
      </c>
      <c r="J81">
        <v>0</v>
      </c>
      <c r="K81">
        <v>25</v>
      </c>
      <c r="L81">
        <v>0</v>
      </c>
      <c r="M81">
        <v>26</v>
      </c>
      <c r="N81">
        <v>48</v>
      </c>
      <c r="O81">
        <v>57</v>
      </c>
      <c r="P81">
        <v>36</v>
      </c>
      <c r="Q81">
        <v>45</v>
      </c>
      <c r="R81">
        <v>52</v>
      </c>
      <c r="S81">
        <v>64</v>
      </c>
      <c r="T81">
        <v>56</v>
      </c>
      <c r="U81">
        <v>38</v>
      </c>
      <c r="V81">
        <v>40</v>
      </c>
      <c r="W81">
        <v>32</v>
      </c>
      <c r="X81">
        <v>0</v>
      </c>
      <c r="Y81">
        <v>39</v>
      </c>
      <c r="Z81">
        <v>0</v>
      </c>
      <c r="AA81">
        <v>56</v>
      </c>
      <c r="AB81">
        <v>2</v>
      </c>
      <c r="AC81">
        <v>10</v>
      </c>
      <c r="AD81">
        <v>41</v>
      </c>
      <c r="AE81">
        <v>0</v>
      </c>
      <c r="AF81">
        <v>3</v>
      </c>
      <c r="AG81">
        <v>0</v>
      </c>
      <c r="AH81">
        <v>0</v>
      </c>
      <c r="AI81">
        <v>2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18</v>
      </c>
      <c r="AQ81">
        <v>0</v>
      </c>
      <c r="AR81">
        <v>56</v>
      </c>
      <c r="AS81">
        <v>6</v>
      </c>
      <c r="AT81">
        <v>65</v>
      </c>
      <c r="AU81">
        <v>86</v>
      </c>
      <c r="AV81">
        <v>0</v>
      </c>
      <c r="AW81">
        <v>0</v>
      </c>
      <c r="AX81">
        <v>55</v>
      </c>
      <c r="AY81">
        <v>104</v>
      </c>
      <c r="AZ81" s="7" t="s">
        <v>210</v>
      </c>
      <c r="BE81" t="s">
        <v>68</v>
      </c>
    </row>
    <row r="82" spans="1:57" x14ac:dyDescent="0.3">
      <c r="A82">
        <v>4398</v>
      </c>
      <c r="B82" t="s">
        <v>95</v>
      </c>
      <c r="C82">
        <v>3</v>
      </c>
      <c r="D82">
        <v>0</v>
      </c>
      <c r="E82">
        <v>0</v>
      </c>
      <c r="F82">
        <v>4</v>
      </c>
      <c r="G82">
        <v>2</v>
      </c>
      <c r="H82">
        <v>0</v>
      </c>
      <c r="I82">
        <v>1</v>
      </c>
      <c r="J82">
        <v>0</v>
      </c>
      <c r="K82">
        <v>1</v>
      </c>
      <c r="L82">
        <v>0</v>
      </c>
      <c r="M82">
        <v>2</v>
      </c>
      <c r="N82">
        <v>3</v>
      </c>
      <c r="O82">
        <v>9</v>
      </c>
      <c r="P82">
        <v>12</v>
      </c>
      <c r="Q82">
        <v>9</v>
      </c>
      <c r="R82">
        <v>7</v>
      </c>
      <c r="S82">
        <v>11</v>
      </c>
      <c r="T82">
        <v>7</v>
      </c>
      <c r="U82">
        <v>15</v>
      </c>
      <c r="V82">
        <v>14</v>
      </c>
      <c r="W82">
        <v>4</v>
      </c>
      <c r="X82">
        <v>0</v>
      </c>
      <c r="Y82">
        <v>2</v>
      </c>
      <c r="Z82">
        <v>0</v>
      </c>
      <c r="AA82">
        <v>74</v>
      </c>
      <c r="AB82">
        <v>0</v>
      </c>
      <c r="AC82">
        <v>0</v>
      </c>
      <c r="AD82">
        <v>2</v>
      </c>
      <c r="AE82">
        <v>0</v>
      </c>
      <c r="AF82">
        <v>2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1</v>
      </c>
      <c r="AQ82">
        <v>0</v>
      </c>
      <c r="AR82">
        <v>10</v>
      </c>
      <c r="AS82">
        <v>11</v>
      </c>
      <c r="AT82">
        <v>3</v>
      </c>
      <c r="AU82">
        <v>42</v>
      </c>
      <c r="AV82">
        <v>0</v>
      </c>
      <c r="AW82">
        <v>0</v>
      </c>
      <c r="AX82">
        <v>0</v>
      </c>
      <c r="AY82">
        <v>17</v>
      </c>
      <c r="AZ82" s="7" t="s">
        <v>210</v>
      </c>
      <c r="BE82" t="s">
        <v>68</v>
      </c>
    </row>
    <row r="83" spans="1:57" x14ac:dyDescent="0.3">
      <c r="A83">
        <v>4399</v>
      </c>
      <c r="B83" t="s">
        <v>96</v>
      </c>
      <c r="C83">
        <v>7</v>
      </c>
      <c r="D83">
        <v>0</v>
      </c>
      <c r="E83">
        <v>0</v>
      </c>
      <c r="F83">
        <v>30</v>
      </c>
      <c r="G83">
        <v>20</v>
      </c>
      <c r="H83">
        <v>0</v>
      </c>
      <c r="I83">
        <v>18</v>
      </c>
      <c r="J83">
        <v>0</v>
      </c>
      <c r="K83">
        <v>18</v>
      </c>
      <c r="L83">
        <v>0</v>
      </c>
      <c r="M83">
        <v>3</v>
      </c>
      <c r="N83">
        <v>18</v>
      </c>
      <c r="O83">
        <v>25</v>
      </c>
      <c r="P83">
        <v>22</v>
      </c>
      <c r="Q83">
        <v>15</v>
      </c>
      <c r="R83">
        <v>12</v>
      </c>
      <c r="S83">
        <v>19</v>
      </c>
      <c r="T83">
        <v>17</v>
      </c>
      <c r="U83">
        <v>22</v>
      </c>
      <c r="V83">
        <v>20</v>
      </c>
      <c r="W83">
        <v>5</v>
      </c>
      <c r="X83">
        <v>0</v>
      </c>
      <c r="Y83">
        <v>12</v>
      </c>
      <c r="Z83">
        <v>0</v>
      </c>
      <c r="AA83">
        <v>28</v>
      </c>
      <c r="AB83">
        <v>0</v>
      </c>
      <c r="AC83">
        <v>1</v>
      </c>
      <c r="AD83">
        <v>9</v>
      </c>
      <c r="AE83">
        <v>0</v>
      </c>
      <c r="AF83">
        <v>1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21</v>
      </c>
      <c r="AS83">
        <v>1</v>
      </c>
      <c r="AT83">
        <v>31</v>
      </c>
      <c r="AU83">
        <v>87</v>
      </c>
      <c r="AV83">
        <v>0</v>
      </c>
      <c r="AW83">
        <v>1</v>
      </c>
      <c r="AX83">
        <v>11</v>
      </c>
      <c r="AY83">
        <v>25</v>
      </c>
      <c r="AZ83" s="7" t="s">
        <v>210</v>
      </c>
      <c r="BE83" t="s">
        <v>68</v>
      </c>
    </row>
    <row r="84" spans="1:57" x14ac:dyDescent="0.3">
      <c r="A84">
        <v>4400</v>
      </c>
      <c r="B84" t="s">
        <v>97</v>
      </c>
      <c r="C84">
        <v>0</v>
      </c>
      <c r="D84">
        <v>0</v>
      </c>
      <c r="E84">
        <v>0</v>
      </c>
      <c r="F84">
        <v>18</v>
      </c>
      <c r="G84">
        <v>17</v>
      </c>
      <c r="H84">
        <v>0</v>
      </c>
      <c r="I84">
        <v>16</v>
      </c>
      <c r="J84">
        <v>0</v>
      </c>
      <c r="K84">
        <v>18</v>
      </c>
      <c r="L84">
        <v>0</v>
      </c>
      <c r="M84">
        <v>3</v>
      </c>
      <c r="N84">
        <v>16</v>
      </c>
      <c r="O84">
        <v>18</v>
      </c>
      <c r="P84">
        <v>17</v>
      </c>
      <c r="Q84">
        <v>16</v>
      </c>
      <c r="R84">
        <v>15</v>
      </c>
      <c r="S84">
        <v>18</v>
      </c>
      <c r="T84">
        <v>11</v>
      </c>
      <c r="U84">
        <v>8</v>
      </c>
      <c r="V84">
        <v>12</v>
      </c>
      <c r="W84">
        <v>14</v>
      </c>
      <c r="X84">
        <v>0</v>
      </c>
      <c r="Y84">
        <v>22</v>
      </c>
      <c r="Z84">
        <v>0</v>
      </c>
      <c r="AA84">
        <v>74</v>
      </c>
      <c r="AB84">
        <v>0</v>
      </c>
      <c r="AC84">
        <v>1</v>
      </c>
      <c r="AD84">
        <v>22</v>
      </c>
      <c r="AE84">
        <v>0</v>
      </c>
      <c r="AF84">
        <v>16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3</v>
      </c>
      <c r="AQ84">
        <v>0</v>
      </c>
      <c r="AR84">
        <v>23</v>
      </c>
      <c r="AS84">
        <v>4</v>
      </c>
      <c r="AT84">
        <v>21</v>
      </c>
      <c r="AU84">
        <v>41</v>
      </c>
      <c r="AV84">
        <v>0</v>
      </c>
      <c r="AW84">
        <v>0</v>
      </c>
      <c r="AX84">
        <v>0</v>
      </c>
      <c r="AY84">
        <v>20</v>
      </c>
      <c r="AZ84" s="7" t="s">
        <v>210</v>
      </c>
      <c r="BE84" t="s">
        <v>68</v>
      </c>
    </row>
    <row r="85" spans="1:57" x14ac:dyDescent="0.3">
      <c r="A85">
        <v>4401</v>
      </c>
      <c r="B85" t="s">
        <v>98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</v>
      </c>
      <c r="M85">
        <v>0</v>
      </c>
      <c r="N85">
        <v>2</v>
      </c>
      <c r="O85">
        <v>9</v>
      </c>
      <c r="P85">
        <v>8</v>
      </c>
      <c r="Q85">
        <v>1</v>
      </c>
      <c r="R85">
        <v>3</v>
      </c>
      <c r="S85">
        <v>3</v>
      </c>
      <c r="T85">
        <v>6</v>
      </c>
      <c r="U85">
        <v>8</v>
      </c>
      <c r="V85">
        <v>7</v>
      </c>
      <c r="W85">
        <v>9</v>
      </c>
      <c r="X85">
        <v>0</v>
      </c>
      <c r="Y85">
        <v>3</v>
      </c>
      <c r="Z85">
        <v>0</v>
      </c>
      <c r="AA85">
        <v>5</v>
      </c>
      <c r="AB85">
        <v>0</v>
      </c>
      <c r="AC85">
        <v>3</v>
      </c>
      <c r="AD85">
        <v>9</v>
      </c>
      <c r="AE85">
        <v>0</v>
      </c>
      <c r="AF85">
        <v>11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2</v>
      </c>
      <c r="AQ85">
        <v>0</v>
      </c>
      <c r="AR85">
        <v>16</v>
      </c>
      <c r="AS85">
        <v>4</v>
      </c>
      <c r="AT85">
        <v>26</v>
      </c>
      <c r="AU85">
        <v>51</v>
      </c>
      <c r="AV85">
        <v>0</v>
      </c>
      <c r="AW85">
        <v>0</v>
      </c>
      <c r="AX85">
        <v>0</v>
      </c>
      <c r="AY85">
        <v>2</v>
      </c>
      <c r="AZ85" s="7" t="s">
        <v>210</v>
      </c>
      <c r="BE85" t="s">
        <v>68</v>
      </c>
    </row>
    <row r="86" spans="1:57" x14ac:dyDescent="0.3">
      <c r="A86">
        <v>4402</v>
      </c>
      <c r="B86" t="s">
        <v>99</v>
      </c>
      <c r="C86">
        <v>5</v>
      </c>
      <c r="D86">
        <v>1</v>
      </c>
      <c r="E86">
        <v>0</v>
      </c>
      <c r="F86">
        <v>12</v>
      </c>
      <c r="G86">
        <v>8</v>
      </c>
      <c r="H86">
        <v>0</v>
      </c>
      <c r="I86">
        <v>8</v>
      </c>
      <c r="J86">
        <v>0</v>
      </c>
      <c r="K86">
        <v>6</v>
      </c>
      <c r="L86">
        <v>0</v>
      </c>
      <c r="M86">
        <v>7</v>
      </c>
      <c r="N86">
        <v>10</v>
      </c>
      <c r="O86">
        <v>5</v>
      </c>
      <c r="P86">
        <v>6</v>
      </c>
      <c r="Q86">
        <v>2</v>
      </c>
      <c r="R86">
        <v>9</v>
      </c>
      <c r="S86">
        <v>1</v>
      </c>
      <c r="T86">
        <v>7</v>
      </c>
      <c r="U86">
        <v>3</v>
      </c>
      <c r="V86">
        <v>5</v>
      </c>
      <c r="W86">
        <v>2</v>
      </c>
      <c r="X86">
        <v>0</v>
      </c>
      <c r="Y86">
        <v>6</v>
      </c>
      <c r="Z86">
        <v>0</v>
      </c>
      <c r="AA86">
        <v>13</v>
      </c>
      <c r="AB86">
        <v>0</v>
      </c>
      <c r="AC86">
        <v>6</v>
      </c>
      <c r="AD86">
        <v>7</v>
      </c>
      <c r="AE86">
        <v>0</v>
      </c>
      <c r="AF86">
        <v>2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2</v>
      </c>
      <c r="AQ86">
        <v>0</v>
      </c>
      <c r="AR86">
        <v>42</v>
      </c>
      <c r="AS86">
        <v>4</v>
      </c>
      <c r="AT86">
        <v>16</v>
      </c>
      <c r="AU86">
        <v>22</v>
      </c>
      <c r="AV86">
        <v>0</v>
      </c>
      <c r="AW86">
        <v>0</v>
      </c>
      <c r="AX86">
        <v>5</v>
      </c>
      <c r="AY86">
        <v>13</v>
      </c>
      <c r="AZ86" s="7" t="s">
        <v>210</v>
      </c>
      <c r="BE86" t="s">
        <v>68</v>
      </c>
    </row>
    <row r="87" spans="1:57" x14ac:dyDescent="0.3">
      <c r="A87">
        <v>4403</v>
      </c>
      <c r="B87" t="s">
        <v>100</v>
      </c>
      <c r="C87">
        <v>0</v>
      </c>
      <c r="D87">
        <v>0</v>
      </c>
      <c r="E87">
        <v>0</v>
      </c>
      <c r="F87">
        <v>7</v>
      </c>
      <c r="G87">
        <v>6</v>
      </c>
      <c r="H87">
        <v>0</v>
      </c>
      <c r="I87">
        <v>6</v>
      </c>
      <c r="J87">
        <v>0</v>
      </c>
      <c r="K87">
        <v>6</v>
      </c>
      <c r="L87">
        <v>2</v>
      </c>
      <c r="M87">
        <v>3</v>
      </c>
      <c r="N87">
        <v>10</v>
      </c>
      <c r="O87">
        <v>6</v>
      </c>
      <c r="P87">
        <v>5</v>
      </c>
      <c r="Q87">
        <v>8</v>
      </c>
      <c r="R87">
        <v>12</v>
      </c>
      <c r="S87">
        <v>11</v>
      </c>
      <c r="T87">
        <v>13</v>
      </c>
      <c r="U87">
        <v>6</v>
      </c>
      <c r="V87">
        <v>5</v>
      </c>
      <c r="W87">
        <v>7</v>
      </c>
      <c r="X87">
        <v>0</v>
      </c>
      <c r="Y87">
        <v>4</v>
      </c>
      <c r="Z87">
        <v>0</v>
      </c>
      <c r="AA87">
        <v>15</v>
      </c>
      <c r="AB87">
        <v>0</v>
      </c>
      <c r="AC87">
        <v>1</v>
      </c>
      <c r="AD87">
        <v>2</v>
      </c>
      <c r="AE87">
        <v>0</v>
      </c>
      <c r="AF87">
        <v>3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3</v>
      </c>
      <c r="AQ87">
        <v>0</v>
      </c>
      <c r="AR87">
        <v>27</v>
      </c>
      <c r="AS87">
        <v>9</v>
      </c>
      <c r="AT87">
        <v>14</v>
      </c>
      <c r="AU87">
        <v>29</v>
      </c>
      <c r="AV87">
        <v>0</v>
      </c>
      <c r="AW87">
        <v>0</v>
      </c>
      <c r="AX87">
        <v>6</v>
      </c>
      <c r="AY87">
        <v>14</v>
      </c>
      <c r="AZ87" s="7" t="s">
        <v>210</v>
      </c>
      <c r="BE87" t="s">
        <v>68</v>
      </c>
    </row>
    <row r="88" spans="1:57" x14ac:dyDescent="0.3">
      <c r="A88">
        <v>4404</v>
      </c>
      <c r="B88" t="s">
        <v>101</v>
      </c>
      <c r="C88">
        <v>0</v>
      </c>
      <c r="D88">
        <v>0</v>
      </c>
      <c r="E88">
        <v>0</v>
      </c>
      <c r="F88">
        <v>25</v>
      </c>
      <c r="G88">
        <v>19</v>
      </c>
      <c r="H88">
        <v>1</v>
      </c>
      <c r="I88">
        <v>17</v>
      </c>
      <c r="J88">
        <v>0</v>
      </c>
      <c r="K88">
        <v>16</v>
      </c>
      <c r="L88">
        <v>0</v>
      </c>
      <c r="M88">
        <v>11</v>
      </c>
      <c r="N88">
        <v>26</v>
      </c>
      <c r="O88">
        <v>31</v>
      </c>
      <c r="P88">
        <v>27</v>
      </c>
      <c r="Q88">
        <v>22</v>
      </c>
      <c r="R88">
        <v>20</v>
      </c>
      <c r="S88">
        <v>16</v>
      </c>
      <c r="T88">
        <v>17</v>
      </c>
      <c r="U88">
        <v>8</v>
      </c>
      <c r="V88">
        <v>14</v>
      </c>
      <c r="W88">
        <v>3</v>
      </c>
      <c r="X88">
        <v>0</v>
      </c>
      <c r="Y88">
        <v>29</v>
      </c>
      <c r="Z88">
        <v>0</v>
      </c>
      <c r="AA88">
        <v>94</v>
      </c>
      <c r="AB88">
        <v>0</v>
      </c>
      <c r="AC88">
        <v>2</v>
      </c>
      <c r="AD88">
        <v>29</v>
      </c>
      <c r="AE88">
        <v>0</v>
      </c>
      <c r="AF88">
        <v>17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3</v>
      </c>
      <c r="AQ88">
        <v>0</v>
      </c>
      <c r="AR88">
        <v>17</v>
      </c>
      <c r="AS88">
        <v>9</v>
      </c>
      <c r="AT88">
        <v>24</v>
      </c>
      <c r="AU88">
        <v>48</v>
      </c>
      <c r="AV88">
        <v>0</v>
      </c>
      <c r="AW88">
        <v>1</v>
      </c>
      <c r="AX88">
        <v>6</v>
      </c>
      <c r="AY88">
        <v>12</v>
      </c>
      <c r="AZ88" s="7" t="s">
        <v>92</v>
      </c>
      <c r="BE88" t="s">
        <v>68</v>
      </c>
    </row>
    <row r="89" spans="1:57" x14ac:dyDescent="0.3">
      <c r="A89">
        <v>4405</v>
      </c>
      <c r="B89" t="s">
        <v>102</v>
      </c>
      <c r="C89">
        <v>0</v>
      </c>
      <c r="D89">
        <v>0</v>
      </c>
      <c r="E89">
        <v>0</v>
      </c>
      <c r="F89">
        <v>13</v>
      </c>
      <c r="G89">
        <v>9</v>
      </c>
      <c r="H89">
        <v>0</v>
      </c>
      <c r="I89">
        <v>8</v>
      </c>
      <c r="J89">
        <v>0</v>
      </c>
      <c r="K89">
        <v>8</v>
      </c>
      <c r="L89">
        <v>0</v>
      </c>
      <c r="M89">
        <v>5</v>
      </c>
      <c r="N89">
        <v>17</v>
      </c>
      <c r="O89">
        <v>15</v>
      </c>
      <c r="P89">
        <v>13</v>
      </c>
      <c r="Q89">
        <v>15</v>
      </c>
      <c r="R89">
        <v>25</v>
      </c>
      <c r="S89">
        <v>18</v>
      </c>
      <c r="T89">
        <v>19</v>
      </c>
      <c r="U89">
        <v>7</v>
      </c>
      <c r="V89">
        <v>9</v>
      </c>
      <c r="W89">
        <v>5</v>
      </c>
      <c r="X89">
        <v>0</v>
      </c>
      <c r="Y89">
        <v>3</v>
      </c>
      <c r="Z89">
        <v>0</v>
      </c>
      <c r="AA89">
        <v>18</v>
      </c>
      <c r="AB89">
        <v>1</v>
      </c>
      <c r="AC89">
        <v>3</v>
      </c>
      <c r="AD89">
        <v>12</v>
      </c>
      <c r="AE89">
        <v>0</v>
      </c>
      <c r="AF89">
        <v>6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1</v>
      </c>
      <c r="AQ89">
        <v>0</v>
      </c>
      <c r="AR89">
        <v>3</v>
      </c>
      <c r="AS89">
        <v>3</v>
      </c>
      <c r="AT89">
        <v>22</v>
      </c>
      <c r="AU89">
        <v>31</v>
      </c>
      <c r="AV89">
        <v>0</v>
      </c>
      <c r="AW89">
        <v>0</v>
      </c>
      <c r="AX89">
        <v>2</v>
      </c>
      <c r="AY89">
        <v>26</v>
      </c>
      <c r="AZ89" s="7" t="s">
        <v>92</v>
      </c>
      <c r="BE89" t="s">
        <v>68</v>
      </c>
    </row>
    <row r="90" spans="1:57" x14ac:dyDescent="0.3">
      <c r="A90">
        <v>4406</v>
      </c>
      <c r="B90" t="s">
        <v>103</v>
      </c>
      <c r="C90">
        <v>0</v>
      </c>
      <c r="D90">
        <v>0</v>
      </c>
      <c r="E90">
        <v>0</v>
      </c>
      <c r="F90">
        <v>6</v>
      </c>
      <c r="G90">
        <v>2</v>
      </c>
      <c r="H90">
        <v>0</v>
      </c>
      <c r="I90">
        <v>0</v>
      </c>
      <c r="J90">
        <v>0</v>
      </c>
      <c r="K90">
        <v>0</v>
      </c>
      <c r="L90">
        <v>0</v>
      </c>
      <c r="M90">
        <v>4</v>
      </c>
      <c r="N90">
        <v>6</v>
      </c>
      <c r="O90">
        <v>7</v>
      </c>
      <c r="P90">
        <v>8</v>
      </c>
      <c r="Q90">
        <v>13</v>
      </c>
      <c r="R90">
        <v>11</v>
      </c>
      <c r="S90">
        <v>11</v>
      </c>
      <c r="T90">
        <v>10</v>
      </c>
      <c r="U90">
        <v>10</v>
      </c>
      <c r="V90">
        <v>12</v>
      </c>
      <c r="W90">
        <v>8</v>
      </c>
      <c r="X90">
        <v>0</v>
      </c>
      <c r="Y90">
        <v>0</v>
      </c>
      <c r="Z90">
        <v>0</v>
      </c>
      <c r="AA90">
        <v>28</v>
      </c>
      <c r="AB90">
        <v>0</v>
      </c>
      <c r="AC90">
        <v>0</v>
      </c>
      <c r="AD90">
        <v>5</v>
      </c>
      <c r="AE90">
        <v>0</v>
      </c>
      <c r="AF90">
        <v>11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</v>
      </c>
      <c r="AQ90">
        <v>0</v>
      </c>
      <c r="AR90">
        <v>12</v>
      </c>
      <c r="AS90">
        <v>11</v>
      </c>
      <c r="AT90">
        <v>6</v>
      </c>
      <c r="AU90">
        <v>46</v>
      </c>
      <c r="AV90">
        <v>0</v>
      </c>
      <c r="AW90">
        <v>0</v>
      </c>
      <c r="AX90">
        <v>11</v>
      </c>
      <c r="AY90">
        <v>13</v>
      </c>
      <c r="AZ90" s="7" t="s">
        <v>92</v>
      </c>
      <c r="BE90" t="s">
        <v>68</v>
      </c>
    </row>
    <row r="91" spans="1:57" x14ac:dyDescent="0.3">
      <c r="A91">
        <v>4407</v>
      </c>
      <c r="B91" t="s">
        <v>104</v>
      </c>
      <c r="C91">
        <v>117</v>
      </c>
      <c r="D91">
        <v>4</v>
      </c>
      <c r="E91">
        <v>279</v>
      </c>
      <c r="F91">
        <v>268</v>
      </c>
      <c r="G91">
        <v>204</v>
      </c>
      <c r="H91">
        <v>3</v>
      </c>
      <c r="I91">
        <v>203</v>
      </c>
      <c r="J91">
        <v>0</v>
      </c>
      <c r="K91">
        <v>183</v>
      </c>
      <c r="L91">
        <v>1</v>
      </c>
      <c r="M91">
        <v>85</v>
      </c>
      <c r="N91">
        <v>271</v>
      </c>
      <c r="O91">
        <v>261</v>
      </c>
      <c r="P91">
        <v>234</v>
      </c>
      <c r="Q91">
        <v>147</v>
      </c>
      <c r="R91">
        <v>167</v>
      </c>
      <c r="S91">
        <v>82</v>
      </c>
      <c r="T91">
        <v>83</v>
      </c>
      <c r="U91">
        <v>68</v>
      </c>
      <c r="V91">
        <v>85</v>
      </c>
      <c r="W91">
        <v>23</v>
      </c>
      <c r="X91">
        <v>0</v>
      </c>
      <c r="Y91">
        <v>223</v>
      </c>
      <c r="Z91">
        <v>0</v>
      </c>
      <c r="AA91">
        <v>795</v>
      </c>
      <c r="AB91">
        <v>1</v>
      </c>
      <c r="AC91">
        <v>10</v>
      </c>
      <c r="AD91">
        <v>314</v>
      </c>
      <c r="AE91">
        <v>0</v>
      </c>
      <c r="AF91">
        <v>160</v>
      </c>
      <c r="AG91">
        <v>0</v>
      </c>
      <c r="AH91">
        <v>1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56</v>
      </c>
      <c r="AQ91">
        <v>0</v>
      </c>
      <c r="AR91">
        <v>238</v>
      </c>
      <c r="AS91">
        <v>57</v>
      </c>
      <c r="AT91">
        <v>201</v>
      </c>
      <c r="AU91">
        <v>306</v>
      </c>
      <c r="AV91">
        <v>2</v>
      </c>
      <c r="AW91">
        <v>1</v>
      </c>
      <c r="AX91">
        <v>34</v>
      </c>
      <c r="AY91">
        <v>147</v>
      </c>
      <c r="AZ91" s="7" t="s">
        <v>104</v>
      </c>
      <c r="BE91" t="s">
        <v>68</v>
      </c>
    </row>
    <row r="92" spans="1:57" x14ac:dyDescent="0.3">
      <c r="A92">
        <v>4408</v>
      </c>
      <c r="B92" t="s">
        <v>105</v>
      </c>
      <c r="C92">
        <v>0</v>
      </c>
      <c r="D92">
        <v>0</v>
      </c>
      <c r="E92">
        <v>0</v>
      </c>
      <c r="F92">
        <v>13</v>
      </c>
      <c r="G92">
        <v>9</v>
      </c>
      <c r="H92">
        <v>0</v>
      </c>
      <c r="I92">
        <v>5</v>
      </c>
      <c r="J92">
        <v>0</v>
      </c>
      <c r="K92">
        <v>6</v>
      </c>
      <c r="L92">
        <v>0</v>
      </c>
      <c r="M92">
        <v>8</v>
      </c>
      <c r="N92">
        <v>12</v>
      </c>
      <c r="O92">
        <v>25</v>
      </c>
      <c r="P92">
        <v>26</v>
      </c>
      <c r="Q92">
        <v>23</v>
      </c>
      <c r="R92">
        <v>30</v>
      </c>
      <c r="S92">
        <v>12</v>
      </c>
      <c r="T92">
        <v>20</v>
      </c>
      <c r="U92">
        <v>5</v>
      </c>
      <c r="V92">
        <v>17</v>
      </c>
      <c r="W92">
        <v>2</v>
      </c>
      <c r="X92">
        <v>0</v>
      </c>
      <c r="Y92">
        <v>14</v>
      </c>
      <c r="Z92">
        <v>0</v>
      </c>
      <c r="AA92">
        <v>71</v>
      </c>
      <c r="AB92">
        <v>0</v>
      </c>
      <c r="AC92">
        <v>4</v>
      </c>
      <c r="AD92">
        <v>9</v>
      </c>
      <c r="AE92">
        <v>0</v>
      </c>
      <c r="AF92">
        <v>9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1</v>
      </c>
      <c r="AO92">
        <v>0</v>
      </c>
      <c r="AP92">
        <v>4</v>
      </c>
      <c r="AQ92">
        <v>0</v>
      </c>
      <c r="AR92">
        <v>31</v>
      </c>
      <c r="AS92">
        <v>6</v>
      </c>
      <c r="AT92">
        <v>30</v>
      </c>
      <c r="AU92">
        <v>110</v>
      </c>
      <c r="AV92">
        <v>0</v>
      </c>
      <c r="AW92">
        <v>1</v>
      </c>
      <c r="AX92">
        <v>12</v>
      </c>
      <c r="AY92">
        <v>23</v>
      </c>
      <c r="AZ92" s="7" t="s">
        <v>104</v>
      </c>
      <c r="BE92" t="s">
        <v>68</v>
      </c>
    </row>
    <row r="93" spans="1:57" x14ac:dyDescent="0.3">
      <c r="A93">
        <v>4409</v>
      </c>
      <c r="B93" t="s">
        <v>106</v>
      </c>
      <c r="C93">
        <v>0</v>
      </c>
      <c r="D93">
        <v>0</v>
      </c>
      <c r="E93">
        <v>0</v>
      </c>
      <c r="F93">
        <v>33</v>
      </c>
      <c r="G93">
        <v>24</v>
      </c>
      <c r="H93">
        <v>0</v>
      </c>
      <c r="I93">
        <v>22</v>
      </c>
      <c r="J93">
        <v>0</v>
      </c>
      <c r="K93">
        <v>24</v>
      </c>
      <c r="L93">
        <v>0</v>
      </c>
      <c r="M93">
        <v>12</v>
      </c>
      <c r="N93">
        <v>35</v>
      </c>
      <c r="O93">
        <v>42</v>
      </c>
      <c r="P93">
        <v>38</v>
      </c>
      <c r="Q93">
        <v>20</v>
      </c>
      <c r="R93">
        <v>33</v>
      </c>
      <c r="S93">
        <v>19</v>
      </c>
      <c r="T93">
        <v>27</v>
      </c>
      <c r="U93">
        <v>21</v>
      </c>
      <c r="V93">
        <v>21</v>
      </c>
      <c r="W93">
        <v>7</v>
      </c>
      <c r="X93">
        <v>0</v>
      </c>
      <c r="Y93">
        <v>17</v>
      </c>
      <c r="Z93">
        <v>0</v>
      </c>
      <c r="AA93">
        <v>163</v>
      </c>
      <c r="AB93">
        <v>0</v>
      </c>
      <c r="AC93">
        <v>9</v>
      </c>
      <c r="AD93">
        <v>28</v>
      </c>
      <c r="AE93">
        <v>0</v>
      </c>
      <c r="AF93">
        <v>26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1</v>
      </c>
      <c r="AO93">
        <v>0</v>
      </c>
      <c r="AP93">
        <v>7</v>
      </c>
      <c r="AQ93">
        <v>0</v>
      </c>
      <c r="AR93">
        <v>26</v>
      </c>
      <c r="AS93">
        <v>4</v>
      </c>
      <c r="AT93">
        <v>96</v>
      </c>
      <c r="AU93">
        <v>142</v>
      </c>
      <c r="AV93">
        <v>0</v>
      </c>
      <c r="AW93">
        <v>0</v>
      </c>
      <c r="AX93">
        <v>30</v>
      </c>
      <c r="AY93">
        <v>28</v>
      </c>
      <c r="AZ93" s="7" t="s">
        <v>104</v>
      </c>
      <c r="BE93" t="s">
        <v>68</v>
      </c>
    </row>
    <row r="94" spans="1:57" x14ac:dyDescent="0.3">
      <c r="A94">
        <v>4410</v>
      </c>
      <c r="B94" t="s">
        <v>107</v>
      </c>
      <c r="C94">
        <v>0</v>
      </c>
      <c r="D94">
        <v>0</v>
      </c>
      <c r="E94">
        <v>0</v>
      </c>
      <c r="F94">
        <v>19</v>
      </c>
      <c r="G94">
        <v>16</v>
      </c>
      <c r="H94">
        <v>0</v>
      </c>
      <c r="I94">
        <v>15</v>
      </c>
      <c r="J94">
        <v>0</v>
      </c>
      <c r="K94">
        <v>15</v>
      </c>
      <c r="L94">
        <v>0</v>
      </c>
      <c r="M94">
        <v>3</v>
      </c>
      <c r="N94">
        <v>16</v>
      </c>
      <c r="O94">
        <v>13</v>
      </c>
      <c r="P94">
        <v>16</v>
      </c>
      <c r="Q94">
        <v>4</v>
      </c>
      <c r="R94">
        <v>6</v>
      </c>
      <c r="S94">
        <v>7</v>
      </c>
      <c r="T94">
        <v>15</v>
      </c>
      <c r="U94">
        <v>5</v>
      </c>
      <c r="V94">
        <v>4</v>
      </c>
      <c r="W94">
        <v>3</v>
      </c>
      <c r="X94">
        <v>0</v>
      </c>
      <c r="Y94">
        <v>9</v>
      </c>
      <c r="Z94">
        <v>0</v>
      </c>
      <c r="AA94">
        <v>34</v>
      </c>
      <c r="AB94">
        <v>0</v>
      </c>
      <c r="AC94">
        <v>6</v>
      </c>
      <c r="AD94">
        <v>12</v>
      </c>
      <c r="AE94">
        <v>0</v>
      </c>
      <c r="AF94">
        <v>9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2</v>
      </c>
      <c r="AQ94">
        <v>0</v>
      </c>
      <c r="AR94">
        <v>6</v>
      </c>
      <c r="AS94">
        <v>2</v>
      </c>
      <c r="AT94">
        <v>5</v>
      </c>
      <c r="AU94">
        <v>27</v>
      </c>
      <c r="AV94">
        <v>0</v>
      </c>
      <c r="AW94">
        <v>0</v>
      </c>
      <c r="AX94">
        <v>4</v>
      </c>
      <c r="AY94">
        <v>23</v>
      </c>
      <c r="AZ94" s="7" t="s">
        <v>104</v>
      </c>
      <c r="BE94" t="s">
        <v>68</v>
      </c>
    </row>
    <row r="95" spans="1:57" x14ac:dyDescent="0.3">
      <c r="A95">
        <v>4411</v>
      </c>
      <c r="B95" t="s">
        <v>108</v>
      </c>
      <c r="C95">
        <v>0</v>
      </c>
      <c r="D95">
        <v>0</v>
      </c>
      <c r="E95">
        <v>0</v>
      </c>
      <c r="F95">
        <v>7</v>
      </c>
      <c r="G95">
        <v>5</v>
      </c>
      <c r="H95">
        <v>1</v>
      </c>
      <c r="I95">
        <v>5</v>
      </c>
      <c r="J95">
        <v>1</v>
      </c>
      <c r="K95">
        <v>4</v>
      </c>
      <c r="L95">
        <v>0</v>
      </c>
      <c r="M95">
        <v>3</v>
      </c>
      <c r="N95">
        <v>9</v>
      </c>
      <c r="O95">
        <v>6</v>
      </c>
      <c r="P95">
        <v>8</v>
      </c>
      <c r="Q95">
        <v>5</v>
      </c>
      <c r="R95">
        <v>8</v>
      </c>
      <c r="S95">
        <v>1</v>
      </c>
      <c r="T95">
        <v>2</v>
      </c>
      <c r="U95">
        <v>1</v>
      </c>
      <c r="V95">
        <v>4</v>
      </c>
      <c r="W95">
        <v>3</v>
      </c>
      <c r="X95">
        <v>0</v>
      </c>
      <c r="Y95">
        <v>6</v>
      </c>
      <c r="Z95">
        <v>0</v>
      </c>
      <c r="AA95">
        <v>15</v>
      </c>
      <c r="AB95">
        <v>1</v>
      </c>
      <c r="AC95">
        <v>5</v>
      </c>
      <c r="AD95">
        <v>2</v>
      </c>
      <c r="AE95">
        <v>0</v>
      </c>
      <c r="AF95">
        <v>4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3</v>
      </c>
      <c r="AS95">
        <v>0</v>
      </c>
      <c r="AT95">
        <v>18</v>
      </c>
      <c r="AU95">
        <v>33</v>
      </c>
      <c r="AV95">
        <v>0</v>
      </c>
      <c r="AW95">
        <v>0</v>
      </c>
      <c r="AX95">
        <v>4</v>
      </c>
      <c r="AY95">
        <v>6</v>
      </c>
      <c r="AZ95" s="7" t="s">
        <v>104</v>
      </c>
      <c r="BE95" t="s">
        <v>68</v>
      </c>
    </row>
    <row r="96" spans="1:57" x14ac:dyDescent="0.3">
      <c r="A96">
        <v>4412</v>
      </c>
      <c r="B96" t="s">
        <v>109</v>
      </c>
      <c r="C96">
        <v>0</v>
      </c>
      <c r="D96">
        <v>0</v>
      </c>
      <c r="E96">
        <v>0</v>
      </c>
      <c r="F96">
        <v>2</v>
      </c>
      <c r="G96">
        <v>1</v>
      </c>
      <c r="H96">
        <v>0</v>
      </c>
      <c r="I96">
        <v>1</v>
      </c>
      <c r="J96">
        <v>0</v>
      </c>
      <c r="K96">
        <v>1</v>
      </c>
      <c r="L96">
        <v>0</v>
      </c>
      <c r="M96">
        <v>1</v>
      </c>
      <c r="N96">
        <v>2</v>
      </c>
      <c r="O96">
        <v>5</v>
      </c>
      <c r="P96">
        <v>3</v>
      </c>
      <c r="Q96">
        <v>3</v>
      </c>
      <c r="R96">
        <v>1</v>
      </c>
      <c r="S96">
        <v>4</v>
      </c>
      <c r="T96">
        <v>4</v>
      </c>
      <c r="U96">
        <v>4</v>
      </c>
      <c r="V96">
        <v>4</v>
      </c>
      <c r="W96">
        <v>2</v>
      </c>
      <c r="X96">
        <v>0</v>
      </c>
      <c r="Y96">
        <v>3</v>
      </c>
      <c r="Z96">
        <v>0</v>
      </c>
      <c r="AA96">
        <v>2</v>
      </c>
      <c r="AB96">
        <v>0</v>
      </c>
      <c r="AC96">
        <v>3</v>
      </c>
      <c r="AD96">
        <v>3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3</v>
      </c>
      <c r="AS96">
        <v>0</v>
      </c>
      <c r="AT96">
        <v>7</v>
      </c>
      <c r="AU96">
        <v>19</v>
      </c>
      <c r="AV96">
        <v>0</v>
      </c>
      <c r="AW96">
        <v>0</v>
      </c>
      <c r="AX96">
        <v>2</v>
      </c>
      <c r="AY96">
        <v>5</v>
      </c>
      <c r="AZ96" s="7" t="s">
        <v>104</v>
      </c>
      <c r="BE96" t="s">
        <v>68</v>
      </c>
    </row>
    <row r="97" spans="1:57" x14ac:dyDescent="0.3">
      <c r="A97">
        <v>4413</v>
      </c>
      <c r="B97" t="s">
        <v>110</v>
      </c>
      <c r="C97">
        <v>0</v>
      </c>
      <c r="D97">
        <v>0</v>
      </c>
      <c r="E97">
        <v>0</v>
      </c>
      <c r="F97">
        <v>3</v>
      </c>
      <c r="G97">
        <v>2</v>
      </c>
      <c r="H97">
        <v>0</v>
      </c>
      <c r="I97">
        <v>2</v>
      </c>
      <c r="J97">
        <v>0</v>
      </c>
      <c r="K97">
        <v>2</v>
      </c>
      <c r="L97">
        <v>0</v>
      </c>
      <c r="M97">
        <v>2</v>
      </c>
      <c r="N97">
        <v>4</v>
      </c>
      <c r="O97">
        <v>3</v>
      </c>
      <c r="P97">
        <v>2</v>
      </c>
      <c r="Q97">
        <v>3</v>
      </c>
      <c r="R97">
        <v>3</v>
      </c>
      <c r="S97">
        <v>3</v>
      </c>
      <c r="T97">
        <v>4</v>
      </c>
      <c r="U97">
        <v>4</v>
      </c>
      <c r="V97">
        <v>5</v>
      </c>
      <c r="W97">
        <v>4</v>
      </c>
      <c r="X97">
        <v>0</v>
      </c>
      <c r="Y97">
        <v>2</v>
      </c>
      <c r="Z97">
        <v>0</v>
      </c>
      <c r="AA97">
        <v>7</v>
      </c>
      <c r="AB97">
        <v>0</v>
      </c>
      <c r="AC97">
        <v>0</v>
      </c>
      <c r="AD97">
        <v>3</v>
      </c>
      <c r="AE97">
        <v>0</v>
      </c>
      <c r="AF97">
        <v>5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2</v>
      </c>
      <c r="AO97">
        <v>2</v>
      </c>
      <c r="AP97">
        <v>0</v>
      </c>
      <c r="AQ97">
        <v>0</v>
      </c>
      <c r="AR97">
        <v>4</v>
      </c>
      <c r="AS97">
        <v>2</v>
      </c>
      <c r="AT97">
        <v>12</v>
      </c>
      <c r="AU97">
        <v>10</v>
      </c>
      <c r="AV97">
        <v>0</v>
      </c>
      <c r="AW97">
        <v>0</v>
      </c>
      <c r="AX97">
        <v>0</v>
      </c>
      <c r="AY97">
        <v>2</v>
      </c>
      <c r="AZ97" s="7" t="s">
        <v>104</v>
      </c>
      <c r="BE97" t="s">
        <v>68</v>
      </c>
    </row>
    <row r="98" spans="1:57" x14ac:dyDescent="0.3">
      <c r="A98">
        <v>4414</v>
      </c>
      <c r="B98" t="s">
        <v>111</v>
      </c>
      <c r="C98">
        <v>0</v>
      </c>
      <c r="D98">
        <v>0</v>
      </c>
      <c r="E98">
        <v>0</v>
      </c>
      <c r="F98">
        <v>3</v>
      </c>
      <c r="G98">
        <v>2</v>
      </c>
      <c r="H98">
        <v>0</v>
      </c>
      <c r="I98">
        <v>2</v>
      </c>
      <c r="J98">
        <v>0</v>
      </c>
      <c r="K98">
        <v>1</v>
      </c>
      <c r="L98">
        <v>0</v>
      </c>
      <c r="M98">
        <v>2</v>
      </c>
      <c r="N98">
        <v>4</v>
      </c>
      <c r="O98">
        <v>7</v>
      </c>
      <c r="P98">
        <v>9</v>
      </c>
      <c r="Q98">
        <v>2</v>
      </c>
      <c r="R98">
        <v>4</v>
      </c>
      <c r="S98">
        <v>12</v>
      </c>
      <c r="T98">
        <v>10</v>
      </c>
      <c r="U98">
        <v>10</v>
      </c>
      <c r="V98">
        <v>7</v>
      </c>
      <c r="W98">
        <v>8</v>
      </c>
      <c r="X98">
        <v>0</v>
      </c>
      <c r="Y98">
        <v>3</v>
      </c>
      <c r="Z98">
        <v>0</v>
      </c>
      <c r="AA98">
        <v>18</v>
      </c>
      <c r="AB98">
        <v>0</v>
      </c>
      <c r="AC98">
        <v>4</v>
      </c>
      <c r="AD98">
        <v>3</v>
      </c>
      <c r="AE98">
        <v>0</v>
      </c>
      <c r="AF98">
        <v>1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1</v>
      </c>
      <c r="AQ98">
        <v>0</v>
      </c>
      <c r="AR98">
        <v>0</v>
      </c>
      <c r="AS98">
        <v>1</v>
      </c>
      <c r="AT98">
        <v>24</v>
      </c>
      <c r="AU98">
        <v>98</v>
      </c>
      <c r="AV98">
        <v>0</v>
      </c>
      <c r="AW98">
        <v>0</v>
      </c>
      <c r="AX98">
        <v>0</v>
      </c>
      <c r="AY98">
        <v>12</v>
      </c>
      <c r="AZ98" s="7" t="s">
        <v>104</v>
      </c>
      <c r="BE98" t="s">
        <v>68</v>
      </c>
    </row>
    <row r="99" spans="1:57" x14ac:dyDescent="0.3">
      <c r="A99">
        <v>4415</v>
      </c>
      <c r="B99" t="s">
        <v>112</v>
      </c>
      <c r="C99">
        <v>0</v>
      </c>
      <c r="D99">
        <v>0</v>
      </c>
      <c r="E99">
        <v>0</v>
      </c>
      <c r="F99">
        <v>15</v>
      </c>
      <c r="G99">
        <v>11</v>
      </c>
      <c r="H99">
        <v>2</v>
      </c>
      <c r="I99">
        <v>5</v>
      </c>
      <c r="J99">
        <v>0</v>
      </c>
      <c r="K99">
        <v>8</v>
      </c>
      <c r="L99">
        <v>0</v>
      </c>
      <c r="M99">
        <v>8</v>
      </c>
      <c r="N99">
        <v>25</v>
      </c>
      <c r="O99">
        <v>16</v>
      </c>
      <c r="P99">
        <v>24</v>
      </c>
      <c r="Q99">
        <v>14</v>
      </c>
      <c r="R99">
        <v>16</v>
      </c>
      <c r="S99">
        <v>6</v>
      </c>
      <c r="T99">
        <v>17</v>
      </c>
      <c r="U99">
        <v>4</v>
      </c>
      <c r="V99">
        <v>5</v>
      </c>
      <c r="W99">
        <v>1</v>
      </c>
      <c r="X99">
        <v>0</v>
      </c>
      <c r="Y99">
        <v>12</v>
      </c>
      <c r="Z99">
        <v>0</v>
      </c>
      <c r="AA99">
        <v>51</v>
      </c>
      <c r="AB99">
        <v>0</v>
      </c>
      <c r="AC99">
        <v>3</v>
      </c>
      <c r="AD99">
        <v>18</v>
      </c>
      <c r="AE99">
        <v>0</v>
      </c>
      <c r="AF99">
        <v>9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4</v>
      </c>
      <c r="AQ99">
        <v>0</v>
      </c>
      <c r="AR99">
        <v>6</v>
      </c>
      <c r="AS99">
        <v>0</v>
      </c>
      <c r="AT99">
        <v>44</v>
      </c>
      <c r="AU99">
        <v>95</v>
      </c>
      <c r="AV99">
        <v>0</v>
      </c>
      <c r="AW99">
        <v>0</v>
      </c>
      <c r="AX99">
        <v>12</v>
      </c>
      <c r="AY99">
        <v>21</v>
      </c>
      <c r="AZ99" s="7" t="s">
        <v>104</v>
      </c>
      <c r="BE99" t="s">
        <v>68</v>
      </c>
    </row>
    <row r="100" spans="1:57" x14ac:dyDescent="0.3">
      <c r="A100">
        <v>4416</v>
      </c>
      <c r="B100" t="s">
        <v>113</v>
      </c>
      <c r="C100">
        <v>0</v>
      </c>
      <c r="D100">
        <v>0</v>
      </c>
      <c r="E100">
        <v>0</v>
      </c>
      <c r="F100">
        <v>8</v>
      </c>
      <c r="G100">
        <v>5</v>
      </c>
      <c r="H100">
        <v>0</v>
      </c>
      <c r="I100">
        <v>4</v>
      </c>
      <c r="J100">
        <v>0</v>
      </c>
      <c r="K100">
        <v>5</v>
      </c>
      <c r="L100">
        <v>0</v>
      </c>
      <c r="M100">
        <v>4</v>
      </c>
      <c r="N100">
        <v>7</v>
      </c>
      <c r="O100">
        <v>10</v>
      </c>
      <c r="P100">
        <v>6</v>
      </c>
      <c r="Q100">
        <v>6</v>
      </c>
      <c r="R100">
        <v>6</v>
      </c>
      <c r="S100">
        <v>2</v>
      </c>
      <c r="T100">
        <v>3</v>
      </c>
      <c r="U100">
        <v>6</v>
      </c>
      <c r="V100">
        <v>10</v>
      </c>
      <c r="W100">
        <v>3</v>
      </c>
      <c r="X100">
        <v>0</v>
      </c>
      <c r="Y100">
        <v>10</v>
      </c>
      <c r="Z100">
        <v>0</v>
      </c>
      <c r="AA100">
        <v>18</v>
      </c>
      <c r="AB100">
        <v>0</v>
      </c>
      <c r="AC100">
        <v>1</v>
      </c>
      <c r="AD100">
        <v>8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6</v>
      </c>
      <c r="AS100">
        <v>0</v>
      </c>
      <c r="AT100">
        <v>6</v>
      </c>
      <c r="AU100">
        <v>24</v>
      </c>
      <c r="AV100">
        <v>0</v>
      </c>
      <c r="AW100">
        <v>0</v>
      </c>
      <c r="AX100">
        <v>4</v>
      </c>
      <c r="AY100">
        <v>3</v>
      </c>
      <c r="AZ100" s="7" t="s">
        <v>104</v>
      </c>
      <c r="BE100" t="s">
        <v>68</v>
      </c>
    </row>
    <row r="101" spans="1:57" x14ac:dyDescent="0.3">
      <c r="A101">
        <v>4417</v>
      </c>
      <c r="B101" t="s">
        <v>114</v>
      </c>
      <c r="C101">
        <v>0</v>
      </c>
      <c r="D101">
        <v>0</v>
      </c>
      <c r="E101">
        <v>0</v>
      </c>
      <c r="F101">
        <v>12</v>
      </c>
      <c r="G101">
        <v>11</v>
      </c>
      <c r="H101">
        <v>0</v>
      </c>
      <c r="I101">
        <v>11</v>
      </c>
      <c r="J101">
        <v>0</v>
      </c>
      <c r="K101">
        <v>9</v>
      </c>
      <c r="L101">
        <v>0</v>
      </c>
      <c r="M101">
        <v>5</v>
      </c>
      <c r="N101">
        <v>14</v>
      </c>
      <c r="O101">
        <v>14</v>
      </c>
      <c r="P101">
        <v>14</v>
      </c>
      <c r="Q101">
        <v>14</v>
      </c>
      <c r="R101">
        <v>11</v>
      </c>
      <c r="S101">
        <v>7</v>
      </c>
      <c r="T101">
        <v>14</v>
      </c>
      <c r="U101">
        <v>16</v>
      </c>
      <c r="V101">
        <v>15</v>
      </c>
      <c r="W101">
        <v>14</v>
      </c>
      <c r="X101">
        <v>0</v>
      </c>
      <c r="Y101">
        <v>3</v>
      </c>
      <c r="Z101">
        <v>0</v>
      </c>
      <c r="AA101">
        <v>45</v>
      </c>
      <c r="AB101">
        <v>0</v>
      </c>
      <c r="AC101">
        <v>1</v>
      </c>
      <c r="AD101">
        <v>16</v>
      </c>
      <c r="AE101">
        <v>0</v>
      </c>
      <c r="AF101">
        <v>8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8</v>
      </c>
      <c r="AQ101">
        <v>0</v>
      </c>
      <c r="AR101">
        <v>17</v>
      </c>
      <c r="AS101">
        <v>10</v>
      </c>
      <c r="AT101">
        <v>40</v>
      </c>
      <c r="AU101">
        <v>58</v>
      </c>
      <c r="AV101">
        <v>0</v>
      </c>
      <c r="AW101">
        <v>0</v>
      </c>
      <c r="AX101">
        <v>2</v>
      </c>
      <c r="AY101">
        <v>22</v>
      </c>
      <c r="AZ101" s="7" t="s">
        <v>83</v>
      </c>
      <c r="BE101" t="s">
        <v>68</v>
      </c>
    </row>
    <row r="102" spans="1:57" x14ac:dyDescent="0.3">
      <c r="A102">
        <v>4418</v>
      </c>
      <c r="B102" t="s">
        <v>115</v>
      </c>
      <c r="C102">
        <v>0</v>
      </c>
      <c r="D102">
        <v>0</v>
      </c>
      <c r="E102">
        <v>0</v>
      </c>
      <c r="F102">
        <v>7</v>
      </c>
      <c r="G102">
        <v>5</v>
      </c>
      <c r="H102">
        <v>0</v>
      </c>
      <c r="I102">
        <v>5</v>
      </c>
      <c r="J102">
        <v>0</v>
      </c>
      <c r="K102">
        <v>5</v>
      </c>
      <c r="L102">
        <v>0</v>
      </c>
      <c r="M102">
        <v>1</v>
      </c>
      <c r="N102">
        <v>6</v>
      </c>
      <c r="O102">
        <v>5</v>
      </c>
      <c r="P102">
        <v>4</v>
      </c>
      <c r="Q102">
        <v>8</v>
      </c>
      <c r="R102">
        <v>10</v>
      </c>
      <c r="S102">
        <v>2</v>
      </c>
      <c r="T102">
        <v>5</v>
      </c>
      <c r="U102">
        <v>4</v>
      </c>
      <c r="V102">
        <v>8</v>
      </c>
      <c r="W102">
        <v>7</v>
      </c>
      <c r="X102">
        <v>0</v>
      </c>
      <c r="Y102">
        <v>1</v>
      </c>
      <c r="Z102">
        <v>0</v>
      </c>
      <c r="AA102">
        <v>21</v>
      </c>
      <c r="AB102">
        <v>0</v>
      </c>
      <c r="AC102">
        <v>1</v>
      </c>
      <c r="AD102">
        <v>7</v>
      </c>
      <c r="AE102">
        <v>0</v>
      </c>
      <c r="AF102">
        <v>3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1</v>
      </c>
      <c r="AQ102">
        <v>0</v>
      </c>
      <c r="AR102">
        <v>13</v>
      </c>
      <c r="AS102">
        <v>4</v>
      </c>
      <c r="AT102">
        <v>16</v>
      </c>
      <c r="AU102">
        <v>41</v>
      </c>
      <c r="AV102">
        <v>0</v>
      </c>
      <c r="AW102">
        <v>0</v>
      </c>
      <c r="AX102">
        <v>1</v>
      </c>
      <c r="AY102">
        <v>10</v>
      </c>
      <c r="AZ102" s="7" t="s">
        <v>83</v>
      </c>
      <c r="BE102" t="s">
        <v>68</v>
      </c>
    </row>
    <row r="103" spans="1:57" x14ac:dyDescent="0.3">
      <c r="A103">
        <v>4419</v>
      </c>
      <c r="B103" t="s">
        <v>116</v>
      </c>
      <c r="C103">
        <v>2</v>
      </c>
      <c r="D103">
        <v>0</v>
      </c>
      <c r="E103">
        <v>0</v>
      </c>
      <c r="F103">
        <v>4</v>
      </c>
      <c r="G103">
        <v>3</v>
      </c>
      <c r="H103">
        <v>0</v>
      </c>
      <c r="I103">
        <v>4</v>
      </c>
      <c r="J103">
        <v>0</v>
      </c>
      <c r="K103">
        <v>3</v>
      </c>
      <c r="L103">
        <v>0</v>
      </c>
      <c r="M103">
        <v>2</v>
      </c>
      <c r="N103">
        <v>5</v>
      </c>
      <c r="O103">
        <v>5</v>
      </c>
      <c r="P103">
        <v>5</v>
      </c>
      <c r="Q103">
        <v>3</v>
      </c>
      <c r="R103">
        <v>5</v>
      </c>
      <c r="S103">
        <v>4</v>
      </c>
      <c r="T103">
        <v>7</v>
      </c>
      <c r="U103">
        <v>5</v>
      </c>
      <c r="V103">
        <v>4</v>
      </c>
      <c r="W103">
        <v>2</v>
      </c>
      <c r="X103">
        <v>0</v>
      </c>
      <c r="Y103">
        <v>3</v>
      </c>
      <c r="Z103">
        <v>0</v>
      </c>
      <c r="AA103">
        <v>22</v>
      </c>
      <c r="AB103">
        <v>0</v>
      </c>
      <c r="AC103">
        <v>0</v>
      </c>
      <c r="AD103">
        <v>7</v>
      </c>
      <c r="AE103">
        <v>0</v>
      </c>
      <c r="AF103">
        <v>3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3</v>
      </c>
      <c r="AQ103">
        <v>0</v>
      </c>
      <c r="AR103">
        <v>17</v>
      </c>
      <c r="AS103">
        <v>2</v>
      </c>
      <c r="AT103">
        <v>10</v>
      </c>
      <c r="AU103">
        <v>27</v>
      </c>
      <c r="AV103">
        <v>0</v>
      </c>
      <c r="AW103">
        <v>0</v>
      </c>
      <c r="AX103">
        <v>0</v>
      </c>
      <c r="AY103">
        <v>6</v>
      </c>
      <c r="AZ103" s="7" t="s">
        <v>83</v>
      </c>
      <c r="BE103" t="s">
        <v>68</v>
      </c>
    </row>
    <row r="104" spans="1:57" x14ac:dyDescent="0.3">
      <c r="A104">
        <v>4420</v>
      </c>
      <c r="B104" t="s">
        <v>117</v>
      </c>
      <c r="C104">
        <v>192</v>
      </c>
      <c r="D104">
        <v>1</v>
      </c>
      <c r="E104">
        <v>195</v>
      </c>
      <c r="F104">
        <v>176</v>
      </c>
      <c r="G104">
        <v>116</v>
      </c>
      <c r="H104">
        <v>4</v>
      </c>
      <c r="I104">
        <v>112</v>
      </c>
      <c r="J104">
        <v>0</v>
      </c>
      <c r="K104">
        <v>103</v>
      </c>
      <c r="L104">
        <v>0</v>
      </c>
      <c r="M104">
        <v>76</v>
      </c>
      <c r="N104">
        <v>177</v>
      </c>
      <c r="O104">
        <v>184</v>
      </c>
      <c r="P104">
        <v>177</v>
      </c>
      <c r="Q104">
        <v>128</v>
      </c>
      <c r="R104">
        <v>160</v>
      </c>
      <c r="S104">
        <v>119</v>
      </c>
      <c r="T104">
        <v>194</v>
      </c>
      <c r="U104">
        <v>124</v>
      </c>
      <c r="V104">
        <v>156</v>
      </c>
      <c r="W104">
        <v>64</v>
      </c>
      <c r="X104">
        <v>0</v>
      </c>
      <c r="Y104">
        <v>149</v>
      </c>
      <c r="Z104">
        <v>2</v>
      </c>
      <c r="AA104">
        <v>484</v>
      </c>
      <c r="AB104">
        <v>2</v>
      </c>
      <c r="AC104">
        <v>57</v>
      </c>
      <c r="AD104">
        <v>111</v>
      </c>
      <c r="AE104">
        <v>0</v>
      </c>
      <c r="AF104">
        <v>87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1</v>
      </c>
      <c r="AP104">
        <v>55</v>
      </c>
      <c r="AQ104">
        <v>1</v>
      </c>
      <c r="AR104">
        <v>118</v>
      </c>
      <c r="AS104">
        <v>58</v>
      </c>
      <c r="AT104">
        <v>346</v>
      </c>
      <c r="AU104">
        <v>832</v>
      </c>
      <c r="AV104">
        <v>1</v>
      </c>
      <c r="AW104">
        <v>3</v>
      </c>
      <c r="AX104">
        <v>74</v>
      </c>
      <c r="AY104">
        <v>126</v>
      </c>
      <c r="AZ104" s="7" t="s">
        <v>117</v>
      </c>
      <c r="BE104" t="s">
        <v>68</v>
      </c>
    </row>
    <row r="105" spans="1:57" x14ac:dyDescent="0.3">
      <c r="A105">
        <v>4421</v>
      </c>
      <c r="B105" t="s">
        <v>118</v>
      </c>
      <c r="C105">
        <v>0</v>
      </c>
      <c r="D105">
        <v>0</v>
      </c>
      <c r="E105">
        <v>0</v>
      </c>
      <c r="F105">
        <v>47</v>
      </c>
      <c r="G105">
        <v>36</v>
      </c>
      <c r="H105">
        <v>0</v>
      </c>
      <c r="I105">
        <v>37</v>
      </c>
      <c r="J105">
        <v>0</v>
      </c>
      <c r="K105">
        <v>32</v>
      </c>
      <c r="L105">
        <v>0</v>
      </c>
      <c r="M105">
        <v>17</v>
      </c>
      <c r="N105">
        <v>51</v>
      </c>
      <c r="O105">
        <v>49</v>
      </c>
      <c r="P105">
        <v>51</v>
      </c>
      <c r="Q105">
        <v>49</v>
      </c>
      <c r="R105">
        <v>59</v>
      </c>
      <c r="S105">
        <v>47</v>
      </c>
      <c r="T105">
        <v>50</v>
      </c>
      <c r="U105">
        <v>40</v>
      </c>
      <c r="V105">
        <v>51</v>
      </c>
      <c r="W105">
        <v>19</v>
      </c>
      <c r="X105">
        <v>0</v>
      </c>
      <c r="Y105">
        <v>53</v>
      </c>
      <c r="Z105">
        <v>0</v>
      </c>
      <c r="AA105">
        <v>141</v>
      </c>
      <c r="AB105">
        <v>1</v>
      </c>
      <c r="AC105">
        <v>8</v>
      </c>
      <c r="AD105">
        <v>50</v>
      </c>
      <c r="AE105">
        <v>0</v>
      </c>
      <c r="AF105">
        <v>22</v>
      </c>
      <c r="AG105">
        <v>0</v>
      </c>
      <c r="AH105">
        <v>1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15</v>
      </c>
      <c r="AQ105">
        <v>1</v>
      </c>
      <c r="AR105">
        <v>34</v>
      </c>
      <c r="AS105">
        <v>21</v>
      </c>
      <c r="AT105">
        <v>75</v>
      </c>
      <c r="AU105">
        <v>109</v>
      </c>
      <c r="AV105">
        <v>0</v>
      </c>
      <c r="AW105">
        <v>0</v>
      </c>
      <c r="AX105">
        <v>30</v>
      </c>
      <c r="AY105">
        <v>24</v>
      </c>
      <c r="AZ105" s="7" t="s">
        <v>117</v>
      </c>
      <c r="BE105" t="s">
        <v>68</v>
      </c>
    </row>
    <row r="106" spans="1:57" x14ac:dyDescent="0.3">
      <c r="A106">
        <v>4422</v>
      </c>
      <c r="B106" t="s">
        <v>119</v>
      </c>
      <c r="C106">
        <v>0</v>
      </c>
      <c r="D106">
        <v>0</v>
      </c>
      <c r="E106">
        <v>2</v>
      </c>
      <c r="F106">
        <v>30</v>
      </c>
      <c r="G106">
        <v>15</v>
      </c>
      <c r="H106">
        <v>2</v>
      </c>
      <c r="I106">
        <v>12</v>
      </c>
      <c r="J106">
        <v>1</v>
      </c>
      <c r="K106">
        <v>10</v>
      </c>
      <c r="L106">
        <v>0</v>
      </c>
      <c r="M106">
        <v>21</v>
      </c>
      <c r="N106">
        <v>30</v>
      </c>
      <c r="O106">
        <v>28</v>
      </c>
      <c r="P106">
        <v>28</v>
      </c>
      <c r="Q106">
        <v>29</v>
      </c>
      <c r="R106">
        <v>37</v>
      </c>
      <c r="S106">
        <v>41</v>
      </c>
      <c r="T106">
        <v>29</v>
      </c>
      <c r="U106">
        <v>33</v>
      </c>
      <c r="V106">
        <v>35</v>
      </c>
      <c r="W106">
        <v>18</v>
      </c>
      <c r="X106">
        <v>0</v>
      </c>
      <c r="Y106">
        <v>7</v>
      </c>
      <c r="Z106">
        <v>0</v>
      </c>
      <c r="AA106">
        <v>41</v>
      </c>
      <c r="AB106">
        <v>0</v>
      </c>
      <c r="AC106">
        <v>5</v>
      </c>
      <c r="AD106">
        <v>17</v>
      </c>
      <c r="AE106">
        <v>0</v>
      </c>
      <c r="AF106">
        <v>14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17</v>
      </c>
      <c r="AQ106">
        <v>0</v>
      </c>
      <c r="AR106">
        <v>74</v>
      </c>
      <c r="AS106">
        <v>13</v>
      </c>
      <c r="AT106">
        <v>36</v>
      </c>
      <c r="AU106">
        <v>185</v>
      </c>
      <c r="AV106">
        <v>0</v>
      </c>
      <c r="AW106">
        <v>0</v>
      </c>
      <c r="AX106">
        <v>5</v>
      </c>
      <c r="AY106">
        <v>14</v>
      </c>
      <c r="AZ106" s="7" t="s">
        <v>117</v>
      </c>
      <c r="BE106" t="s">
        <v>68</v>
      </c>
    </row>
    <row r="107" spans="1:57" x14ac:dyDescent="0.3">
      <c r="A107">
        <v>4423</v>
      </c>
      <c r="B107" t="s">
        <v>120</v>
      </c>
      <c r="C107">
        <v>0</v>
      </c>
      <c r="D107">
        <v>0</v>
      </c>
      <c r="E107">
        <v>0</v>
      </c>
      <c r="F107">
        <v>60</v>
      </c>
      <c r="G107">
        <v>39</v>
      </c>
      <c r="H107">
        <v>0</v>
      </c>
      <c r="I107">
        <v>36</v>
      </c>
      <c r="J107">
        <v>0</v>
      </c>
      <c r="K107">
        <v>34</v>
      </c>
      <c r="L107">
        <v>0</v>
      </c>
      <c r="M107">
        <v>26</v>
      </c>
      <c r="N107">
        <v>57</v>
      </c>
      <c r="O107">
        <v>53</v>
      </c>
      <c r="P107">
        <v>45</v>
      </c>
      <c r="Q107">
        <v>50</v>
      </c>
      <c r="R107">
        <v>62</v>
      </c>
      <c r="S107">
        <v>59</v>
      </c>
      <c r="T107">
        <v>61</v>
      </c>
      <c r="U107">
        <v>42</v>
      </c>
      <c r="V107">
        <v>54</v>
      </c>
      <c r="W107">
        <v>33</v>
      </c>
      <c r="X107">
        <v>0</v>
      </c>
      <c r="Y107">
        <v>21</v>
      </c>
      <c r="Z107">
        <v>0</v>
      </c>
      <c r="AA107">
        <v>105</v>
      </c>
      <c r="AB107">
        <v>0</v>
      </c>
      <c r="AC107">
        <v>0</v>
      </c>
      <c r="AD107">
        <v>36</v>
      </c>
      <c r="AE107">
        <v>0</v>
      </c>
      <c r="AF107">
        <v>33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29</v>
      </c>
      <c r="AO107">
        <v>50</v>
      </c>
      <c r="AP107">
        <v>0</v>
      </c>
      <c r="AQ107">
        <v>0</v>
      </c>
      <c r="AR107">
        <v>35</v>
      </c>
      <c r="AS107">
        <v>16</v>
      </c>
      <c r="AT107">
        <v>45</v>
      </c>
      <c r="AU107">
        <v>142</v>
      </c>
      <c r="AV107">
        <v>0</v>
      </c>
      <c r="AW107">
        <v>0</v>
      </c>
      <c r="AX107">
        <v>11</v>
      </c>
      <c r="AY107">
        <v>15</v>
      </c>
      <c r="AZ107" s="7" t="s">
        <v>117</v>
      </c>
      <c r="BE107" t="s">
        <v>68</v>
      </c>
    </row>
    <row r="108" spans="1:57" x14ac:dyDescent="0.3">
      <c r="A108">
        <v>4424</v>
      </c>
      <c r="B108" t="s">
        <v>121</v>
      </c>
      <c r="C108">
        <v>0</v>
      </c>
      <c r="D108">
        <v>0</v>
      </c>
      <c r="E108">
        <v>0</v>
      </c>
      <c r="F108">
        <v>41</v>
      </c>
      <c r="G108">
        <v>21</v>
      </c>
      <c r="H108">
        <v>0</v>
      </c>
      <c r="I108">
        <v>17</v>
      </c>
      <c r="J108">
        <v>1</v>
      </c>
      <c r="K108">
        <v>14</v>
      </c>
      <c r="L108">
        <v>0</v>
      </c>
      <c r="M108">
        <v>24</v>
      </c>
      <c r="N108">
        <v>44</v>
      </c>
      <c r="O108">
        <v>35</v>
      </c>
      <c r="P108">
        <v>42</v>
      </c>
      <c r="Q108">
        <v>37</v>
      </c>
      <c r="R108">
        <v>50</v>
      </c>
      <c r="S108">
        <v>37</v>
      </c>
      <c r="T108">
        <v>47</v>
      </c>
      <c r="U108">
        <v>26</v>
      </c>
      <c r="V108">
        <v>34</v>
      </c>
      <c r="W108">
        <v>25</v>
      </c>
      <c r="X108">
        <v>0</v>
      </c>
      <c r="Y108">
        <v>4</v>
      </c>
      <c r="Z108">
        <v>0</v>
      </c>
      <c r="AA108">
        <v>7</v>
      </c>
      <c r="AB108">
        <v>0</v>
      </c>
      <c r="AC108">
        <v>1</v>
      </c>
      <c r="AD108">
        <v>32</v>
      </c>
      <c r="AE108">
        <v>0</v>
      </c>
      <c r="AF108">
        <v>5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3</v>
      </c>
      <c r="AQ108">
        <v>0</v>
      </c>
      <c r="AR108">
        <v>35</v>
      </c>
      <c r="AS108">
        <v>15</v>
      </c>
      <c r="AT108">
        <v>39</v>
      </c>
      <c r="AU108">
        <v>128</v>
      </c>
      <c r="AV108">
        <v>0</v>
      </c>
      <c r="AW108">
        <v>0</v>
      </c>
      <c r="AX108">
        <v>14</v>
      </c>
      <c r="AY108">
        <v>43</v>
      </c>
      <c r="AZ108" s="7" t="s">
        <v>117</v>
      </c>
      <c r="BE108" t="s">
        <v>68</v>
      </c>
    </row>
    <row r="109" spans="1:57" x14ac:dyDescent="0.3">
      <c r="A109">
        <v>4425</v>
      </c>
      <c r="B109" t="s">
        <v>122</v>
      </c>
      <c r="C109">
        <v>0</v>
      </c>
      <c r="D109">
        <v>0</v>
      </c>
      <c r="E109">
        <v>0</v>
      </c>
      <c r="F109">
        <v>27</v>
      </c>
      <c r="G109">
        <v>7</v>
      </c>
      <c r="H109">
        <v>3</v>
      </c>
      <c r="I109">
        <v>7</v>
      </c>
      <c r="J109">
        <v>0</v>
      </c>
      <c r="K109">
        <v>6</v>
      </c>
      <c r="L109">
        <v>0</v>
      </c>
      <c r="M109">
        <v>18</v>
      </c>
      <c r="N109">
        <v>23</v>
      </c>
      <c r="O109">
        <v>19</v>
      </c>
      <c r="P109">
        <v>22</v>
      </c>
      <c r="Q109">
        <v>22</v>
      </c>
      <c r="R109">
        <v>30</v>
      </c>
      <c r="S109">
        <v>26</v>
      </c>
      <c r="T109">
        <v>24</v>
      </c>
      <c r="U109">
        <v>20</v>
      </c>
      <c r="V109">
        <v>32</v>
      </c>
      <c r="W109">
        <v>19</v>
      </c>
      <c r="X109">
        <v>0</v>
      </c>
      <c r="Y109">
        <v>15</v>
      </c>
      <c r="Z109">
        <v>0</v>
      </c>
      <c r="AA109">
        <v>78</v>
      </c>
      <c r="AB109">
        <v>0</v>
      </c>
      <c r="AC109">
        <v>5</v>
      </c>
      <c r="AD109">
        <v>15</v>
      </c>
      <c r="AE109">
        <v>0</v>
      </c>
      <c r="AF109">
        <v>15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7</v>
      </c>
      <c r="AQ109">
        <v>0</v>
      </c>
      <c r="AR109">
        <v>55</v>
      </c>
      <c r="AS109">
        <v>11</v>
      </c>
      <c r="AT109">
        <v>55</v>
      </c>
      <c r="AU109">
        <v>158</v>
      </c>
      <c r="AV109">
        <v>0</v>
      </c>
      <c r="AW109">
        <v>0</v>
      </c>
      <c r="AX109">
        <v>10</v>
      </c>
      <c r="AY109">
        <v>22</v>
      </c>
      <c r="AZ109" s="7" t="s">
        <v>117</v>
      </c>
      <c r="BE109" t="s">
        <v>68</v>
      </c>
    </row>
    <row r="110" spans="1:57" x14ac:dyDescent="0.3">
      <c r="A110">
        <v>4426</v>
      </c>
      <c r="B110" t="s">
        <v>123</v>
      </c>
      <c r="C110">
        <v>0</v>
      </c>
      <c r="D110">
        <v>0</v>
      </c>
      <c r="E110">
        <v>0</v>
      </c>
      <c r="F110">
        <v>50</v>
      </c>
      <c r="G110">
        <v>34</v>
      </c>
      <c r="H110">
        <v>0</v>
      </c>
      <c r="I110">
        <v>31</v>
      </c>
      <c r="J110">
        <v>0</v>
      </c>
      <c r="K110">
        <v>30</v>
      </c>
      <c r="L110">
        <v>0</v>
      </c>
      <c r="M110">
        <v>20</v>
      </c>
      <c r="N110">
        <v>51</v>
      </c>
      <c r="O110">
        <v>44</v>
      </c>
      <c r="P110">
        <v>43</v>
      </c>
      <c r="Q110">
        <v>44</v>
      </c>
      <c r="R110">
        <v>44</v>
      </c>
      <c r="S110">
        <v>53</v>
      </c>
      <c r="T110">
        <v>51</v>
      </c>
      <c r="U110">
        <v>46</v>
      </c>
      <c r="V110">
        <v>60</v>
      </c>
      <c r="W110">
        <v>19</v>
      </c>
      <c r="X110">
        <v>0</v>
      </c>
      <c r="Y110">
        <v>35</v>
      </c>
      <c r="Z110">
        <v>0</v>
      </c>
      <c r="AA110">
        <v>58</v>
      </c>
      <c r="AB110">
        <v>0</v>
      </c>
      <c r="AC110">
        <v>14</v>
      </c>
      <c r="AD110">
        <v>33</v>
      </c>
      <c r="AE110">
        <v>0</v>
      </c>
      <c r="AF110">
        <v>8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17</v>
      </c>
      <c r="AQ110">
        <v>2</v>
      </c>
      <c r="AR110">
        <v>59</v>
      </c>
      <c r="AS110">
        <v>28</v>
      </c>
      <c r="AT110">
        <v>138</v>
      </c>
      <c r="AU110">
        <v>320</v>
      </c>
      <c r="AV110">
        <v>0</v>
      </c>
      <c r="AW110">
        <v>0</v>
      </c>
      <c r="AX110">
        <v>47</v>
      </c>
      <c r="AY110">
        <v>53</v>
      </c>
      <c r="AZ110" s="7" t="s">
        <v>117</v>
      </c>
      <c r="BE110" t="s">
        <v>68</v>
      </c>
    </row>
    <row r="111" spans="1:57" x14ac:dyDescent="0.3">
      <c r="A111">
        <v>4427</v>
      </c>
      <c r="B111" t="s">
        <v>124</v>
      </c>
      <c r="C111">
        <v>0</v>
      </c>
      <c r="D111">
        <v>0</v>
      </c>
      <c r="E111">
        <v>0</v>
      </c>
      <c r="F111">
        <v>15</v>
      </c>
      <c r="G111">
        <v>1</v>
      </c>
      <c r="H111">
        <v>0</v>
      </c>
      <c r="I111">
        <v>1</v>
      </c>
      <c r="J111">
        <v>0</v>
      </c>
      <c r="K111">
        <v>1</v>
      </c>
      <c r="L111">
        <v>0</v>
      </c>
      <c r="M111">
        <v>14</v>
      </c>
      <c r="N111">
        <v>20</v>
      </c>
      <c r="O111">
        <v>18</v>
      </c>
      <c r="P111">
        <v>19</v>
      </c>
      <c r="Q111">
        <v>15</v>
      </c>
      <c r="R111">
        <v>14</v>
      </c>
      <c r="S111">
        <v>18</v>
      </c>
      <c r="T111">
        <v>18</v>
      </c>
      <c r="U111">
        <v>19</v>
      </c>
      <c r="V111">
        <v>13</v>
      </c>
      <c r="W111">
        <v>7</v>
      </c>
      <c r="X111">
        <v>0</v>
      </c>
      <c r="Y111">
        <v>22</v>
      </c>
      <c r="Z111">
        <v>0</v>
      </c>
      <c r="AA111">
        <v>47</v>
      </c>
      <c r="AB111">
        <v>1</v>
      </c>
      <c r="AC111">
        <v>38</v>
      </c>
      <c r="AD111">
        <v>1</v>
      </c>
      <c r="AE111">
        <v>0</v>
      </c>
      <c r="AF111">
        <v>0</v>
      </c>
      <c r="AG111">
        <v>0</v>
      </c>
      <c r="AH111">
        <v>1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27</v>
      </c>
      <c r="AU111">
        <v>46</v>
      </c>
      <c r="AV111">
        <v>0</v>
      </c>
      <c r="AW111">
        <v>0</v>
      </c>
      <c r="AX111">
        <v>6</v>
      </c>
      <c r="AY111">
        <v>7</v>
      </c>
      <c r="AZ111" s="7" t="s">
        <v>117</v>
      </c>
      <c r="BE111" t="s">
        <v>68</v>
      </c>
    </row>
    <row r="112" spans="1:57" x14ac:dyDescent="0.3">
      <c r="A112">
        <v>4428</v>
      </c>
      <c r="B112" t="s">
        <v>125</v>
      </c>
      <c r="C112">
        <v>0</v>
      </c>
      <c r="D112">
        <v>0</v>
      </c>
      <c r="E112">
        <v>0</v>
      </c>
      <c r="F112">
        <v>31</v>
      </c>
      <c r="G112">
        <v>20</v>
      </c>
      <c r="H112">
        <v>2</v>
      </c>
      <c r="I112">
        <v>21</v>
      </c>
      <c r="J112">
        <v>1</v>
      </c>
      <c r="K112">
        <v>20</v>
      </c>
      <c r="L112">
        <v>0</v>
      </c>
      <c r="M112">
        <v>15</v>
      </c>
      <c r="N112">
        <v>38</v>
      </c>
      <c r="O112">
        <v>37</v>
      </c>
      <c r="P112">
        <v>36</v>
      </c>
      <c r="Q112">
        <v>35</v>
      </c>
      <c r="R112">
        <v>37</v>
      </c>
      <c r="S112">
        <v>49</v>
      </c>
      <c r="T112">
        <v>50</v>
      </c>
      <c r="U112">
        <v>35</v>
      </c>
      <c r="V112">
        <v>39</v>
      </c>
      <c r="W112">
        <v>23</v>
      </c>
      <c r="X112">
        <v>0</v>
      </c>
      <c r="Y112">
        <v>19</v>
      </c>
      <c r="Z112">
        <v>0</v>
      </c>
      <c r="AA112">
        <v>75</v>
      </c>
      <c r="AB112">
        <v>2</v>
      </c>
      <c r="AC112">
        <v>11</v>
      </c>
      <c r="AD112">
        <v>18</v>
      </c>
      <c r="AE112">
        <v>0</v>
      </c>
      <c r="AF112">
        <v>11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47</v>
      </c>
      <c r="AQ112">
        <v>2</v>
      </c>
      <c r="AR112">
        <v>204</v>
      </c>
      <c r="AS112">
        <v>39</v>
      </c>
      <c r="AT112">
        <v>75</v>
      </c>
      <c r="AU112">
        <v>239</v>
      </c>
      <c r="AV112">
        <v>0</v>
      </c>
      <c r="AW112">
        <v>0</v>
      </c>
      <c r="AX112">
        <v>9</v>
      </c>
      <c r="AY112">
        <v>1</v>
      </c>
      <c r="AZ112" s="7" t="s">
        <v>117</v>
      </c>
      <c r="BE112" t="s">
        <v>68</v>
      </c>
    </row>
    <row r="113" spans="1:57" x14ac:dyDescent="0.3">
      <c r="A113">
        <v>4429</v>
      </c>
      <c r="B113" t="s">
        <v>126</v>
      </c>
      <c r="C113">
        <v>0</v>
      </c>
      <c r="D113">
        <v>0</v>
      </c>
      <c r="E113">
        <v>0</v>
      </c>
      <c r="F113">
        <v>103</v>
      </c>
      <c r="G113">
        <v>73</v>
      </c>
      <c r="H113">
        <v>1</v>
      </c>
      <c r="I113">
        <v>66</v>
      </c>
      <c r="J113">
        <v>0</v>
      </c>
      <c r="K113">
        <v>52</v>
      </c>
      <c r="L113">
        <v>1</v>
      </c>
      <c r="M113">
        <v>45</v>
      </c>
      <c r="N113">
        <v>109</v>
      </c>
      <c r="O113">
        <v>96</v>
      </c>
      <c r="P113">
        <v>103</v>
      </c>
      <c r="Q113">
        <v>89</v>
      </c>
      <c r="R113">
        <v>104</v>
      </c>
      <c r="S113">
        <v>98</v>
      </c>
      <c r="T113">
        <v>105</v>
      </c>
      <c r="U113">
        <v>83</v>
      </c>
      <c r="V113">
        <v>91</v>
      </c>
      <c r="W113">
        <v>40</v>
      </c>
      <c r="X113">
        <v>9</v>
      </c>
      <c r="Y113">
        <v>90</v>
      </c>
      <c r="Z113">
        <v>33</v>
      </c>
      <c r="AA113">
        <v>371</v>
      </c>
      <c r="AB113">
        <v>1</v>
      </c>
      <c r="AC113">
        <v>26</v>
      </c>
      <c r="AD113">
        <v>77</v>
      </c>
      <c r="AE113">
        <v>0</v>
      </c>
      <c r="AF113">
        <v>69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50</v>
      </c>
      <c r="AQ113">
        <v>0</v>
      </c>
      <c r="AR113">
        <v>152</v>
      </c>
      <c r="AS113">
        <v>39</v>
      </c>
      <c r="AT113">
        <v>255</v>
      </c>
      <c r="AU113">
        <v>589</v>
      </c>
      <c r="AV113">
        <v>0</v>
      </c>
      <c r="AW113">
        <v>0</v>
      </c>
      <c r="AX113">
        <v>46</v>
      </c>
      <c r="AY113">
        <v>108</v>
      </c>
      <c r="AZ113" s="7" t="s">
        <v>117</v>
      </c>
      <c r="BE113" t="s">
        <v>68</v>
      </c>
    </row>
    <row r="114" spans="1:57" x14ac:dyDescent="0.3">
      <c r="A114">
        <v>4430</v>
      </c>
      <c r="B114" t="s">
        <v>127</v>
      </c>
      <c r="C114">
        <v>0</v>
      </c>
      <c r="D114">
        <v>0</v>
      </c>
      <c r="E114">
        <v>0</v>
      </c>
      <c r="F114">
        <v>22</v>
      </c>
      <c r="G114">
        <v>12</v>
      </c>
      <c r="H114">
        <v>2</v>
      </c>
      <c r="I114">
        <v>12</v>
      </c>
      <c r="J114">
        <v>0</v>
      </c>
      <c r="K114">
        <v>12</v>
      </c>
      <c r="L114">
        <v>0</v>
      </c>
      <c r="M114">
        <v>12</v>
      </c>
      <c r="N114">
        <v>28</v>
      </c>
      <c r="O114">
        <v>21</v>
      </c>
      <c r="P114">
        <v>21</v>
      </c>
      <c r="Q114">
        <v>20</v>
      </c>
      <c r="R114">
        <v>18</v>
      </c>
      <c r="S114">
        <v>17</v>
      </c>
      <c r="T114">
        <v>25</v>
      </c>
      <c r="U114">
        <v>17</v>
      </c>
      <c r="V114">
        <v>17</v>
      </c>
      <c r="W114">
        <v>11</v>
      </c>
      <c r="X114">
        <v>0</v>
      </c>
      <c r="Y114">
        <v>23</v>
      </c>
      <c r="Z114">
        <v>0</v>
      </c>
      <c r="AA114">
        <v>107</v>
      </c>
      <c r="AB114">
        <v>0</v>
      </c>
      <c r="AC114">
        <v>2</v>
      </c>
      <c r="AD114">
        <v>19</v>
      </c>
      <c r="AE114">
        <v>0</v>
      </c>
      <c r="AF114">
        <v>20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6</v>
      </c>
      <c r="AS114">
        <v>2</v>
      </c>
      <c r="AT114">
        <v>42</v>
      </c>
      <c r="AU114">
        <v>103</v>
      </c>
      <c r="AV114">
        <v>0</v>
      </c>
      <c r="AW114">
        <v>0</v>
      </c>
      <c r="AX114">
        <v>11</v>
      </c>
      <c r="AY114">
        <v>18</v>
      </c>
      <c r="AZ114" s="7" t="s">
        <v>117</v>
      </c>
      <c r="BE114" t="s">
        <v>68</v>
      </c>
    </row>
    <row r="115" spans="1:57" x14ac:dyDescent="0.3">
      <c r="A115">
        <v>4431</v>
      </c>
      <c r="B115" t="s">
        <v>128</v>
      </c>
      <c r="C115">
        <v>0</v>
      </c>
      <c r="D115">
        <v>0</v>
      </c>
      <c r="E115">
        <v>0</v>
      </c>
      <c r="F115">
        <v>8</v>
      </c>
      <c r="G115">
        <v>7</v>
      </c>
      <c r="H115">
        <v>0</v>
      </c>
      <c r="I115">
        <v>5</v>
      </c>
      <c r="J115">
        <v>0</v>
      </c>
      <c r="K115">
        <v>5</v>
      </c>
      <c r="L115">
        <v>0</v>
      </c>
      <c r="M115">
        <v>3</v>
      </c>
      <c r="N115">
        <v>15</v>
      </c>
      <c r="O115">
        <v>9</v>
      </c>
      <c r="P115">
        <v>13</v>
      </c>
      <c r="Q115">
        <v>10</v>
      </c>
      <c r="R115">
        <v>11</v>
      </c>
      <c r="S115">
        <v>17</v>
      </c>
      <c r="T115">
        <v>22</v>
      </c>
      <c r="U115">
        <v>4</v>
      </c>
      <c r="V115">
        <v>12</v>
      </c>
      <c r="W115">
        <v>6</v>
      </c>
      <c r="X115">
        <v>0</v>
      </c>
      <c r="Y115">
        <v>5</v>
      </c>
      <c r="Z115">
        <v>0</v>
      </c>
      <c r="AA115">
        <v>10</v>
      </c>
      <c r="AB115">
        <v>0</v>
      </c>
      <c r="AC115">
        <v>1</v>
      </c>
      <c r="AD115">
        <v>11</v>
      </c>
      <c r="AE115">
        <v>0</v>
      </c>
      <c r="AF115">
        <v>2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1</v>
      </c>
      <c r="AQ115">
        <v>0</v>
      </c>
      <c r="AR115">
        <v>7</v>
      </c>
      <c r="AS115">
        <v>0</v>
      </c>
      <c r="AT115">
        <v>12</v>
      </c>
      <c r="AU115">
        <v>56</v>
      </c>
      <c r="AV115">
        <v>0</v>
      </c>
      <c r="AW115">
        <v>0</v>
      </c>
      <c r="AX115">
        <v>1</v>
      </c>
      <c r="AY115">
        <v>14</v>
      </c>
      <c r="AZ115" s="7" t="s">
        <v>117</v>
      </c>
      <c r="BE115" t="s">
        <v>68</v>
      </c>
    </row>
    <row r="116" spans="1:57" x14ac:dyDescent="0.3">
      <c r="A116">
        <v>4432</v>
      </c>
      <c r="B116" t="s">
        <v>129</v>
      </c>
      <c r="C116">
        <v>0</v>
      </c>
      <c r="D116">
        <v>0</v>
      </c>
      <c r="E116">
        <v>0</v>
      </c>
      <c r="F116">
        <v>15</v>
      </c>
      <c r="G116">
        <v>12</v>
      </c>
      <c r="H116">
        <v>0</v>
      </c>
      <c r="I116">
        <v>10</v>
      </c>
      <c r="J116">
        <v>0</v>
      </c>
      <c r="K116">
        <v>11</v>
      </c>
      <c r="L116">
        <v>0</v>
      </c>
      <c r="M116">
        <v>5</v>
      </c>
      <c r="N116">
        <v>14</v>
      </c>
      <c r="O116">
        <v>17</v>
      </c>
      <c r="P116">
        <v>16</v>
      </c>
      <c r="Q116">
        <v>11</v>
      </c>
      <c r="R116">
        <v>13</v>
      </c>
      <c r="S116">
        <v>13</v>
      </c>
      <c r="T116">
        <v>18</v>
      </c>
      <c r="U116">
        <v>18</v>
      </c>
      <c r="V116">
        <v>15</v>
      </c>
      <c r="W116">
        <v>10</v>
      </c>
      <c r="X116">
        <v>0</v>
      </c>
      <c r="Y116">
        <v>15</v>
      </c>
      <c r="Z116">
        <v>0</v>
      </c>
      <c r="AA116">
        <v>71</v>
      </c>
      <c r="AB116">
        <v>0</v>
      </c>
      <c r="AC116">
        <v>2</v>
      </c>
      <c r="AD116">
        <v>11</v>
      </c>
      <c r="AE116">
        <v>0</v>
      </c>
      <c r="AF116">
        <v>13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2</v>
      </c>
      <c r="AQ116">
        <v>0</v>
      </c>
      <c r="AR116">
        <v>49</v>
      </c>
      <c r="AS116">
        <v>10</v>
      </c>
      <c r="AT116">
        <v>44</v>
      </c>
      <c r="AU116">
        <v>132</v>
      </c>
      <c r="AV116">
        <v>0</v>
      </c>
      <c r="AW116">
        <v>0</v>
      </c>
      <c r="AX116">
        <v>6</v>
      </c>
      <c r="AY116">
        <v>23</v>
      </c>
      <c r="AZ116" s="7" t="s">
        <v>117</v>
      </c>
      <c r="BE116" t="s">
        <v>68</v>
      </c>
    </row>
    <row r="117" spans="1:57" x14ac:dyDescent="0.3">
      <c r="A117">
        <v>4433</v>
      </c>
      <c r="B117" t="s">
        <v>130</v>
      </c>
      <c r="C117">
        <v>0</v>
      </c>
      <c r="D117">
        <v>1</v>
      </c>
      <c r="E117">
        <v>0</v>
      </c>
      <c r="F117">
        <v>14</v>
      </c>
      <c r="G117">
        <v>11</v>
      </c>
      <c r="H117">
        <v>0</v>
      </c>
      <c r="I117">
        <v>9</v>
      </c>
      <c r="J117">
        <v>0</v>
      </c>
      <c r="K117">
        <v>10</v>
      </c>
      <c r="L117">
        <v>0</v>
      </c>
      <c r="M117">
        <v>4</v>
      </c>
      <c r="N117">
        <v>14</v>
      </c>
      <c r="O117">
        <v>15</v>
      </c>
      <c r="P117">
        <v>16</v>
      </c>
      <c r="Q117">
        <v>13</v>
      </c>
      <c r="R117">
        <v>13</v>
      </c>
      <c r="S117">
        <v>13</v>
      </c>
      <c r="T117">
        <v>17</v>
      </c>
      <c r="U117">
        <v>7</v>
      </c>
      <c r="V117">
        <v>21</v>
      </c>
      <c r="W117">
        <v>3</v>
      </c>
      <c r="X117">
        <v>0</v>
      </c>
      <c r="Y117">
        <v>12</v>
      </c>
      <c r="Z117">
        <v>0</v>
      </c>
      <c r="AA117">
        <v>41</v>
      </c>
      <c r="AB117">
        <v>0</v>
      </c>
      <c r="AC117">
        <v>6</v>
      </c>
      <c r="AD117">
        <v>13</v>
      </c>
      <c r="AE117">
        <v>0</v>
      </c>
      <c r="AF117">
        <v>13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1</v>
      </c>
      <c r="AQ117">
        <v>0</v>
      </c>
      <c r="AR117">
        <v>1</v>
      </c>
      <c r="AS117">
        <v>0</v>
      </c>
      <c r="AT117">
        <v>37</v>
      </c>
      <c r="AU117">
        <v>109</v>
      </c>
      <c r="AV117">
        <v>0</v>
      </c>
      <c r="AW117">
        <v>0</v>
      </c>
      <c r="AX117">
        <v>0</v>
      </c>
      <c r="AY117">
        <v>29</v>
      </c>
      <c r="AZ117" s="7" t="s">
        <v>117</v>
      </c>
      <c r="BE117" t="s">
        <v>68</v>
      </c>
    </row>
    <row r="118" spans="1:57" x14ac:dyDescent="0.3">
      <c r="A118">
        <v>4434</v>
      </c>
      <c r="B118" t="s">
        <v>501</v>
      </c>
      <c r="C118">
        <v>0</v>
      </c>
      <c r="D118">
        <v>1</v>
      </c>
      <c r="E118">
        <v>0</v>
      </c>
      <c r="F118">
        <v>27</v>
      </c>
      <c r="G118">
        <v>22</v>
      </c>
      <c r="H118">
        <v>0</v>
      </c>
      <c r="I118">
        <v>20</v>
      </c>
      <c r="J118">
        <v>0</v>
      </c>
      <c r="K118">
        <v>17</v>
      </c>
      <c r="L118">
        <v>0</v>
      </c>
      <c r="M118">
        <v>10</v>
      </c>
      <c r="N118">
        <v>27</v>
      </c>
      <c r="O118">
        <v>43</v>
      </c>
      <c r="P118">
        <v>38</v>
      </c>
      <c r="Q118">
        <v>30</v>
      </c>
      <c r="R118">
        <v>31</v>
      </c>
      <c r="S118">
        <v>40</v>
      </c>
      <c r="T118">
        <v>45</v>
      </c>
      <c r="U118">
        <v>42</v>
      </c>
      <c r="V118">
        <v>29</v>
      </c>
      <c r="W118">
        <v>31</v>
      </c>
      <c r="X118">
        <v>0</v>
      </c>
      <c r="Y118">
        <v>13</v>
      </c>
      <c r="Z118">
        <v>0</v>
      </c>
      <c r="AA118">
        <v>110</v>
      </c>
      <c r="AB118">
        <v>2</v>
      </c>
      <c r="AC118">
        <v>18</v>
      </c>
      <c r="AD118">
        <v>13</v>
      </c>
      <c r="AE118">
        <v>0</v>
      </c>
      <c r="AF118">
        <v>8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13</v>
      </c>
      <c r="AQ118">
        <v>1</v>
      </c>
      <c r="AR118">
        <v>16</v>
      </c>
      <c r="AS118">
        <v>51</v>
      </c>
      <c r="AT118">
        <v>147</v>
      </c>
      <c r="AU118">
        <v>183</v>
      </c>
      <c r="AV118">
        <v>0</v>
      </c>
      <c r="AW118">
        <v>0</v>
      </c>
      <c r="AX118">
        <v>14</v>
      </c>
      <c r="AY118">
        <v>31</v>
      </c>
      <c r="AZ118" s="7" t="s">
        <v>117</v>
      </c>
      <c r="BE118" t="s">
        <v>68</v>
      </c>
    </row>
    <row r="119" spans="1:57" x14ac:dyDescent="0.3">
      <c r="A119">
        <v>4435</v>
      </c>
      <c r="B119" t="s">
        <v>131</v>
      </c>
      <c r="C119">
        <v>0</v>
      </c>
      <c r="D119">
        <v>0</v>
      </c>
      <c r="E119">
        <v>0</v>
      </c>
      <c r="F119">
        <v>9</v>
      </c>
      <c r="G119">
        <v>7</v>
      </c>
      <c r="H119">
        <v>0</v>
      </c>
      <c r="I119">
        <v>6</v>
      </c>
      <c r="J119">
        <v>0</v>
      </c>
      <c r="K119">
        <v>6</v>
      </c>
      <c r="L119">
        <v>0</v>
      </c>
      <c r="M119">
        <v>3</v>
      </c>
      <c r="N119">
        <v>8</v>
      </c>
      <c r="O119">
        <v>14</v>
      </c>
      <c r="P119">
        <v>12</v>
      </c>
      <c r="Q119">
        <v>19</v>
      </c>
      <c r="R119">
        <v>24</v>
      </c>
      <c r="S119">
        <v>25</v>
      </c>
      <c r="T119">
        <v>20</v>
      </c>
      <c r="U119">
        <v>17</v>
      </c>
      <c r="V119">
        <v>22</v>
      </c>
      <c r="W119">
        <v>13</v>
      </c>
      <c r="X119">
        <v>0</v>
      </c>
      <c r="Y119">
        <v>3</v>
      </c>
      <c r="Z119">
        <v>0</v>
      </c>
      <c r="AA119">
        <v>13</v>
      </c>
      <c r="AB119">
        <v>0</v>
      </c>
      <c r="AC119">
        <v>1</v>
      </c>
      <c r="AD119">
        <v>10</v>
      </c>
      <c r="AE119">
        <v>0</v>
      </c>
      <c r="AF119">
        <v>16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3</v>
      </c>
      <c r="AS119">
        <v>4</v>
      </c>
      <c r="AT119">
        <v>8</v>
      </c>
      <c r="AU119">
        <v>37</v>
      </c>
      <c r="AV119">
        <v>0</v>
      </c>
      <c r="AW119">
        <v>0</v>
      </c>
      <c r="AX119">
        <v>0</v>
      </c>
      <c r="AY119">
        <v>15</v>
      </c>
      <c r="AZ119" s="7" t="s">
        <v>117</v>
      </c>
      <c r="BE119" t="s">
        <v>68</v>
      </c>
    </row>
    <row r="120" spans="1:57" x14ac:dyDescent="0.3">
      <c r="A120">
        <v>4436</v>
      </c>
      <c r="B120" t="s">
        <v>132</v>
      </c>
      <c r="C120">
        <v>0</v>
      </c>
      <c r="D120">
        <v>0</v>
      </c>
      <c r="E120">
        <v>0</v>
      </c>
      <c r="F120">
        <v>16</v>
      </c>
      <c r="G120">
        <v>14</v>
      </c>
      <c r="H120">
        <v>0</v>
      </c>
      <c r="I120">
        <v>16</v>
      </c>
      <c r="J120">
        <v>0</v>
      </c>
      <c r="K120">
        <v>17</v>
      </c>
      <c r="L120">
        <v>0</v>
      </c>
      <c r="M120">
        <v>1</v>
      </c>
      <c r="N120">
        <v>18</v>
      </c>
      <c r="O120">
        <v>15</v>
      </c>
      <c r="P120">
        <v>13</v>
      </c>
      <c r="Q120">
        <v>15</v>
      </c>
      <c r="R120">
        <v>16</v>
      </c>
      <c r="S120">
        <v>16</v>
      </c>
      <c r="T120">
        <v>22</v>
      </c>
      <c r="U120">
        <v>21</v>
      </c>
      <c r="V120">
        <v>25</v>
      </c>
      <c r="W120">
        <v>3</v>
      </c>
      <c r="X120">
        <v>0</v>
      </c>
      <c r="Y120">
        <v>4</v>
      </c>
      <c r="Z120">
        <v>0</v>
      </c>
      <c r="AA120">
        <v>19</v>
      </c>
      <c r="AB120">
        <v>0</v>
      </c>
      <c r="AC120">
        <v>0</v>
      </c>
      <c r="AD120">
        <v>18</v>
      </c>
      <c r="AE120">
        <v>0</v>
      </c>
      <c r="AF120">
        <v>1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4</v>
      </c>
      <c r="AS120">
        <v>0</v>
      </c>
      <c r="AT120">
        <v>10</v>
      </c>
      <c r="AU120">
        <v>23</v>
      </c>
      <c r="AV120">
        <v>0</v>
      </c>
      <c r="AW120">
        <v>0</v>
      </c>
      <c r="AX120">
        <v>0</v>
      </c>
      <c r="AY120">
        <v>5</v>
      </c>
      <c r="AZ120" s="7" t="s">
        <v>117</v>
      </c>
      <c r="BE120" t="s">
        <v>68</v>
      </c>
    </row>
    <row r="121" spans="1:57" x14ac:dyDescent="0.3">
      <c r="A121">
        <v>4437</v>
      </c>
      <c r="B121" t="s">
        <v>133</v>
      </c>
      <c r="C121">
        <v>0</v>
      </c>
      <c r="D121">
        <v>0</v>
      </c>
      <c r="E121">
        <v>0</v>
      </c>
      <c r="F121">
        <v>43</v>
      </c>
      <c r="G121">
        <v>26</v>
      </c>
      <c r="H121">
        <v>1</v>
      </c>
      <c r="I121">
        <v>18</v>
      </c>
      <c r="J121">
        <v>0</v>
      </c>
      <c r="K121">
        <v>19</v>
      </c>
      <c r="L121">
        <v>0</v>
      </c>
      <c r="M121">
        <v>30</v>
      </c>
      <c r="N121">
        <v>45</v>
      </c>
      <c r="O121">
        <v>47</v>
      </c>
      <c r="P121">
        <v>45</v>
      </c>
      <c r="Q121">
        <v>48</v>
      </c>
      <c r="R121">
        <v>45</v>
      </c>
      <c r="S121">
        <v>43</v>
      </c>
      <c r="T121">
        <v>37</v>
      </c>
      <c r="U121">
        <v>14</v>
      </c>
      <c r="V121">
        <v>35</v>
      </c>
      <c r="W121">
        <v>11</v>
      </c>
      <c r="X121">
        <v>0</v>
      </c>
      <c r="Y121">
        <v>21</v>
      </c>
      <c r="Z121">
        <v>0</v>
      </c>
      <c r="AA121">
        <v>91</v>
      </c>
      <c r="AB121">
        <v>0</v>
      </c>
      <c r="AC121">
        <v>3</v>
      </c>
      <c r="AD121">
        <v>32</v>
      </c>
      <c r="AE121">
        <v>0</v>
      </c>
      <c r="AF121">
        <v>32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13</v>
      </c>
      <c r="AQ121">
        <v>2</v>
      </c>
      <c r="AR121">
        <v>41</v>
      </c>
      <c r="AS121">
        <v>17</v>
      </c>
      <c r="AT121">
        <v>60</v>
      </c>
      <c r="AU121">
        <v>207</v>
      </c>
      <c r="AV121">
        <v>1</v>
      </c>
      <c r="AW121">
        <v>2</v>
      </c>
      <c r="AX121">
        <v>15</v>
      </c>
      <c r="AY121">
        <v>40</v>
      </c>
      <c r="AZ121" s="7" t="s">
        <v>117</v>
      </c>
      <c r="BE121" t="s">
        <v>68</v>
      </c>
    </row>
    <row r="122" spans="1:57" x14ac:dyDescent="0.3">
      <c r="A122">
        <v>4438</v>
      </c>
      <c r="B122" t="s">
        <v>134</v>
      </c>
      <c r="C122">
        <v>0</v>
      </c>
      <c r="D122">
        <v>0</v>
      </c>
      <c r="E122">
        <v>0</v>
      </c>
      <c r="F122">
        <v>20</v>
      </c>
      <c r="G122">
        <v>15</v>
      </c>
      <c r="H122">
        <v>0</v>
      </c>
      <c r="I122">
        <v>17</v>
      </c>
      <c r="J122">
        <v>0</v>
      </c>
      <c r="K122">
        <v>13</v>
      </c>
      <c r="L122">
        <v>0</v>
      </c>
      <c r="M122">
        <v>5</v>
      </c>
      <c r="N122">
        <v>18</v>
      </c>
      <c r="O122">
        <v>38</v>
      </c>
      <c r="P122">
        <v>24</v>
      </c>
      <c r="Q122">
        <v>34</v>
      </c>
      <c r="R122">
        <v>28</v>
      </c>
      <c r="S122">
        <v>30</v>
      </c>
      <c r="T122">
        <v>37</v>
      </c>
      <c r="U122">
        <v>34</v>
      </c>
      <c r="V122">
        <v>40</v>
      </c>
      <c r="W122">
        <v>27</v>
      </c>
      <c r="X122">
        <v>0</v>
      </c>
      <c r="Y122">
        <v>15</v>
      </c>
      <c r="Z122">
        <v>0</v>
      </c>
      <c r="AA122">
        <v>120</v>
      </c>
      <c r="AB122">
        <v>0</v>
      </c>
      <c r="AC122">
        <v>1</v>
      </c>
      <c r="AD122">
        <v>14</v>
      </c>
      <c r="AE122">
        <v>0</v>
      </c>
      <c r="AF122">
        <v>15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6</v>
      </c>
      <c r="AQ122">
        <v>0</v>
      </c>
      <c r="AR122">
        <v>23</v>
      </c>
      <c r="AS122">
        <v>10</v>
      </c>
      <c r="AT122">
        <v>23</v>
      </c>
      <c r="AU122">
        <v>81</v>
      </c>
      <c r="AV122">
        <v>0</v>
      </c>
      <c r="AW122">
        <v>0</v>
      </c>
      <c r="AX122">
        <v>2</v>
      </c>
      <c r="AY122">
        <v>1</v>
      </c>
      <c r="AZ122" s="7" t="s">
        <v>117</v>
      </c>
      <c r="BE122" t="s">
        <v>68</v>
      </c>
    </row>
    <row r="123" spans="1:57" x14ac:dyDescent="0.3">
      <c r="A123">
        <v>4439</v>
      </c>
      <c r="B123" t="s">
        <v>135</v>
      </c>
      <c r="C123">
        <v>0</v>
      </c>
      <c r="D123">
        <v>0</v>
      </c>
      <c r="E123">
        <v>1</v>
      </c>
      <c r="F123">
        <v>33</v>
      </c>
      <c r="G123">
        <v>13</v>
      </c>
      <c r="H123">
        <v>0</v>
      </c>
      <c r="I123">
        <v>13</v>
      </c>
      <c r="J123">
        <v>0</v>
      </c>
      <c r="K123">
        <v>15</v>
      </c>
      <c r="L123">
        <v>0</v>
      </c>
      <c r="M123">
        <v>22</v>
      </c>
      <c r="N123">
        <v>35</v>
      </c>
      <c r="O123">
        <v>33</v>
      </c>
      <c r="P123">
        <v>39</v>
      </c>
      <c r="Q123">
        <v>26</v>
      </c>
      <c r="R123">
        <v>33</v>
      </c>
      <c r="S123">
        <v>21</v>
      </c>
      <c r="T123">
        <v>48</v>
      </c>
      <c r="U123">
        <v>9</v>
      </c>
      <c r="V123">
        <v>42</v>
      </c>
      <c r="W123">
        <v>5</v>
      </c>
      <c r="X123">
        <v>0</v>
      </c>
      <c r="Y123">
        <v>37</v>
      </c>
      <c r="Z123">
        <v>0</v>
      </c>
      <c r="AA123">
        <v>92</v>
      </c>
      <c r="AB123">
        <v>1</v>
      </c>
      <c r="AC123">
        <v>9</v>
      </c>
      <c r="AD123">
        <v>31</v>
      </c>
      <c r="AE123">
        <v>0</v>
      </c>
      <c r="AF123">
        <v>4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4</v>
      </c>
      <c r="AQ123">
        <v>0</v>
      </c>
      <c r="AR123">
        <v>7</v>
      </c>
      <c r="AS123">
        <v>6</v>
      </c>
      <c r="AT123">
        <v>36</v>
      </c>
      <c r="AU123">
        <v>142</v>
      </c>
      <c r="AV123">
        <v>2</v>
      </c>
      <c r="AW123">
        <v>7</v>
      </c>
      <c r="AX123">
        <v>5</v>
      </c>
      <c r="AY123">
        <v>37</v>
      </c>
      <c r="AZ123" s="7" t="s">
        <v>136</v>
      </c>
      <c r="BE123" t="s">
        <v>8</v>
      </c>
    </row>
    <row r="124" spans="1:57" x14ac:dyDescent="0.3">
      <c r="A124">
        <v>4440</v>
      </c>
      <c r="B124" t="s">
        <v>137</v>
      </c>
      <c r="C124">
        <v>49</v>
      </c>
      <c r="D124">
        <v>1</v>
      </c>
      <c r="E124">
        <v>62</v>
      </c>
      <c r="F124">
        <v>30</v>
      </c>
      <c r="G124">
        <v>27</v>
      </c>
      <c r="H124">
        <v>1</v>
      </c>
      <c r="I124">
        <v>32</v>
      </c>
      <c r="J124">
        <v>1</v>
      </c>
      <c r="K124">
        <v>30</v>
      </c>
      <c r="L124">
        <v>0</v>
      </c>
      <c r="M124">
        <v>0</v>
      </c>
      <c r="N124">
        <v>26</v>
      </c>
      <c r="O124">
        <v>29</v>
      </c>
      <c r="P124">
        <v>29</v>
      </c>
      <c r="Q124">
        <v>22</v>
      </c>
      <c r="R124">
        <v>29</v>
      </c>
      <c r="S124">
        <v>25</v>
      </c>
      <c r="T124">
        <v>20</v>
      </c>
      <c r="U124">
        <v>3</v>
      </c>
      <c r="V124">
        <v>14</v>
      </c>
      <c r="W124">
        <v>4</v>
      </c>
      <c r="X124">
        <v>0</v>
      </c>
      <c r="Y124">
        <v>13</v>
      </c>
      <c r="Z124">
        <v>26</v>
      </c>
      <c r="AA124">
        <v>55</v>
      </c>
      <c r="AB124">
        <v>0</v>
      </c>
      <c r="AC124">
        <v>18</v>
      </c>
      <c r="AD124">
        <v>1</v>
      </c>
      <c r="AE124">
        <v>0</v>
      </c>
      <c r="AF124">
        <v>2</v>
      </c>
      <c r="AG124">
        <v>0</v>
      </c>
      <c r="AH124">
        <v>2</v>
      </c>
      <c r="AI124">
        <v>6</v>
      </c>
      <c r="AJ124">
        <v>1</v>
      </c>
      <c r="AK124">
        <v>0</v>
      </c>
      <c r="AL124">
        <v>1</v>
      </c>
      <c r="AM124">
        <v>0</v>
      </c>
      <c r="AN124">
        <v>0</v>
      </c>
      <c r="AO124">
        <v>0</v>
      </c>
      <c r="AP124">
        <v>1</v>
      </c>
      <c r="AQ124">
        <v>0</v>
      </c>
      <c r="AR124">
        <v>3</v>
      </c>
      <c r="AS124">
        <v>8</v>
      </c>
      <c r="AT124">
        <v>8</v>
      </c>
      <c r="AU124">
        <v>24</v>
      </c>
      <c r="AV124">
        <v>0</v>
      </c>
      <c r="AW124">
        <v>0</v>
      </c>
      <c r="AX124">
        <v>6</v>
      </c>
      <c r="AY124">
        <v>4</v>
      </c>
      <c r="AZ124" s="7" t="s">
        <v>139</v>
      </c>
      <c r="BE124" t="s">
        <v>139</v>
      </c>
    </row>
    <row r="125" spans="1:57" x14ac:dyDescent="0.3">
      <c r="A125">
        <v>4441</v>
      </c>
      <c r="B125" t="s">
        <v>140</v>
      </c>
      <c r="C125">
        <v>0</v>
      </c>
      <c r="D125">
        <v>0</v>
      </c>
      <c r="E125">
        <v>13</v>
      </c>
      <c r="F125">
        <v>100</v>
      </c>
      <c r="G125">
        <v>94</v>
      </c>
      <c r="H125">
        <v>0</v>
      </c>
      <c r="I125">
        <v>89</v>
      </c>
      <c r="J125">
        <v>1</v>
      </c>
      <c r="K125">
        <v>84</v>
      </c>
      <c r="L125">
        <v>1</v>
      </c>
      <c r="M125">
        <v>0</v>
      </c>
      <c r="N125">
        <v>98</v>
      </c>
      <c r="O125">
        <v>96</v>
      </c>
      <c r="P125">
        <v>108</v>
      </c>
      <c r="Q125">
        <v>78</v>
      </c>
      <c r="R125">
        <v>99</v>
      </c>
      <c r="S125">
        <v>75</v>
      </c>
      <c r="T125">
        <v>73</v>
      </c>
      <c r="U125">
        <v>55</v>
      </c>
      <c r="V125">
        <v>84</v>
      </c>
      <c r="W125">
        <v>38</v>
      </c>
      <c r="X125">
        <v>1</v>
      </c>
      <c r="Y125">
        <v>97</v>
      </c>
      <c r="Z125">
        <v>6</v>
      </c>
      <c r="AA125">
        <v>301</v>
      </c>
      <c r="AB125">
        <v>0</v>
      </c>
      <c r="AC125">
        <v>40</v>
      </c>
      <c r="AD125">
        <v>19</v>
      </c>
      <c r="AE125">
        <v>0</v>
      </c>
      <c r="AF125">
        <v>38</v>
      </c>
      <c r="AG125">
        <v>0</v>
      </c>
      <c r="AH125">
        <v>0</v>
      </c>
      <c r="AI125">
        <v>1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32</v>
      </c>
      <c r="AQ125">
        <v>0</v>
      </c>
      <c r="AR125">
        <v>97</v>
      </c>
      <c r="AS125">
        <v>0</v>
      </c>
      <c r="AT125">
        <v>75</v>
      </c>
      <c r="AU125">
        <v>163</v>
      </c>
      <c r="AV125">
        <v>0</v>
      </c>
      <c r="AW125">
        <v>0</v>
      </c>
      <c r="AX125">
        <v>11</v>
      </c>
      <c r="AY125">
        <v>22</v>
      </c>
      <c r="AZ125" s="7" t="s">
        <v>139</v>
      </c>
      <c r="BE125" t="s">
        <v>139</v>
      </c>
    </row>
    <row r="126" spans="1:57" x14ac:dyDescent="0.3">
      <c r="A126">
        <v>4442</v>
      </c>
      <c r="B126" t="s">
        <v>141</v>
      </c>
      <c r="C126">
        <v>0</v>
      </c>
      <c r="D126">
        <v>0</v>
      </c>
      <c r="E126">
        <v>0</v>
      </c>
      <c r="F126">
        <v>1</v>
      </c>
      <c r="G126">
        <v>1</v>
      </c>
      <c r="H126">
        <v>0</v>
      </c>
      <c r="I126">
        <v>1</v>
      </c>
      <c r="J126">
        <v>0</v>
      </c>
      <c r="K126">
        <v>1</v>
      </c>
      <c r="L126">
        <v>0</v>
      </c>
      <c r="M126">
        <v>0</v>
      </c>
      <c r="N126">
        <v>1</v>
      </c>
      <c r="O126">
        <v>5</v>
      </c>
      <c r="P126">
        <v>4</v>
      </c>
      <c r="Q126">
        <v>0</v>
      </c>
      <c r="R126">
        <v>6</v>
      </c>
      <c r="S126">
        <v>3</v>
      </c>
      <c r="T126">
        <v>1</v>
      </c>
      <c r="U126">
        <v>4</v>
      </c>
      <c r="V126">
        <v>1</v>
      </c>
      <c r="W126">
        <v>2</v>
      </c>
      <c r="X126">
        <v>0</v>
      </c>
      <c r="Y126">
        <v>3</v>
      </c>
      <c r="Z126">
        <v>0</v>
      </c>
      <c r="AA126">
        <v>6</v>
      </c>
      <c r="AB126">
        <v>0</v>
      </c>
      <c r="AC126">
        <v>1</v>
      </c>
      <c r="AD126">
        <v>3</v>
      </c>
      <c r="AE126">
        <v>0</v>
      </c>
      <c r="AF126">
        <v>4</v>
      </c>
      <c r="AG126">
        <v>0</v>
      </c>
      <c r="AH126">
        <v>0</v>
      </c>
      <c r="AI126">
        <v>2</v>
      </c>
      <c r="AJ126">
        <v>1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2</v>
      </c>
      <c r="AQ126">
        <v>0</v>
      </c>
      <c r="AR126">
        <v>11</v>
      </c>
      <c r="AS126">
        <v>1</v>
      </c>
      <c r="AT126">
        <v>8</v>
      </c>
      <c r="AU126">
        <v>21</v>
      </c>
      <c r="AV126">
        <v>0</v>
      </c>
      <c r="AW126">
        <v>0</v>
      </c>
      <c r="AX126">
        <v>2</v>
      </c>
      <c r="AY126">
        <v>7</v>
      </c>
      <c r="AZ126" s="7" t="s">
        <v>213</v>
      </c>
      <c r="BE126" t="s">
        <v>139</v>
      </c>
    </row>
    <row r="127" spans="1:57" x14ac:dyDescent="0.3">
      <c r="A127">
        <v>4443</v>
      </c>
      <c r="B127" t="s">
        <v>143</v>
      </c>
      <c r="C127">
        <v>0</v>
      </c>
      <c r="D127">
        <v>0</v>
      </c>
      <c r="E127">
        <v>0</v>
      </c>
      <c r="F127">
        <v>51</v>
      </c>
      <c r="G127">
        <v>51</v>
      </c>
      <c r="H127">
        <v>1</v>
      </c>
      <c r="I127">
        <v>49</v>
      </c>
      <c r="J127">
        <v>1</v>
      </c>
      <c r="K127">
        <v>45</v>
      </c>
      <c r="L127">
        <v>0</v>
      </c>
      <c r="M127">
        <v>3</v>
      </c>
      <c r="N127">
        <v>41</v>
      </c>
      <c r="O127">
        <v>42</v>
      </c>
      <c r="P127">
        <v>48</v>
      </c>
      <c r="Q127">
        <v>37</v>
      </c>
      <c r="R127">
        <v>46</v>
      </c>
      <c r="S127">
        <v>43</v>
      </c>
      <c r="T127">
        <v>50</v>
      </c>
      <c r="U127">
        <v>35</v>
      </c>
      <c r="V127">
        <v>43</v>
      </c>
      <c r="W127">
        <v>29</v>
      </c>
      <c r="X127">
        <v>0</v>
      </c>
      <c r="Y127">
        <v>46</v>
      </c>
      <c r="Z127">
        <v>0</v>
      </c>
      <c r="AA127">
        <v>219</v>
      </c>
      <c r="AB127">
        <v>1</v>
      </c>
      <c r="AC127">
        <v>73</v>
      </c>
      <c r="AD127">
        <v>2</v>
      </c>
      <c r="AE127">
        <v>0</v>
      </c>
      <c r="AF127">
        <v>1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1</v>
      </c>
      <c r="AO127">
        <v>8</v>
      </c>
      <c r="AP127">
        <v>21</v>
      </c>
      <c r="AQ127">
        <v>0</v>
      </c>
      <c r="AR127">
        <v>45</v>
      </c>
      <c r="AS127">
        <v>21</v>
      </c>
      <c r="AT127">
        <v>74</v>
      </c>
      <c r="AU127">
        <v>219</v>
      </c>
      <c r="AV127">
        <v>0</v>
      </c>
      <c r="AW127">
        <v>2</v>
      </c>
      <c r="AX127">
        <v>10</v>
      </c>
      <c r="AY127">
        <v>34</v>
      </c>
      <c r="AZ127" s="7" t="s">
        <v>214</v>
      </c>
      <c r="BE127" t="s">
        <v>139</v>
      </c>
    </row>
    <row r="128" spans="1:57" x14ac:dyDescent="0.3">
      <c r="A128">
        <v>4444</v>
      </c>
      <c r="B128" t="s">
        <v>144</v>
      </c>
      <c r="C128">
        <v>0</v>
      </c>
      <c r="D128">
        <v>0</v>
      </c>
      <c r="E128">
        <v>0</v>
      </c>
      <c r="F128">
        <v>15</v>
      </c>
      <c r="G128">
        <v>12</v>
      </c>
      <c r="H128">
        <v>3</v>
      </c>
      <c r="I128">
        <v>11</v>
      </c>
      <c r="J128">
        <v>0</v>
      </c>
      <c r="K128">
        <v>10</v>
      </c>
      <c r="L128">
        <v>1</v>
      </c>
      <c r="M128">
        <v>8</v>
      </c>
      <c r="N128">
        <v>19</v>
      </c>
      <c r="O128">
        <v>13</v>
      </c>
      <c r="P128">
        <v>16</v>
      </c>
      <c r="Q128">
        <v>19</v>
      </c>
      <c r="R128">
        <v>22</v>
      </c>
      <c r="S128">
        <v>22</v>
      </c>
      <c r="T128">
        <v>27</v>
      </c>
      <c r="U128">
        <v>14</v>
      </c>
      <c r="V128">
        <v>23</v>
      </c>
      <c r="W128">
        <v>7</v>
      </c>
      <c r="X128">
        <v>0</v>
      </c>
      <c r="Y128">
        <v>8</v>
      </c>
      <c r="Z128">
        <v>0</v>
      </c>
      <c r="AA128">
        <v>37</v>
      </c>
      <c r="AB128">
        <v>0</v>
      </c>
      <c r="AC128">
        <v>3</v>
      </c>
      <c r="AD128">
        <v>7</v>
      </c>
      <c r="AE128">
        <v>0</v>
      </c>
      <c r="AF128">
        <v>9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10</v>
      </c>
      <c r="AQ128">
        <v>0</v>
      </c>
      <c r="AR128">
        <v>16</v>
      </c>
      <c r="AS128">
        <v>10</v>
      </c>
      <c r="AT128">
        <v>49</v>
      </c>
      <c r="AU128">
        <v>129</v>
      </c>
      <c r="AV128">
        <v>0</v>
      </c>
      <c r="AW128">
        <v>0</v>
      </c>
      <c r="AX128">
        <v>7</v>
      </c>
      <c r="AY128">
        <v>13</v>
      </c>
      <c r="AZ128" s="7" t="s">
        <v>144</v>
      </c>
      <c r="BE128" t="s">
        <v>139</v>
      </c>
    </row>
    <row r="129" spans="1:57" x14ac:dyDescent="0.3">
      <c r="A129">
        <v>4445</v>
      </c>
      <c r="B129" t="s">
        <v>145</v>
      </c>
      <c r="C129">
        <v>0</v>
      </c>
      <c r="D129">
        <v>0</v>
      </c>
      <c r="E129">
        <v>0</v>
      </c>
      <c r="F129">
        <v>11</v>
      </c>
      <c r="G129">
        <v>6</v>
      </c>
      <c r="H129">
        <v>0</v>
      </c>
      <c r="I129">
        <v>7</v>
      </c>
      <c r="J129">
        <v>0</v>
      </c>
      <c r="K129">
        <v>7</v>
      </c>
      <c r="L129">
        <v>0</v>
      </c>
      <c r="M129">
        <v>6</v>
      </c>
      <c r="N129">
        <v>18</v>
      </c>
      <c r="O129">
        <v>8</v>
      </c>
      <c r="P129">
        <v>11</v>
      </c>
      <c r="Q129">
        <v>16</v>
      </c>
      <c r="R129">
        <v>22</v>
      </c>
      <c r="S129">
        <v>21</v>
      </c>
      <c r="T129">
        <v>21</v>
      </c>
      <c r="U129">
        <v>11</v>
      </c>
      <c r="V129">
        <v>17</v>
      </c>
      <c r="W129">
        <v>4</v>
      </c>
      <c r="X129">
        <v>0</v>
      </c>
      <c r="Y129">
        <v>8</v>
      </c>
      <c r="Z129">
        <v>0</v>
      </c>
      <c r="AA129">
        <v>40</v>
      </c>
      <c r="AB129">
        <v>0</v>
      </c>
      <c r="AC129">
        <v>3</v>
      </c>
      <c r="AD129">
        <v>10</v>
      </c>
      <c r="AE129">
        <v>0</v>
      </c>
      <c r="AF129">
        <v>4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1</v>
      </c>
      <c r="AQ129">
        <v>0</v>
      </c>
      <c r="AR129">
        <v>3</v>
      </c>
      <c r="AS129">
        <v>0</v>
      </c>
      <c r="AT129">
        <v>11</v>
      </c>
      <c r="AU129">
        <v>39</v>
      </c>
      <c r="AV129">
        <v>0</v>
      </c>
      <c r="AW129">
        <v>0</v>
      </c>
      <c r="AX129">
        <v>1</v>
      </c>
      <c r="AY129">
        <v>16</v>
      </c>
      <c r="AZ129" s="7" t="s">
        <v>144</v>
      </c>
      <c r="BE129" t="s">
        <v>139</v>
      </c>
    </row>
    <row r="130" spans="1:57" x14ac:dyDescent="0.3">
      <c r="A130">
        <v>4446</v>
      </c>
      <c r="B130" t="s">
        <v>146</v>
      </c>
      <c r="C130">
        <v>0</v>
      </c>
      <c r="D130">
        <v>0</v>
      </c>
      <c r="E130">
        <v>0</v>
      </c>
      <c r="F130">
        <v>8</v>
      </c>
      <c r="G130">
        <v>5</v>
      </c>
      <c r="H130">
        <v>0</v>
      </c>
      <c r="I130">
        <v>6</v>
      </c>
      <c r="J130">
        <v>0</v>
      </c>
      <c r="K130">
        <v>6</v>
      </c>
      <c r="L130">
        <v>0</v>
      </c>
      <c r="M130">
        <v>1</v>
      </c>
      <c r="N130">
        <v>6</v>
      </c>
      <c r="O130">
        <v>2</v>
      </c>
      <c r="P130">
        <v>2</v>
      </c>
      <c r="Q130">
        <v>5</v>
      </c>
      <c r="R130">
        <v>5</v>
      </c>
      <c r="S130">
        <v>3</v>
      </c>
      <c r="T130">
        <v>4</v>
      </c>
      <c r="U130">
        <v>4</v>
      </c>
      <c r="V130">
        <v>8</v>
      </c>
      <c r="W130">
        <v>2</v>
      </c>
      <c r="X130">
        <v>0</v>
      </c>
      <c r="Y130">
        <v>4</v>
      </c>
      <c r="Z130">
        <v>0</v>
      </c>
      <c r="AA130">
        <v>10</v>
      </c>
      <c r="AB130">
        <v>0</v>
      </c>
      <c r="AC130">
        <v>4</v>
      </c>
      <c r="AD130">
        <v>3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1</v>
      </c>
      <c r="AQ130">
        <v>0</v>
      </c>
      <c r="AR130">
        <v>4</v>
      </c>
      <c r="AS130">
        <v>3</v>
      </c>
      <c r="AT130">
        <v>6</v>
      </c>
      <c r="AU130">
        <v>28</v>
      </c>
      <c r="AV130">
        <v>0</v>
      </c>
      <c r="AW130">
        <v>0</v>
      </c>
      <c r="AX130">
        <v>0</v>
      </c>
      <c r="AY130">
        <v>9</v>
      </c>
      <c r="AZ130" s="7" t="s">
        <v>144</v>
      </c>
      <c r="BE130" t="s">
        <v>139</v>
      </c>
    </row>
    <row r="131" spans="1:57" x14ac:dyDescent="0.3">
      <c r="A131">
        <v>4447</v>
      </c>
      <c r="B131" t="s">
        <v>147</v>
      </c>
      <c r="C131">
        <v>0</v>
      </c>
      <c r="D131">
        <v>0</v>
      </c>
      <c r="E131">
        <v>0</v>
      </c>
      <c r="F131">
        <v>31</v>
      </c>
      <c r="G131">
        <v>21</v>
      </c>
      <c r="H131">
        <v>3</v>
      </c>
      <c r="I131">
        <v>20</v>
      </c>
      <c r="J131">
        <v>0</v>
      </c>
      <c r="K131">
        <v>20</v>
      </c>
      <c r="L131">
        <v>0</v>
      </c>
      <c r="M131">
        <v>10</v>
      </c>
      <c r="N131">
        <v>30</v>
      </c>
      <c r="O131">
        <v>33</v>
      </c>
      <c r="P131">
        <v>33</v>
      </c>
      <c r="Q131">
        <v>33</v>
      </c>
      <c r="R131">
        <v>28</v>
      </c>
      <c r="S131">
        <v>12</v>
      </c>
      <c r="T131">
        <v>26</v>
      </c>
      <c r="U131">
        <v>19</v>
      </c>
      <c r="V131">
        <v>39</v>
      </c>
      <c r="W131">
        <v>10</v>
      </c>
      <c r="X131">
        <v>0</v>
      </c>
      <c r="Y131">
        <v>39</v>
      </c>
      <c r="Z131">
        <v>0</v>
      </c>
      <c r="AA131">
        <v>138</v>
      </c>
      <c r="AB131">
        <v>0</v>
      </c>
      <c r="AC131">
        <v>17</v>
      </c>
      <c r="AD131">
        <v>7</v>
      </c>
      <c r="AE131">
        <v>0</v>
      </c>
      <c r="AF131">
        <v>32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4</v>
      </c>
      <c r="AP131">
        <v>1</v>
      </c>
      <c r="AQ131">
        <v>0</v>
      </c>
      <c r="AR131">
        <v>33</v>
      </c>
      <c r="AS131">
        <v>0</v>
      </c>
      <c r="AT131">
        <v>38</v>
      </c>
      <c r="AU131">
        <v>91</v>
      </c>
      <c r="AV131">
        <v>0</v>
      </c>
      <c r="AW131">
        <v>0</v>
      </c>
      <c r="AX131">
        <v>6</v>
      </c>
      <c r="AY131">
        <v>31</v>
      </c>
      <c r="AZ131" s="7" t="s">
        <v>144</v>
      </c>
      <c r="BE131" t="s">
        <v>139</v>
      </c>
    </row>
    <row r="132" spans="1:57" x14ac:dyDescent="0.3">
      <c r="A132">
        <v>4448</v>
      </c>
      <c r="B132" t="s">
        <v>148</v>
      </c>
      <c r="C132">
        <v>0</v>
      </c>
      <c r="D132">
        <v>0</v>
      </c>
      <c r="E132">
        <v>0</v>
      </c>
      <c r="F132">
        <v>9</v>
      </c>
      <c r="G132">
        <v>8</v>
      </c>
      <c r="H132">
        <v>0</v>
      </c>
      <c r="I132">
        <v>8</v>
      </c>
      <c r="J132">
        <v>0</v>
      </c>
      <c r="K132">
        <v>7</v>
      </c>
      <c r="L132">
        <v>0</v>
      </c>
      <c r="M132">
        <v>1</v>
      </c>
      <c r="N132">
        <v>9</v>
      </c>
      <c r="O132">
        <v>7</v>
      </c>
      <c r="P132">
        <v>6</v>
      </c>
      <c r="Q132">
        <v>5</v>
      </c>
      <c r="R132">
        <v>5</v>
      </c>
      <c r="S132">
        <v>9</v>
      </c>
      <c r="T132">
        <v>15</v>
      </c>
      <c r="U132">
        <v>7</v>
      </c>
      <c r="V132">
        <v>8</v>
      </c>
      <c r="W132">
        <v>3</v>
      </c>
      <c r="X132">
        <v>0</v>
      </c>
      <c r="Y132">
        <v>1</v>
      </c>
      <c r="Z132">
        <v>0</v>
      </c>
      <c r="AA132">
        <v>16</v>
      </c>
      <c r="AB132">
        <v>0</v>
      </c>
      <c r="AC132">
        <v>2</v>
      </c>
      <c r="AD132">
        <v>7</v>
      </c>
      <c r="AE132">
        <v>0</v>
      </c>
      <c r="AF132">
        <v>6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1</v>
      </c>
      <c r="AQ132">
        <v>0</v>
      </c>
      <c r="AR132">
        <v>21</v>
      </c>
      <c r="AS132">
        <v>2</v>
      </c>
      <c r="AT132">
        <v>13</v>
      </c>
      <c r="AU132">
        <v>37</v>
      </c>
      <c r="AV132">
        <v>0</v>
      </c>
      <c r="AW132">
        <v>0</v>
      </c>
      <c r="AX132">
        <v>5</v>
      </c>
      <c r="AY132">
        <v>10</v>
      </c>
      <c r="AZ132" s="7" t="s">
        <v>144</v>
      </c>
      <c r="BE132" t="s">
        <v>139</v>
      </c>
    </row>
    <row r="133" spans="1:57" x14ac:dyDescent="0.3">
      <c r="A133">
        <v>4449</v>
      </c>
      <c r="B133" t="s">
        <v>149</v>
      </c>
      <c r="C133">
        <v>0</v>
      </c>
      <c r="D133">
        <v>0</v>
      </c>
      <c r="E133">
        <v>0</v>
      </c>
      <c r="F133">
        <v>3</v>
      </c>
      <c r="G133">
        <v>2</v>
      </c>
      <c r="H133">
        <v>0</v>
      </c>
      <c r="I133">
        <v>1</v>
      </c>
      <c r="J133">
        <v>0</v>
      </c>
      <c r="K133">
        <v>3</v>
      </c>
      <c r="L133">
        <v>0</v>
      </c>
      <c r="M133">
        <v>2</v>
      </c>
      <c r="N133">
        <v>6</v>
      </c>
      <c r="O133">
        <v>7</v>
      </c>
      <c r="P133">
        <v>7</v>
      </c>
      <c r="Q133">
        <v>10</v>
      </c>
      <c r="R133">
        <v>10</v>
      </c>
      <c r="S133">
        <v>12</v>
      </c>
      <c r="T133">
        <v>18</v>
      </c>
      <c r="U133">
        <v>15</v>
      </c>
      <c r="V133">
        <v>14</v>
      </c>
      <c r="W133">
        <v>5</v>
      </c>
      <c r="X133">
        <v>0</v>
      </c>
      <c r="Y133">
        <v>5</v>
      </c>
      <c r="Z133">
        <v>0</v>
      </c>
      <c r="AA133">
        <v>15</v>
      </c>
      <c r="AB133">
        <v>0</v>
      </c>
      <c r="AC133">
        <v>2</v>
      </c>
      <c r="AD133">
        <v>3</v>
      </c>
      <c r="AE133">
        <v>0</v>
      </c>
      <c r="AF133">
        <v>5</v>
      </c>
      <c r="AG133">
        <v>0</v>
      </c>
      <c r="AH133">
        <v>0</v>
      </c>
      <c r="AI133">
        <v>1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11</v>
      </c>
      <c r="AS133">
        <v>1</v>
      </c>
      <c r="AT133">
        <v>13</v>
      </c>
      <c r="AU133">
        <v>65</v>
      </c>
      <c r="AV133">
        <v>0</v>
      </c>
      <c r="AW133">
        <v>0</v>
      </c>
      <c r="AX133">
        <v>3</v>
      </c>
      <c r="AY133">
        <v>8</v>
      </c>
      <c r="AZ133" s="7" t="s">
        <v>144</v>
      </c>
      <c r="BE133" t="s">
        <v>139</v>
      </c>
    </row>
    <row r="134" spans="1:57" x14ac:dyDescent="0.3">
      <c r="A134">
        <v>4450</v>
      </c>
      <c r="B134" t="s">
        <v>150</v>
      </c>
      <c r="C134">
        <v>0</v>
      </c>
      <c r="D134">
        <v>0</v>
      </c>
      <c r="E134">
        <v>0</v>
      </c>
      <c r="F134">
        <v>6</v>
      </c>
      <c r="G134">
        <v>4</v>
      </c>
      <c r="H134">
        <v>0</v>
      </c>
      <c r="I134">
        <v>4</v>
      </c>
      <c r="J134">
        <v>0</v>
      </c>
      <c r="K134">
        <v>4</v>
      </c>
      <c r="L134">
        <v>0</v>
      </c>
      <c r="M134">
        <v>2</v>
      </c>
      <c r="N134">
        <v>6</v>
      </c>
      <c r="O134">
        <v>7</v>
      </c>
      <c r="P134">
        <v>10</v>
      </c>
      <c r="Q134">
        <v>6</v>
      </c>
      <c r="R134">
        <v>4</v>
      </c>
      <c r="S134">
        <v>7</v>
      </c>
      <c r="T134">
        <v>8</v>
      </c>
      <c r="U134">
        <v>5</v>
      </c>
      <c r="V134">
        <v>4</v>
      </c>
      <c r="W134">
        <v>0</v>
      </c>
      <c r="X134">
        <v>0</v>
      </c>
      <c r="Y134">
        <v>8</v>
      </c>
      <c r="Z134">
        <v>0</v>
      </c>
      <c r="AA134">
        <v>23</v>
      </c>
      <c r="AB134">
        <v>0</v>
      </c>
      <c r="AC134">
        <v>6</v>
      </c>
      <c r="AD134">
        <v>5</v>
      </c>
      <c r="AE134">
        <v>0</v>
      </c>
      <c r="AF134">
        <v>5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3</v>
      </c>
      <c r="AQ134">
        <v>0</v>
      </c>
      <c r="AR134">
        <v>0</v>
      </c>
      <c r="AS134">
        <v>1</v>
      </c>
      <c r="AT134">
        <v>6</v>
      </c>
      <c r="AU134">
        <v>18</v>
      </c>
      <c r="AV134">
        <v>0</v>
      </c>
      <c r="AW134">
        <v>0</v>
      </c>
      <c r="AX134">
        <v>0</v>
      </c>
      <c r="AY134">
        <v>8</v>
      </c>
      <c r="AZ134" s="7" t="s">
        <v>144</v>
      </c>
      <c r="BE134" t="s">
        <v>139</v>
      </c>
    </row>
    <row r="135" spans="1:57" x14ac:dyDescent="0.3">
      <c r="A135">
        <v>4451</v>
      </c>
      <c r="B135" t="s">
        <v>151</v>
      </c>
      <c r="C135">
        <v>23</v>
      </c>
      <c r="D135">
        <v>2</v>
      </c>
      <c r="E135">
        <v>53</v>
      </c>
      <c r="F135">
        <v>76</v>
      </c>
      <c r="G135">
        <v>69</v>
      </c>
      <c r="H135">
        <v>2</v>
      </c>
      <c r="I135">
        <v>69</v>
      </c>
      <c r="J135">
        <v>1</v>
      </c>
      <c r="K135">
        <v>64</v>
      </c>
      <c r="L135">
        <v>0</v>
      </c>
      <c r="M135">
        <v>6</v>
      </c>
      <c r="N135">
        <v>75</v>
      </c>
      <c r="O135">
        <v>73</v>
      </c>
      <c r="P135">
        <v>75</v>
      </c>
      <c r="Q135">
        <v>58</v>
      </c>
      <c r="R135">
        <v>64</v>
      </c>
      <c r="S135">
        <v>46</v>
      </c>
      <c r="T135">
        <v>61</v>
      </c>
      <c r="U135">
        <v>35</v>
      </c>
      <c r="V135">
        <v>59</v>
      </c>
      <c r="W135">
        <v>10</v>
      </c>
      <c r="X135">
        <v>0</v>
      </c>
      <c r="Y135">
        <v>70</v>
      </c>
      <c r="Z135">
        <v>0</v>
      </c>
      <c r="AA135">
        <v>231</v>
      </c>
      <c r="AB135">
        <v>0</v>
      </c>
      <c r="AC135">
        <v>30</v>
      </c>
      <c r="AD135">
        <v>52</v>
      </c>
      <c r="AE135">
        <v>0</v>
      </c>
      <c r="AF135">
        <v>41</v>
      </c>
      <c r="AG135">
        <v>0</v>
      </c>
      <c r="AH135">
        <v>0</v>
      </c>
      <c r="AI135">
        <v>1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37</v>
      </c>
      <c r="AQ135">
        <v>0</v>
      </c>
      <c r="AR135">
        <v>117</v>
      </c>
      <c r="AS135">
        <v>2</v>
      </c>
      <c r="AT135">
        <v>73</v>
      </c>
      <c r="AU135">
        <v>109</v>
      </c>
      <c r="AV135">
        <v>2</v>
      </c>
      <c r="AW135">
        <v>3</v>
      </c>
      <c r="AX135">
        <v>46</v>
      </c>
      <c r="AY135">
        <v>43</v>
      </c>
      <c r="AZ135" s="7" t="s">
        <v>144</v>
      </c>
      <c r="BE135" t="s">
        <v>139</v>
      </c>
    </row>
    <row r="136" spans="1:57" x14ac:dyDescent="0.3">
      <c r="A136">
        <v>4452</v>
      </c>
      <c r="B136" t="s">
        <v>152</v>
      </c>
      <c r="C136">
        <v>102</v>
      </c>
      <c r="D136">
        <v>3</v>
      </c>
      <c r="E136">
        <v>157</v>
      </c>
      <c r="F136">
        <v>191</v>
      </c>
      <c r="G136">
        <v>189</v>
      </c>
      <c r="H136">
        <v>6</v>
      </c>
      <c r="I136">
        <v>187</v>
      </c>
      <c r="J136">
        <v>4</v>
      </c>
      <c r="K136">
        <v>187</v>
      </c>
      <c r="L136">
        <v>4</v>
      </c>
      <c r="M136">
        <v>8</v>
      </c>
      <c r="N136">
        <v>224</v>
      </c>
      <c r="O136">
        <v>191</v>
      </c>
      <c r="P136">
        <v>206</v>
      </c>
      <c r="Q136">
        <v>165</v>
      </c>
      <c r="R136">
        <v>198</v>
      </c>
      <c r="S136">
        <v>131</v>
      </c>
      <c r="T136">
        <v>285</v>
      </c>
      <c r="U136">
        <v>136</v>
      </c>
      <c r="V136">
        <v>289</v>
      </c>
      <c r="W136">
        <v>75</v>
      </c>
      <c r="X136">
        <v>7</v>
      </c>
      <c r="Y136">
        <v>81</v>
      </c>
      <c r="Z136">
        <v>67</v>
      </c>
      <c r="AA136">
        <v>198</v>
      </c>
      <c r="AB136">
        <v>0</v>
      </c>
      <c r="AC136">
        <v>122</v>
      </c>
      <c r="AD136">
        <v>22</v>
      </c>
      <c r="AE136">
        <v>0</v>
      </c>
      <c r="AF136">
        <v>19</v>
      </c>
      <c r="AG136">
        <v>0</v>
      </c>
      <c r="AH136">
        <v>5</v>
      </c>
      <c r="AI136">
        <v>25</v>
      </c>
      <c r="AJ136">
        <v>12</v>
      </c>
      <c r="AK136">
        <v>0</v>
      </c>
      <c r="AL136">
        <v>2</v>
      </c>
      <c r="AM136">
        <v>0</v>
      </c>
      <c r="AN136">
        <v>2</v>
      </c>
      <c r="AO136">
        <v>4</v>
      </c>
      <c r="AP136">
        <v>6</v>
      </c>
      <c r="AQ136">
        <v>0</v>
      </c>
      <c r="AR136">
        <v>26</v>
      </c>
      <c r="AS136">
        <v>3</v>
      </c>
      <c r="AT136">
        <v>241</v>
      </c>
      <c r="AU136">
        <v>427</v>
      </c>
      <c r="AV136">
        <v>2</v>
      </c>
      <c r="AW136">
        <v>7</v>
      </c>
      <c r="AX136">
        <v>42</v>
      </c>
      <c r="AY136">
        <v>112</v>
      </c>
      <c r="AZ136" s="7" t="s">
        <v>216</v>
      </c>
      <c r="BE136" t="s">
        <v>139</v>
      </c>
    </row>
    <row r="137" spans="1:57" x14ac:dyDescent="0.3">
      <c r="A137">
        <v>4453</v>
      </c>
      <c r="B137" t="s">
        <v>153</v>
      </c>
      <c r="C137">
        <v>0</v>
      </c>
      <c r="D137">
        <v>0</v>
      </c>
      <c r="E137">
        <v>0</v>
      </c>
      <c r="F137">
        <v>9</v>
      </c>
      <c r="G137">
        <v>7</v>
      </c>
      <c r="H137">
        <v>0</v>
      </c>
      <c r="I137">
        <v>5</v>
      </c>
      <c r="J137">
        <v>0</v>
      </c>
      <c r="K137">
        <v>6</v>
      </c>
      <c r="L137">
        <v>0</v>
      </c>
      <c r="M137">
        <v>1</v>
      </c>
      <c r="N137">
        <v>11</v>
      </c>
      <c r="O137">
        <v>5</v>
      </c>
      <c r="P137">
        <v>5</v>
      </c>
      <c r="Q137">
        <v>7</v>
      </c>
      <c r="R137">
        <v>13</v>
      </c>
      <c r="S137">
        <v>9</v>
      </c>
      <c r="T137">
        <v>23</v>
      </c>
      <c r="U137">
        <v>4</v>
      </c>
      <c r="V137">
        <v>18</v>
      </c>
      <c r="W137">
        <v>3</v>
      </c>
      <c r="X137">
        <v>0</v>
      </c>
      <c r="Y137">
        <v>4</v>
      </c>
      <c r="Z137">
        <v>0</v>
      </c>
      <c r="AA137">
        <v>15</v>
      </c>
      <c r="AB137">
        <v>0</v>
      </c>
      <c r="AC137">
        <v>4</v>
      </c>
      <c r="AD137">
        <v>1</v>
      </c>
      <c r="AE137">
        <v>0</v>
      </c>
      <c r="AF137">
        <v>3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1</v>
      </c>
      <c r="AS137">
        <v>0</v>
      </c>
      <c r="AT137">
        <v>1</v>
      </c>
      <c r="AU137">
        <v>39</v>
      </c>
      <c r="AV137">
        <v>0</v>
      </c>
      <c r="AW137">
        <v>0</v>
      </c>
      <c r="AX137">
        <v>1</v>
      </c>
      <c r="AY137">
        <v>5</v>
      </c>
      <c r="AZ137" s="7" t="s">
        <v>216</v>
      </c>
      <c r="BE137" t="s">
        <v>139</v>
      </c>
    </row>
    <row r="138" spans="1:57" x14ac:dyDescent="0.3">
      <c r="A138">
        <v>4454</v>
      </c>
      <c r="B138" t="s">
        <v>154</v>
      </c>
      <c r="C138">
        <v>1</v>
      </c>
      <c r="D138">
        <v>0</v>
      </c>
      <c r="E138">
        <v>0</v>
      </c>
      <c r="F138">
        <v>2</v>
      </c>
      <c r="G138">
        <v>1</v>
      </c>
      <c r="H138">
        <v>0</v>
      </c>
      <c r="I138">
        <v>2</v>
      </c>
      <c r="J138">
        <v>0</v>
      </c>
      <c r="K138">
        <v>1</v>
      </c>
      <c r="L138">
        <v>0</v>
      </c>
      <c r="M138">
        <v>0</v>
      </c>
      <c r="N138">
        <v>3</v>
      </c>
      <c r="O138">
        <v>6</v>
      </c>
      <c r="P138">
        <v>8</v>
      </c>
      <c r="Q138">
        <v>1</v>
      </c>
      <c r="R138">
        <v>5</v>
      </c>
      <c r="S138">
        <v>8</v>
      </c>
      <c r="T138">
        <v>14</v>
      </c>
      <c r="U138">
        <v>4</v>
      </c>
      <c r="V138">
        <v>9</v>
      </c>
      <c r="W138">
        <v>2</v>
      </c>
      <c r="X138">
        <v>0</v>
      </c>
      <c r="Y138">
        <v>7</v>
      </c>
      <c r="Z138">
        <v>0</v>
      </c>
      <c r="AA138">
        <v>23</v>
      </c>
      <c r="AB138">
        <v>0</v>
      </c>
      <c r="AC138">
        <v>1</v>
      </c>
      <c r="AD138">
        <v>6</v>
      </c>
      <c r="AE138">
        <v>0</v>
      </c>
      <c r="AF138">
        <v>11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1</v>
      </c>
      <c r="AO138">
        <v>0</v>
      </c>
      <c r="AP138">
        <v>9</v>
      </c>
      <c r="AQ138">
        <v>0</v>
      </c>
      <c r="AR138">
        <v>35</v>
      </c>
      <c r="AS138">
        <v>5</v>
      </c>
      <c r="AT138">
        <v>15</v>
      </c>
      <c r="AU138">
        <v>37</v>
      </c>
      <c r="AV138">
        <v>0</v>
      </c>
      <c r="AW138">
        <v>0</v>
      </c>
      <c r="AX138">
        <v>4</v>
      </c>
      <c r="AY138">
        <v>20</v>
      </c>
      <c r="AZ138" s="7" t="s">
        <v>213</v>
      </c>
      <c r="BE138" t="s">
        <v>139</v>
      </c>
    </row>
    <row r="139" spans="1:57" x14ac:dyDescent="0.3">
      <c r="A139">
        <v>4455</v>
      </c>
      <c r="B139" t="s">
        <v>142</v>
      </c>
      <c r="C139">
        <v>52</v>
      </c>
      <c r="D139">
        <v>0</v>
      </c>
      <c r="E139">
        <v>0</v>
      </c>
      <c r="F139">
        <v>51</v>
      </c>
      <c r="G139">
        <v>51</v>
      </c>
      <c r="H139">
        <v>2</v>
      </c>
      <c r="I139">
        <v>43</v>
      </c>
      <c r="J139">
        <v>2</v>
      </c>
      <c r="K139">
        <v>48</v>
      </c>
      <c r="L139">
        <v>0</v>
      </c>
      <c r="M139">
        <v>4</v>
      </c>
      <c r="N139">
        <v>64</v>
      </c>
      <c r="O139">
        <v>48</v>
      </c>
      <c r="P139">
        <v>59</v>
      </c>
      <c r="Q139">
        <v>53</v>
      </c>
      <c r="R139">
        <v>42</v>
      </c>
      <c r="S139">
        <v>48</v>
      </c>
      <c r="T139">
        <v>53</v>
      </c>
      <c r="U139">
        <v>42</v>
      </c>
      <c r="V139">
        <v>34</v>
      </c>
      <c r="W139">
        <v>21</v>
      </c>
      <c r="X139">
        <v>0</v>
      </c>
      <c r="Y139">
        <v>53</v>
      </c>
      <c r="Z139">
        <v>0</v>
      </c>
      <c r="AA139">
        <v>278</v>
      </c>
      <c r="AB139">
        <v>2</v>
      </c>
      <c r="AC139">
        <v>19</v>
      </c>
      <c r="AD139">
        <v>50</v>
      </c>
      <c r="AE139">
        <v>0</v>
      </c>
      <c r="AF139">
        <v>58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73</v>
      </c>
      <c r="AQ139">
        <v>1</v>
      </c>
      <c r="AR139">
        <v>336</v>
      </c>
      <c r="AS139">
        <v>41</v>
      </c>
      <c r="AT139">
        <v>80</v>
      </c>
      <c r="AU139">
        <v>117</v>
      </c>
      <c r="AV139">
        <v>0</v>
      </c>
      <c r="AW139">
        <v>0</v>
      </c>
      <c r="AX139">
        <v>10</v>
      </c>
      <c r="AY139">
        <v>51</v>
      </c>
      <c r="AZ139" s="7" t="s">
        <v>213</v>
      </c>
      <c r="BE139" t="s">
        <v>139</v>
      </c>
    </row>
    <row r="140" spans="1:57" x14ac:dyDescent="0.3">
      <c r="A140">
        <v>4456</v>
      </c>
      <c r="B140" t="s">
        <v>155</v>
      </c>
      <c r="C140">
        <v>0</v>
      </c>
      <c r="D140">
        <v>0</v>
      </c>
      <c r="E140">
        <v>0</v>
      </c>
      <c r="F140">
        <v>1</v>
      </c>
      <c r="G140">
        <v>1</v>
      </c>
      <c r="H140">
        <v>0</v>
      </c>
      <c r="I140">
        <v>1</v>
      </c>
      <c r="J140">
        <v>0</v>
      </c>
      <c r="K140">
        <v>1</v>
      </c>
      <c r="L140">
        <v>0</v>
      </c>
      <c r="M140">
        <v>0</v>
      </c>
      <c r="N140">
        <v>1</v>
      </c>
      <c r="O140">
        <v>0</v>
      </c>
      <c r="P140">
        <v>1</v>
      </c>
      <c r="Q140">
        <v>2</v>
      </c>
      <c r="R140">
        <v>4</v>
      </c>
      <c r="S140">
        <v>5</v>
      </c>
      <c r="T140">
        <v>8</v>
      </c>
      <c r="U140">
        <v>5</v>
      </c>
      <c r="V140">
        <v>4</v>
      </c>
      <c r="W140">
        <v>2</v>
      </c>
      <c r="X140">
        <v>0</v>
      </c>
      <c r="Y140">
        <v>0</v>
      </c>
      <c r="Z140">
        <v>0</v>
      </c>
      <c r="AA140">
        <v>7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4</v>
      </c>
      <c r="AS140">
        <v>0</v>
      </c>
      <c r="AT140">
        <v>0</v>
      </c>
      <c r="AU140">
        <v>28</v>
      </c>
      <c r="AV140">
        <v>0</v>
      </c>
      <c r="AW140">
        <v>0</v>
      </c>
      <c r="AX140">
        <v>2</v>
      </c>
      <c r="AY140">
        <v>5</v>
      </c>
      <c r="AZ140" s="7" t="s">
        <v>213</v>
      </c>
      <c r="BE140" t="s">
        <v>139</v>
      </c>
    </row>
    <row r="141" spans="1:57" x14ac:dyDescent="0.3">
      <c r="A141">
        <v>4457</v>
      </c>
      <c r="B141" t="s">
        <v>156</v>
      </c>
      <c r="C141">
        <v>3</v>
      </c>
      <c r="D141">
        <v>0</v>
      </c>
      <c r="E141">
        <v>0</v>
      </c>
      <c r="F141">
        <v>15</v>
      </c>
      <c r="G141">
        <v>12</v>
      </c>
      <c r="H141">
        <v>0</v>
      </c>
      <c r="I141">
        <v>10</v>
      </c>
      <c r="J141">
        <v>0</v>
      </c>
      <c r="K141">
        <v>9</v>
      </c>
      <c r="L141">
        <v>0</v>
      </c>
      <c r="M141">
        <v>6</v>
      </c>
      <c r="N141">
        <v>21</v>
      </c>
      <c r="O141">
        <v>18</v>
      </c>
      <c r="P141">
        <v>28</v>
      </c>
      <c r="Q141">
        <v>15</v>
      </c>
      <c r="R141">
        <v>22</v>
      </c>
      <c r="S141">
        <v>13</v>
      </c>
      <c r="T141">
        <v>21</v>
      </c>
      <c r="U141">
        <v>6</v>
      </c>
      <c r="V141">
        <v>17</v>
      </c>
      <c r="W141">
        <v>7</v>
      </c>
      <c r="X141">
        <v>0</v>
      </c>
      <c r="Y141">
        <v>8</v>
      </c>
      <c r="Z141">
        <v>0</v>
      </c>
      <c r="AA141">
        <v>77</v>
      </c>
      <c r="AB141">
        <v>2</v>
      </c>
      <c r="AC141">
        <v>2</v>
      </c>
      <c r="AD141">
        <v>13</v>
      </c>
      <c r="AE141">
        <v>0</v>
      </c>
      <c r="AF141">
        <v>36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33</v>
      </c>
      <c r="AQ141">
        <v>0</v>
      </c>
      <c r="AR141">
        <v>165</v>
      </c>
      <c r="AS141">
        <v>0</v>
      </c>
      <c r="AT141">
        <v>25</v>
      </c>
      <c r="AU141">
        <v>68</v>
      </c>
      <c r="AV141">
        <v>0</v>
      </c>
      <c r="AW141">
        <v>0</v>
      </c>
      <c r="AX141">
        <v>7</v>
      </c>
      <c r="AY141">
        <v>17</v>
      </c>
      <c r="AZ141" s="7" t="s">
        <v>213</v>
      </c>
      <c r="BE141" t="s">
        <v>139</v>
      </c>
    </row>
    <row r="142" spans="1:57" x14ac:dyDescent="0.3">
      <c r="A142">
        <v>4458</v>
      </c>
      <c r="B142" t="s">
        <v>157</v>
      </c>
      <c r="C142">
        <v>1</v>
      </c>
      <c r="D142">
        <v>0</v>
      </c>
      <c r="E142">
        <v>0</v>
      </c>
      <c r="F142">
        <v>2</v>
      </c>
      <c r="G142">
        <v>1</v>
      </c>
      <c r="H142">
        <v>0</v>
      </c>
      <c r="I142">
        <v>3</v>
      </c>
      <c r="J142">
        <v>0</v>
      </c>
      <c r="K142">
        <v>1</v>
      </c>
      <c r="L142">
        <v>0</v>
      </c>
      <c r="M142">
        <v>2</v>
      </c>
      <c r="N142">
        <v>4</v>
      </c>
      <c r="O142">
        <v>1</v>
      </c>
      <c r="P142">
        <v>3</v>
      </c>
      <c r="Q142">
        <v>4</v>
      </c>
      <c r="R142">
        <v>5</v>
      </c>
      <c r="S142">
        <v>9</v>
      </c>
      <c r="T142">
        <v>11</v>
      </c>
      <c r="U142">
        <v>6</v>
      </c>
      <c r="V142">
        <v>8</v>
      </c>
      <c r="W142">
        <v>5</v>
      </c>
      <c r="X142">
        <v>0</v>
      </c>
      <c r="Y142">
        <v>2</v>
      </c>
      <c r="Z142">
        <v>0</v>
      </c>
      <c r="AA142">
        <v>10</v>
      </c>
      <c r="AB142">
        <v>0</v>
      </c>
      <c r="AC142">
        <v>1</v>
      </c>
      <c r="AD142">
        <v>4</v>
      </c>
      <c r="AE142">
        <v>0</v>
      </c>
      <c r="AF142">
        <v>4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2</v>
      </c>
      <c r="AQ142">
        <v>0</v>
      </c>
      <c r="AR142">
        <v>25</v>
      </c>
      <c r="AS142">
        <v>5</v>
      </c>
      <c r="AT142">
        <v>8</v>
      </c>
      <c r="AU142">
        <v>24</v>
      </c>
      <c r="AV142">
        <v>0</v>
      </c>
      <c r="AW142">
        <v>0</v>
      </c>
      <c r="AX142">
        <v>3</v>
      </c>
      <c r="AY142">
        <v>9</v>
      </c>
      <c r="AZ142" s="7" t="s">
        <v>213</v>
      </c>
      <c r="BE142" t="s">
        <v>139</v>
      </c>
    </row>
    <row r="143" spans="1:57" x14ac:dyDescent="0.3">
      <c r="A143">
        <v>4459</v>
      </c>
      <c r="B143" t="s">
        <v>158</v>
      </c>
      <c r="C143">
        <v>0</v>
      </c>
      <c r="D143">
        <v>0</v>
      </c>
      <c r="E143">
        <v>0</v>
      </c>
      <c r="F143">
        <v>1</v>
      </c>
      <c r="G143">
        <v>2</v>
      </c>
      <c r="H143">
        <v>0</v>
      </c>
      <c r="I143">
        <v>2</v>
      </c>
      <c r="J143">
        <v>0</v>
      </c>
      <c r="K143">
        <v>0</v>
      </c>
      <c r="L143">
        <v>0</v>
      </c>
      <c r="M143">
        <v>1</v>
      </c>
      <c r="N143">
        <v>2</v>
      </c>
      <c r="O143">
        <v>1</v>
      </c>
      <c r="P143">
        <v>3</v>
      </c>
      <c r="Q143">
        <v>8</v>
      </c>
      <c r="R143">
        <v>7</v>
      </c>
      <c r="S143">
        <v>6</v>
      </c>
      <c r="T143">
        <v>3</v>
      </c>
      <c r="U143">
        <v>3</v>
      </c>
      <c r="V143">
        <v>4</v>
      </c>
      <c r="W143">
        <v>1</v>
      </c>
      <c r="X143">
        <v>0</v>
      </c>
      <c r="Y143">
        <v>1</v>
      </c>
      <c r="Z143">
        <v>0</v>
      </c>
      <c r="AA143">
        <v>5</v>
      </c>
      <c r="AB143">
        <v>0</v>
      </c>
      <c r="AC143">
        <v>0</v>
      </c>
      <c r="AD143">
        <v>4</v>
      </c>
      <c r="AE143">
        <v>0</v>
      </c>
      <c r="AF143">
        <v>3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3</v>
      </c>
      <c r="AS143">
        <v>0</v>
      </c>
      <c r="AT143">
        <v>9</v>
      </c>
      <c r="AU143">
        <v>49</v>
      </c>
      <c r="AV143">
        <v>0</v>
      </c>
      <c r="AW143">
        <v>0</v>
      </c>
      <c r="AX143">
        <v>1</v>
      </c>
      <c r="AY143">
        <v>3</v>
      </c>
      <c r="AZ143" s="7" t="s">
        <v>213</v>
      </c>
      <c r="BE143" t="s">
        <v>139</v>
      </c>
    </row>
    <row r="144" spans="1:57" x14ac:dyDescent="0.3">
      <c r="A144">
        <v>4460</v>
      </c>
      <c r="B144" t="s">
        <v>159</v>
      </c>
      <c r="C144">
        <v>2</v>
      </c>
      <c r="D144">
        <v>0</v>
      </c>
      <c r="E144">
        <v>0</v>
      </c>
      <c r="F144">
        <v>9</v>
      </c>
      <c r="G144">
        <v>5</v>
      </c>
      <c r="H144">
        <v>0</v>
      </c>
      <c r="I144">
        <v>3</v>
      </c>
      <c r="J144">
        <v>1</v>
      </c>
      <c r="K144">
        <v>3</v>
      </c>
      <c r="L144">
        <v>0</v>
      </c>
      <c r="M144">
        <v>3</v>
      </c>
      <c r="N144">
        <v>8</v>
      </c>
      <c r="O144">
        <v>6</v>
      </c>
      <c r="P144">
        <v>10</v>
      </c>
      <c r="Q144">
        <v>4</v>
      </c>
      <c r="R144">
        <v>8</v>
      </c>
      <c r="S144">
        <v>6</v>
      </c>
      <c r="T144">
        <v>8</v>
      </c>
      <c r="U144">
        <v>5</v>
      </c>
      <c r="V144">
        <v>6</v>
      </c>
      <c r="W144">
        <v>2</v>
      </c>
      <c r="X144">
        <v>0</v>
      </c>
      <c r="Y144">
        <v>0</v>
      </c>
      <c r="Z144">
        <v>0</v>
      </c>
      <c r="AA144">
        <v>20</v>
      </c>
      <c r="AB144">
        <v>0</v>
      </c>
      <c r="AC144">
        <v>1</v>
      </c>
      <c r="AD144">
        <v>2</v>
      </c>
      <c r="AE144">
        <v>0</v>
      </c>
      <c r="AF144">
        <v>6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4</v>
      </c>
      <c r="AQ144">
        <v>0</v>
      </c>
      <c r="AR144">
        <v>19</v>
      </c>
      <c r="AS144">
        <v>9</v>
      </c>
      <c r="AT144">
        <v>19</v>
      </c>
      <c r="AU144">
        <v>27</v>
      </c>
      <c r="AV144">
        <v>0</v>
      </c>
      <c r="AW144">
        <v>0</v>
      </c>
      <c r="AX144">
        <v>0</v>
      </c>
      <c r="AY144">
        <v>10</v>
      </c>
      <c r="AZ144" s="7" t="s">
        <v>213</v>
      </c>
      <c r="BE144" t="s">
        <v>139</v>
      </c>
    </row>
    <row r="145" spans="1:57" x14ac:dyDescent="0.3">
      <c r="A145">
        <v>4461</v>
      </c>
      <c r="B145" t="s">
        <v>160</v>
      </c>
      <c r="C145">
        <v>1</v>
      </c>
      <c r="D145">
        <v>0</v>
      </c>
      <c r="E145">
        <v>0</v>
      </c>
      <c r="F145">
        <v>10</v>
      </c>
      <c r="G145">
        <v>8</v>
      </c>
      <c r="H145">
        <v>2</v>
      </c>
      <c r="I145">
        <v>4</v>
      </c>
      <c r="J145">
        <v>0</v>
      </c>
      <c r="K145">
        <v>2</v>
      </c>
      <c r="L145">
        <v>0</v>
      </c>
      <c r="M145">
        <v>8</v>
      </c>
      <c r="N145">
        <v>10</v>
      </c>
      <c r="O145">
        <v>6</v>
      </c>
      <c r="P145">
        <v>16</v>
      </c>
      <c r="Q145">
        <v>8</v>
      </c>
      <c r="R145">
        <v>19</v>
      </c>
      <c r="S145">
        <v>3</v>
      </c>
      <c r="T145">
        <v>14</v>
      </c>
      <c r="U145">
        <v>6</v>
      </c>
      <c r="V145">
        <v>14</v>
      </c>
      <c r="W145">
        <v>8</v>
      </c>
      <c r="X145">
        <v>0</v>
      </c>
      <c r="Y145">
        <v>4</v>
      </c>
      <c r="Z145">
        <v>0</v>
      </c>
      <c r="AA145">
        <v>24</v>
      </c>
      <c r="AB145">
        <v>1</v>
      </c>
      <c r="AC145">
        <v>5</v>
      </c>
      <c r="AD145">
        <v>3</v>
      </c>
      <c r="AE145">
        <v>0</v>
      </c>
      <c r="AF145">
        <v>5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5</v>
      </c>
      <c r="AP145">
        <v>1</v>
      </c>
      <c r="AQ145">
        <v>0</v>
      </c>
      <c r="AR145">
        <v>16</v>
      </c>
      <c r="AS145">
        <v>0</v>
      </c>
      <c r="AT145">
        <v>16</v>
      </c>
      <c r="AU145">
        <v>46</v>
      </c>
      <c r="AV145">
        <v>0</v>
      </c>
      <c r="AW145">
        <v>0</v>
      </c>
      <c r="AX145">
        <v>2</v>
      </c>
      <c r="AY145">
        <v>14</v>
      </c>
      <c r="AZ145" s="7" t="s">
        <v>213</v>
      </c>
      <c r="BE145" t="s">
        <v>139</v>
      </c>
    </row>
    <row r="146" spans="1:57" x14ac:dyDescent="0.3">
      <c r="A146">
        <v>4462</v>
      </c>
      <c r="B146" t="s">
        <v>161</v>
      </c>
      <c r="C146">
        <v>5</v>
      </c>
      <c r="D146">
        <v>0</v>
      </c>
      <c r="E146">
        <v>0</v>
      </c>
      <c r="F146">
        <v>6</v>
      </c>
      <c r="G146">
        <v>2</v>
      </c>
      <c r="H146">
        <v>0</v>
      </c>
      <c r="I146">
        <v>2</v>
      </c>
      <c r="J146">
        <v>0</v>
      </c>
      <c r="K146">
        <v>3</v>
      </c>
      <c r="L146">
        <v>0</v>
      </c>
      <c r="M146">
        <v>0</v>
      </c>
      <c r="N146">
        <v>8</v>
      </c>
      <c r="O146">
        <v>4</v>
      </c>
      <c r="P146">
        <v>7</v>
      </c>
      <c r="Q146">
        <v>1</v>
      </c>
      <c r="R146">
        <v>10</v>
      </c>
      <c r="S146">
        <v>9</v>
      </c>
      <c r="T146">
        <v>9</v>
      </c>
      <c r="U146">
        <v>2</v>
      </c>
      <c r="V146">
        <v>5</v>
      </c>
      <c r="W146">
        <v>6</v>
      </c>
      <c r="X146">
        <v>0</v>
      </c>
      <c r="Y146">
        <v>0</v>
      </c>
      <c r="Z146">
        <v>0</v>
      </c>
      <c r="AA146">
        <v>3</v>
      </c>
      <c r="AB146">
        <v>0</v>
      </c>
      <c r="AC146">
        <v>0</v>
      </c>
      <c r="AD146">
        <v>7</v>
      </c>
      <c r="AE146">
        <v>0</v>
      </c>
      <c r="AF146">
        <v>2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5</v>
      </c>
      <c r="AQ146">
        <v>0</v>
      </c>
      <c r="AR146">
        <v>20</v>
      </c>
      <c r="AS146">
        <v>1</v>
      </c>
      <c r="AT146">
        <v>7</v>
      </c>
      <c r="AU146">
        <v>13</v>
      </c>
      <c r="AV146">
        <v>0</v>
      </c>
      <c r="AW146">
        <v>0</v>
      </c>
      <c r="AX146">
        <v>0</v>
      </c>
      <c r="AY146">
        <v>6</v>
      </c>
      <c r="AZ146" s="7" t="s">
        <v>213</v>
      </c>
      <c r="BE146" t="s">
        <v>139</v>
      </c>
    </row>
    <row r="147" spans="1:57" x14ac:dyDescent="0.3">
      <c r="A147">
        <v>4463</v>
      </c>
      <c r="B147" t="s">
        <v>162</v>
      </c>
      <c r="C147">
        <v>1</v>
      </c>
      <c r="D147">
        <v>0</v>
      </c>
      <c r="E147">
        <v>0</v>
      </c>
      <c r="F147">
        <v>5</v>
      </c>
      <c r="G147">
        <v>5</v>
      </c>
      <c r="H147">
        <v>0</v>
      </c>
      <c r="I147">
        <v>4</v>
      </c>
      <c r="J147">
        <v>0</v>
      </c>
      <c r="K147">
        <v>4</v>
      </c>
      <c r="L147">
        <v>0</v>
      </c>
      <c r="M147">
        <v>1</v>
      </c>
      <c r="N147">
        <v>8</v>
      </c>
      <c r="O147">
        <v>5</v>
      </c>
      <c r="P147">
        <v>9</v>
      </c>
      <c r="Q147">
        <v>4</v>
      </c>
      <c r="R147">
        <v>8</v>
      </c>
      <c r="S147">
        <v>9</v>
      </c>
      <c r="T147">
        <v>6</v>
      </c>
      <c r="U147">
        <v>12</v>
      </c>
      <c r="V147">
        <v>13</v>
      </c>
      <c r="W147">
        <v>4</v>
      </c>
      <c r="X147">
        <v>0</v>
      </c>
      <c r="Y147">
        <v>4</v>
      </c>
      <c r="Z147">
        <v>0</v>
      </c>
      <c r="AA147">
        <v>18</v>
      </c>
      <c r="AB147">
        <v>0</v>
      </c>
      <c r="AC147">
        <v>1</v>
      </c>
      <c r="AD147">
        <v>8</v>
      </c>
      <c r="AE147">
        <v>0</v>
      </c>
      <c r="AF147">
        <v>3</v>
      </c>
      <c r="AG147">
        <v>0</v>
      </c>
      <c r="AH147">
        <v>0</v>
      </c>
      <c r="AI147">
        <v>1</v>
      </c>
      <c r="AJ147">
        <v>0</v>
      </c>
      <c r="AK147">
        <v>0</v>
      </c>
      <c r="AL147">
        <v>0</v>
      </c>
      <c r="AM147">
        <v>0</v>
      </c>
      <c r="AN147">
        <v>3</v>
      </c>
      <c r="AO147">
        <v>11</v>
      </c>
      <c r="AP147">
        <v>4</v>
      </c>
      <c r="AQ147">
        <v>0</v>
      </c>
      <c r="AR147">
        <v>20</v>
      </c>
      <c r="AS147">
        <v>6</v>
      </c>
      <c r="AT147">
        <v>15</v>
      </c>
      <c r="AU147">
        <v>24</v>
      </c>
      <c r="AV147">
        <v>0</v>
      </c>
      <c r="AW147">
        <v>0</v>
      </c>
      <c r="AX147">
        <v>1</v>
      </c>
      <c r="AY147">
        <v>10</v>
      </c>
      <c r="AZ147" s="7" t="s">
        <v>213</v>
      </c>
      <c r="BE147" t="s">
        <v>139</v>
      </c>
    </row>
    <row r="148" spans="1:57" x14ac:dyDescent="0.3">
      <c r="A148">
        <v>4464</v>
      </c>
      <c r="B148" t="s">
        <v>163</v>
      </c>
      <c r="C148">
        <v>1</v>
      </c>
      <c r="D148">
        <v>0</v>
      </c>
      <c r="E148">
        <v>0</v>
      </c>
      <c r="F148">
        <v>6</v>
      </c>
      <c r="G148">
        <v>5</v>
      </c>
      <c r="H148">
        <v>2</v>
      </c>
      <c r="I148">
        <v>4</v>
      </c>
      <c r="J148">
        <v>0</v>
      </c>
      <c r="K148">
        <v>3</v>
      </c>
      <c r="L148">
        <v>0</v>
      </c>
      <c r="M148">
        <v>2</v>
      </c>
      <c r="N148">
        <v>8</v>
      </c>
      <c r="O148">
        <v>8</v>
      </c>
      <c r="P148">
        <v>11</v>
      </c>
      <c r="Q148">
        <v>4</v>
      </c>
      <c r="R148">
        <v>9</v>
      </c>
      <c r="S148">
        <v>9</v>
      </c>
      <c r="T148">
        <v>12</v>
      </c>
      <c r="U148">
        <v>5</v>
      </c>
      <c r="V148">
        <v>10</v>
      </c>
      <c r="W148">
        <v>5</v>
      </c>
      <c r="X148">
        <v>0</v>
      </c>
      <c r="Y148">
        <v>6</v>
      </c>
      <c r="Z148">
        <v>0</v>
      </c>
      <c r="AA148">
        <v>17</v>
      </c>
      <c r="AB148">
        <v>0</v>
      </c>
      <c r="AC148">
        <v>1</v>
      </c>
      <c r="AD148">
        <v>6</v>
      </c>
      <c r="AE148">
        <v>0</v>
      </c>
      <c r="AF148">
        <v>7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4</v>
      </c>
      <c r="AO148">
        <v>9</v>
      </c>
      <c r="AP148">
        <v>6</v>
      </c>
      <c r="AQ148">
        <v>0</v>
      </c>
      <c r="AR148">
        <v>15</v>
      </c>
      <c r="AS148">
        <v>2</v>
      </c>
      <c r="AT148">
        <v>24</v>
      </c>
      <c r="AU148">
        <v>20</v>
      </c>
      <c r="AV148">
        <v>1</v>
      </c>
      <c r="AW148">
        <v>0</v>
      </c>
      <c r="AX148">
        <v>0</v>
      </c>
      <c r="AY148">
        <v>5</v>
      </c>
      <c r="AZ148" s="7" t="s">
        <v>213</v>
      </c>
      <c r="BE148" t="s">
        <v>139</v>
      </c>
    </row>
    <row r="149" spans="1:57" x14ac:dyDescent="0.3">
      <c r="A149">
        <v>4465</v>
      </c>
      <c r="B149" t="s">
        <v>164</v>
      </c>
      <c r="C149">
        <v>0</v>
      </c>
      <c r="D149">
        <v>0</v>
      </c>
      <c r="E149">
        <v>0</v>
      </c>
      <c r="F149">
        <v>6</v>
      </c>
      <c r="G149">
        <v>6</v>
      </c>
      <c r="H149">
        <v>0</v>
      </c>
      <c r="I149">
        <v>6</v>
      </c>
      <c r="J149">
        <v>0</v>
      </c>
      <c r="K149">
        <v>5</v>
      </c>
      <c r="L149">
        <v>0</v>
      </c>
      <c r="M149">
        <v>0</v>
      </c>
      <c r="N149">
        <v>8</v>
      </c>
      <c r="O149">
        <v>12</v>
      </c>
      <c r="P149">
        <v>12</v>
      </c>
      <c r="Q149">
        <v>8</v>
      </c>
      <c r="R149">
        <v>6</v>
      </c>
      <c r="S149">
        <v>10</v>
      </c>
      <c r="T149">
        <v>10</v>
      </c>
      <c r="U149">
        <v>2</v>
      </c>
      <c r="V149">
        <v>5</v>
      </c>
      <c r="W149">
        <v>2</v>
      </c>
      <c r="X149">
        <v>0</v>
      </c>
      <c r="Y149">
        <v>1</v>
      </c>
      <c r="Z149">
        <v>0</v>
      </c>
      <c r="AA149">
        <v>11</v>
      </c>
      <c r="AB149">
        <v>1</v>
      </c>
      <c r="AC149">
        <v>8</v>
      </c>
      <c r="AD149">
        <v>2</v>
      </c>
      <c r="AE149">
        <v>0</v>
      </c>
      <c r="AF149">
        <v>4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1</v>
      </c>
      <c r="AM149">
        <v>0</v>
      </c>
      <c r="AN149">
        <v>0</v>
      </c>
      <c r="AO149">
        <v>0</v>
      </c>
      <c r="AP149">
        <v>5</v>
      </c>
      <c r="AQ149">
        <v>0</v>
      </c>
      <c r="AR149">
        <v>17</v>
      </c>
      <c r="AS149">
        <v>0</v>
      </c>
      <c r="AT149">
        <v>11</v>
      </c>
      <c r="AU149">
        <v>25</v>
      </c>
      <c r="AV149">
        <v>0</v>
      </c>
      <c r="AW149">
        <v>0</v>
      </c>
      <c r="AX149">
        <v>0</v>
      </c>
      <c r="AY149">
        <v>3</v>
      </c>
      <c r="AZ149" s="7" t="s">
        <v>213</v>
      </c>
      <c r="BE149" t="s">
        <v>139</v>
      </c>
    </row>
    <row r="150" spans="1:57" x14ac:dyDescent="0.3">
      <c r="A150">
        <v>6681</v>
      </c>
      <c r="B150" t="s">
        <v>165</v>
      </c>
      <c r="C150">
        <v>0</v>
      </c>
      <c r="D150">
        <v>0</v>
      </c>
      <c r="E150">
        <v>0</v>
      </c>
      <c r="F150">
        <v>14</v>
      </c>
      <c r="G150">
        <v>4</v>
      </c>
      <c r="H150">
        <v>0</v>
      </c>
      <c r="I150">
        <v>3</v>
      </c>
      <c r="J150">
        <v>0</v>
      </c>
      <c r="K150">
        <v>2</v>
      </c>
      <c r="L150">
        <v>0</v>
      </c>
      <c r="M150">
        <v>13</v>
      </c>
      <c r="N150">
        <v>14</v>
      </c>
      <c r="O150">
        <v>10</v>
      </c>
      <c r="P150">
        <v>11</v>
      </c>
      <c r="Q150">
        <v>5</v>
      </c>
      <c r="R150">
        <v>8</v>
      </c>
      <c r="S150">
        <v>10</v>
      </c>
      <c r="T150">
        <v>9</v>
      </c>
      <c r="U150">
        <v>8</v>
      </c>
      <c r="V150">
        <v>15</v>
      </c>
      <c r="W150">
        <v>5</v>
      </c>
      <c r="X150">
        <v>0</v>
      </c>
      <c r="Y150">
        <v>13</v>
      </c>
      <c r="Z150">
        <v>0</v>
      </c>
      <c r="AA150">
        <v>22</v>
      </c>
      <c r="AB150">
        <v>3</v>
      </c>
      <c r="AC150">
        <v>13</v>
      </c>
      <c r="AD150">
        <v>7</v>
      </c>
      <c r="AE150">
        <v>0</v>
      </c>
      <c r="AF150">
        <v>1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2</v>
      </c>
      <c r="AQ150">
        <v>0</v>
      </c>
      <c r="AR150">
        <v>7</v>
      </c>
      <c r="AS150">
        <v>6</v>
      </c>
      <c r="AT150">
        <v>4</v>
      </c>
      <c r="AU150">
        <v>4</v>
      </c>
      <c r="AV150">
        <v>0</v>
      </c>
      <c r="AW150">
        <v>0</v>
      </c>
      <c r="AX150">
        <v>4</v>
      </c>
      <c r="AY150">
        <v>4</v>
      </c>
      <c r="AZ150" s="7" t="s">
        <v>83</v>
      </c>
      <c r="BE150" t="s">
        <v>68</v>
      </c>
    </row>
    <row r="151" spans="1:57" x14ac:dyDescent="0.3">
      <c r="A151">
        <v>6682</v>
      </c>
      <c r="B151" t="s">
        <v>166</v>
      </c>
      <c r="C151">
        <v>0</v>
      </c>
      <c r="D151">
        <v>0</v>
      </c>
      <c r="E151">
        <v>0</v>
      </c>
      <c r="F151">
        <v>6</v>
      </c>
      <c r="G151">
        <v>6</v>
      </c>
      <c r="H151">
        <v>0</v>
      </c>
      <c r="I151">
        <v>6</v>
      </c>
      <c r="J151">
        <v>0</v>
      </c>
      <c r="K151">
        <v>6</v>
      </c>
      <c r="L151">
        <v>0</v>
      </c>
      <c r="M151">
        <v>0</v>
      </c>
      <c r="N151">
        <v>6</v>
      </c>
      <c r="O151">
        <v>8</v>
      </c>
      <c r="P151">
        <v>6</v>
      </c>
      <c r="Q151">
        <v>9</v>
      </c>
      <c r="R151">
        <v>10</v>
      </c>
      <c r="S151">
        <v>9</v>
      </c>
      <c r="T151">
        <v>3</v>
      </c>
      <c r="U151">
        <v>4</v>
      </c>
      <c r="V151">
        <v>6</v>
      </c>
      <c r="W151">
        <v>5</v>
      </c>
      <c r="X151">
        <v>0</v>
      </c>
      <c r="Y151">
        <v>4</v>
      </c>
      <c r="Z151">
        <v>0</v>
      </c>
      <c r="AA151">
        <v>28</v>
      </c>
      <c r="AB151">
        <v>0</v>
      </c>
      <c r="AC151">
        <v>0</v>
      </c>
      <c r="AD151">
        <v>9</v>
      </c>
      <c r="AE151">
        <v>0</v>
      </c>
      <c r="AF151">
        <v>6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3</v>
      </c>
      <c r="AQ151">
        <v>1</v>
      </c>
      <c r="AR151">
        <v>17</v>
      </c>
      <c r="AS151">
        <v>6</v>
      </c>
      <c r="AT151">
        <v>13</v>
      </c>
      <c r="AU151">
        <v>51</v>
      </c>
      <c r="AV151">
        <v>0</v>
      </c>
      <c r="AW151">
        <v>0</v>
      </c>
      <c r="AX151">
        <v>2</v>
      </c>
      <c r="AY151">
        <v>13</v>
      </c>
      <c r="AZ151" s="7" t="s">
        <v>83</v>
      </c>
      <c r="BE151" t="s">
        <v>68</v>
      </c>
    </row>
    <row r="152" spans="1:57" x14ac:dyDescent="0.3">
      <c r="A152">
        <v>6683</v>
      </c>
      <c r="B152" t="s">
        <v>167</v>
      </c>
      <c r="C152">
        <v>0</v>
      </c>
      <c r="D152">
        <v>0</v>
      </c>
      <c r="E152">
        <v>0</v>
      </c>
      <c r="F152">
        <v>37</v>
      </c>
      <c r="G152">
        <v>22</v>
      </c>
      <c r="H152">
        <v>2</v>
      </c>
      <c r="I152">
        <v>23</v>
      </c>
      <c r="J152">
        <v>0</v>
      </c>
      <c r="K152">
        <v>19</v>
      </c>
      <c r="L152">
        <v>0</v>
      </c>
      <c r="M152">
        <v>17</v>
      </c>
      <c r="N152">
        <v>46</v>
      </c>
      <c r="O152">
        <v>37</v>
      </c>
      <c r="P152">
        <v>46</v>
      </c>
      <c r="Q152">
        <v>30</v>
      </c>
      <c r="R152">
        <v>38</v>
      </c>
      <c r="S152">
        <v>28</v>
      </c>
      <c r="T152">
        <v>57</v>
      </c>
      <c r="U152">
        <v>12</v>
      </c>
      <c r="V152">
        <v>32</v>
      </c>
      <c r="W152">
        <v>7</v>
      </c>
      <c r="X152">
        <v>0</v>
      </c>
      <c r="Y152">
        <v>41</v>
      </c>
      <c r="Z152">
        <v>0</v>
      </c>
      <c r="AA152">
        <v>125</v>
      </c>
      <c r="AB152">
        <v>0</v>
      </c>
      <c r="AC152">
        <v>8</v>
      </c>
      <c r="AD152">
        <v>47</v>
      </c>
      <c r="AE152">
        <v>0</v>
      </c>
      <c r="AF152">
        <v>31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18</v>
      </c>
      <c r="AQ152">
        <v>1</v>
      </c>
      <c r="AR152">
        <v>42</v>
      </c>
      <c r="AS152">
        <v>6</v>
      </c>
      <c r="AT152">
        <v>90</v>
      </c>
      <c r="AU152">
        <v>137</v>
      </c>
      <c r="AV152">
        <v>0</v>
      </c>
      <c r="AW152">
        <v>0</v>
      </c>
      <c r="AX152">
        <v>11</v>
      </c>
      <c r="AY152">
        <v>38</v>
      </c>
      <c r="AZ152" s="7" t="s">
        <v>104</v>
      </c>
      <c r="BE152" t="s">
        <v>68</v>
      </c>
    </row>
    <row r="153" spans="1:57" x14ac:dyDescent="0.3">
      <c r="A153">
        <v>6722</v>
      </c>
      <c r="B153" t="s">
        <v>168</v>
      </c>
      <c r="C153">
        <v>10</v>
      </c>
      <c r="D153">
        <v>2</v>
      </c>
      <c r="E153">
        <v>55</v>
      </c>
      <c r="F153">
        <v>60</v>
      </c>
      <c r="G153">
        <v>39</v>
      </c>
      <c r="H153">
        <v>4</v>
      </c>
      <c r="I153">
        <v>30</v>
      </c>
      <c r="J153">
        <v>0</v>
      </c>
      <c r="K153">
        <v>24</v>
      </c>
      <c r="L153">
        <v>0</v>
      </c>
      <c r="M153">
        <v>34</v>
      </c>
      <c r="N153">
        <v>70</v>
      </c>
      <c r="O153">
        <v>72</v>
      </c>
      <c r="P153">
        <v>77</v>
      </c>
      <c r="Q153">
        <v>48</v>
      </c>
      <c r="R153">
        <v>80</v>
      </c>
      <c r="S153">
        <v>26</v>
      </c>
      <c r="T153">
        <v>32</v>
      </c>
      <c r="U153">
        <v>9</v>
      </c>
      <c r="V153">
        <v>21</v>
      </c>
      <c r="W153">
        <v>3</v>
      </c>
      <c r="X153">
        <v>0</v>
      </c>
      <c r="Y153">
        <v>59</v>
      </c>
      <c r="Z153">
        <v>3</v>
      </c>
      <c r="AA153">
        <v>175</v>
      </c>
      <c r="AB153">
        <v>0</v>
      </c>
      <c r="AC153">
        <v>29</v>
      </c>
      <c r="AD153">
        <v>48</v>
      </c>
      <c r="AE153">
        <v>0</v>
      </c>
      <c r="AF153">
        <v>19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2</v>
      </c>
      <c r="AQ153">
        <v>0</v>
      </c>
      <c r="AR153">
        <v>20</v>
      </c>
      <c r="AS153">
        <v>2</v>
      </c>
      <c r="AT153">
        <v>88</v>
      </c>
      <c r="AU153">
        <v>139</v>
      </c>
      <c r="AV153">
        <v>0</v>
      </c>
      <c r="AW153">
        <v>0</v>
      </c>
      <c r="AX153">
        <v>15</v>
      </c>
      <c r="AY153">
        <v>155</v>
      </c>
      <c r="AZ153" s="7" t="s">
        <v>168</v>
      </c>
      <c r="BE153" t="s">
        <v>8</v>
      </c>
    </row>
    <row r="154" spans="1:57" x14ac:dyDescent="0.3">
      <c r="A154">
        <v>6723</v>
      </c>
      <c r="B154" t="s">
        <v>169</v>
      </c>
      <c r="C154">
        <v>0</v>
      </c>
      <c r="D154">
        <v>0</v>
      </c>
      <c r="E154">
        <v>0</v>
      </c>
      <c r="F154">
        <v>10</v>
      </c>
      <c r="G154">
        <v>7</v>
      </c>
      <c r="H154">
        <v>0</v>
      </c>
      <c r="I154">
        <v>3</v>
      </c>
      <c r="J154">
        <v>0</v>
      </c>
      <c r="K154">
        <v>4</v>
      </c>
      <c r="L154">
        <v>1</v>
      </c>
      <c r="M154">
        <v>5</v>
      </c>
      <c r="N154">
        <v>19</v>
      </c>
      <c r="O154">
        <v>9</v>
      </c>
      <c r="P154">
        <v>21</v>
      </c>
      <c r="Q154">
        <v>10</v>
      </c>
      <c r="R154">
        <v>9</v>
      </c>
      <c r="S154">
        <v>4</v>
      </c>
      <c r="T154">
        <v>5</v>
      </c>
      <c r="U154">
        <v>3</v>
      </c>
      <c r="V154">
        <v>4</v>
      </c>
      <c r="W154">
        <v>2</v>
      </c>
      <c r="X154">
        <v>11</v>
      </c>
      <c r="Y154">
        <v>0</v>
      </c>
      <c r="Z154">
        <v>30</v>
      </c>
      <c r="AA154">
        <v>0</v>
      </c>
      <c r="AB154">
        <v>0</v>
      </c>
      <c r="AC154">
        <v>10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 s="7" t="s">
        <v>169</v>
      </c>
      <c r="BE154" t="s">
        <v>8</v>
      </c>
    </row>
    <row r="155" spans="1:57" x14ac:dyDescent="0.3">
      <c r="A155">
        <v>6953</v>
      </c>
      <c r="B155" t="s">
        <v>170</v>
      </c>
      <c r="C155">
        <v>0</v>
      </c>
      <c r="D155">
        <v>0</v>
      </c>
      <c r="E155">
        <v>0</v>
      </c>
      <c r="F155">
        <v>4</v>
      </c>
      <c r="G155">
        <v>3</v>
      </c>
      <c r="H155">
        <v>0</v>
      </c>
      <c r="I155">
        <v>2</v>
      </c>
      <c r="J155">
        <v>0</v>
      </c>
      <c r="K155">
        <v>2</v>
      </c>
      <c r="L155">
        <v>0</v>
      </c>
      <c r="M155">
        <v>3</v>
      </c>
      <c r="N155">
        <v>7</v>
      </c>
      <c r="O155">
        <v>8</v>
      </c>
      <c r="P155">
        <v>6</v>
      </c>
      <c r="Q155">
        <v>15</v>
      </c>
      <c r="R155">
        <v>9</v>
      </c>
      <c r="S155">
        <v>12</v>
      </c>
      <c r="T155">
        <v>13</v>
      </c>
      <c r="U155">
        <v>10</v>
      </c>
      <c r="V155">
        <v>7</v>
      </c>
      <c r="W155">
        <v>8</v>
      </c>
      <c r="X155">
        <v>0</v>
      </c>
      <c r="Y155">
        <v>11</v>
      </c>
      <c r="Z155">
        <v>0</v>
      </c>
      <c r="AA155">
        <v>15</v>
      </c>
      <c r="AB155">
        <v>0</v>
      </c>
      <c r="AC155">
        <v>1</v>
      </c>
      <c r="AD155">
        <v>12</v>
      </c>
      <c r="AE155">
        <v>0</v>
      </c>
      <c r="AF155">
        <v>1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6</v>
      </c>
      <c r="AQ155">
        <v>0</v>
      </c>
      <c r="AR155">
        <v>6</v>
      </c>
      <c r="AS155">
        <v>3</v>
      </c>
      <c r="AT155">
        <v>1</v>
      </c>
      <c r="AU155">
        <v>22</v>
      </c>
      <c r="AV155">
        <v>0</v>
      </c>
      <c r="AW155">
        <v>0</v>
      </c>
      <c r="AX155">
        <v>5</v>
      </c>
      <c r="AY155">
        <v>21</v>
      </c>
      <c r="AZ155" s="7" t="s">
        <v>92</v>
      </c>
      <c r="BE155" t="s">
        <v>68</v>
      </c>
    </row>
    <row r="156" spans="1:57" x14ac:dyDescent="0.3">
      <c r="A156">
        <v>6954</v>
      </c>
      <c r="B156" t="s">
        <v>171</v>
      </c>
      <c r="C156">
        <v>0</v>
      </c>
      <c r="D156">
        <v>0</v>
      </c>
      <c r="E156">
        <v>0</v>
      </c>
      <c r="F156">
        <v>15</v>
      </c>
      <c r="G156">
        <v>11</v>
      </c>
      <c r="H156">
        <v>1</v>
      </c>
      <c r="I156">
        <v>7</v>
      </c>
      <c r="J156">
        <v>1</v>
      </c>
      <c r="K156">
        <v>6</v>
      </c>
      <c r="L156">
        <v>0</v>
      </c>
      <c r="M156">
        <v>6</v>
      </c>
      <c r="N156">
        <v>12</v>
      </c>
      <c r="O156">
        <v>20</v>
      </c>
      <c r="P156">
        <v>27</v>
      </c>
      <c r="Q156">
        <v>11</v>
      </c>
      <c r="R156">
        <v>14</v>
      </c>
      <c r="S156">
        <v>15</v>
      </c>
      <c r="T156">
        <v>22</v>
      </c>
      <c r="U156">
        <v>8</v>
      </c>
      <c r="V156">
        <v>11</v>
      </c>
      <c r="W156">
        <v>3</v>
      </c>
      <c r="X156">
        <v>1</v>
      </c>
      <c r="Y156">
        <v>18</v>
      </c>
      <c r="Z156">
        <v>0</v>
      </c>
      <c r="AA156">
        <v>69</v>
      </c>
      <c r="AB156">
        <v>1</v>
      </c>
      <c r="AC156">
        <v>19</v>
      </c>
      <c r="AD156">
        <v>5</v>
      </c>
      <c r="AE156">
        <v>0</v>
      </c>
      <c r="AF156">
        <v>3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15</v>
      </c>
      <c r="AQ156">
        <v>0</v>
      </c>
      <c r="AR156">
        <v>31</v>
      </c>
      <c r="AS156">
        <v>6</v>
      </c>
      <c r="AT156">
        <v>45</v>
      </c>
      <c r="AU156">
        <v>64</v>
      </c>
      <c r="AV156">
        <v>0</v>
      </c>
      <c r="AW156">
        <v>0</v>
      </c>
      <c r="AX156">
        <v>8</v>
      </c>
      <c r="AY156">
        <v>20</v>
      </c>
      <c r="AZ156" s="7" t="s">
        <v>136</v>
      </c>
      <c r="BE156" t="s">
        <v>8</v>
      </c>
    </row>
    <row r="157" spans="1:57" x14ac:dyDescent="0.3">
      <c r="A157">
        <v>6997</v>
      </c>
      <c r="B157" t="s">
        <v>172</v>
      </c>
      <c r="C157">
        <v>0</v>
      </c>
      <c r="D157">
        <v>7</v>
      </c>
      <c r="E157">
        <v>0</v>
      </c>
      <c r="F157">
        <v>29</v>
      </c>
      <c r="G157">
        <v>19</v>
      </c>
      <c r="H157">
        <v>2</v>
      </c>
      <c r="I157">
        <v>19</v>
      </c>
      <c r="J157">
        <v>1</v>
      </c>
      <c r="K157">
        <v>17</v>
      </c>
      <c r="L157">
        <v>0</v>
      </c>
      <c r="M157">
        <v>13</v>
      </c>
      <c r="N157">
        <v>39</v>
      </c>
      <c r="O157">
        <v>37</v>
      </c>
      <c r="P157">
        <v>32</v>
      </c>
      <c r="Q157">
        <v>15</v>
      </c>
      <c r="R157">
        <v>24</v>
      </c>
      <c r="S157">
        <v>19</v>
      </c>
      <c r="T157">
        <v>33</v>
      </c>
      <c r="U157">
        <v>15</v>
      </c>
      <c r="V157">
        <v>21</v>
      </c>
      <c r="W157">
        <v>1</v>
      </c>
      <c r="X157">
        <v>0</v>
      </c>
      <c r="Y157">
        <v>41</v>
      </c>
      <c r="Z157">
        <v>1</v>
      </c>
      <c r="AA157">
        <v>64</v>
      </c>
      <c r="AB157">
        <v>5</v>
      </c>
      <c r="AC157">
        <v>19</v>
      </c>
      <c r="AD157">
        <v>30</v>
      </c>
      <c r="AE157">
        <v>0</v>
      </c>
      <c r="AF157">
        <v>3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7</v>
      </c>
      <c r="AQ157">
        <v>0</v>
      </c>
      <c r="AR157">
        <v>12</v>
      </c>
      <c r="AS157">
        <v>2</v>
      </c>
      <c r="AT157">
        <v>96</v>
      </c>
      <c r="AU157">
        <v>147</v>
      </c>
      <c r="AV157">
        <v>0</v>
      </c>
      <c r="AW157">
        <v>0</v>
      </c>
      <c r="AX157">
        <v>13</v>
      </c>
      <c r="AY157">
        <v>60</v>
      </c>
      <c r="AZ157" s="7" t="s">
        <v>172</v>
      </c>
      <c r="BE157" t="s">
        <v>8</v>
      </c>
    </row>
    <row r="158" spans="1:57" x14ac:dyDescent="0.3">
      <c r="A158">
        <v>7020</v>
      </c>
      <c r="B158" t="s">
        <v>173</v>
      </c>
      <c r="C158">
        <v>0</v>
      </c>
      <c r="D158">
        <v>0</v>
      </c>
      <c r="E158">
        <v>0</v>
      </c>
      <c r="F158">
        <v>5</v>
      </c>
      <c r="G158">
        <v>4</v>
      </c>
      <c r="H158">
        <v>0</v>
      </c>
      <c r="I158">
        <v>4</v>
      </c>
      <c r="J158">
        <v>0</v>
      </c>
      <c r="K158">
        <v>5</v>
      </c>
      <c r="L158">
        <v>0</v>
      </c>
      <c r="M158">
        <v>0</v>
      </c>
      <c r="N158">
        <v>4</v>
      </c>
      <c r="O158">
        <v>8</v>
      </c>
      <c r="P158">
        <v>9</v>
      </c>
      <c r="Q158">
        <v>10</v>
      </c>
      <c r="R158">
        <v>11</v>
      </c>
      <c r="S158">
        <v>11</v>
      </c>
      <c r="T158">
        <v>13</v>
      </c>
      <c r="U158">
        <v>8</v>
      </c>
      <c r="V158">
        <v>12</v>
      </c>
      <c r="W158">
        <v>4</v>
      </c>
      <c r="X158">
        <v>0</v>
      </c>
      <c r="Y158">
        <v>4</v>
      </c>
      <c r="Z158">
        <v>0</v>
      </c>
      <c r="AA158">
        <v>31</v>
      </c>
      <c r="AB158">
        <v>0</v>
      </c>
      <c r="AC158">
        <v>3</v>
      </c>
      <c r="AD158">
        <v>4</v>
      </c>
      <c r="AE158">
        <v>0</v>
      </c>
      <c r="AF158">
        <v>1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1</v>
      </c>
      <c r="AO158">
        <v>5</v>
      </c>
      <c r="AP158">
        <v>3</v>
      </c>
      <c r="AQ158">
        <v>0</v>
      </c>
      <c r="AR158">
        <v>36</v>
      </c>
      <c r="AS158">
        <v>7</v>
      </c>
      <c r="AT158">
        <v>20</v>
      </c>
      <c r="AU158">
        <v>35</v>
      </c>
      <c r="AV158">
        <v>0</v>
      </c>
      <c r="AW158">
        <v>1</v>
      </c>
      <c r="AX158">
        <v>5</v>
      </c>
      <c r="AY158">
        <v>6</v>
      </c>
      <c r="AZ158" s="7" t="s">
        <v>210</v>
      </c>
      <c r="BE158" t="s">
        <v>68</v>
      </c>
    </row>
    <row r="159" spans="1:57" x14ac:dyDescent="0.3">
      <c r="A159">
        <v>7021</v>
      </c>
      <c r="B159" t="s">
        <v>174</v>
      </c>
      <c r="C159">
        <v>5</v>
      </c>
      <c r="D159">
        <v>1</v>
      </c>
      <c r="E159">
        <v>0</v>
      </c>
      <c r="F159">
        <v>6</v>
      </c>
      <c r="G159">
        <v>6</v>
      </c>
      <c r="H159">
        <v>0</v>
      </c>
      <c r="I159">
        <v>5</v>
      </c>
      <c r="J159">
        <v>0</v>
      </c>
      <c r="K159">
        <v>3</v>
      </c>
      <c r="L159">
        <v>0</v>
      </c>
      <c r="M159">
        <v>5</v>
      </c>
      <c r="N159">
        <v>6</v>
      </c>
      <c r="O159">
        <v>11</v>
      </c>
      <c r="P159">
        <v>12</v>
      </c>
      <c r="Q159">
        <v>13</v>
      </c>
      <c r="R159">
        <v>9</v>
      </c>
      <c r="S159">
        <v>2</v>
      </c>
      <c r="T159">
        <v>6</v>
      </c>
      <c r="U159">
        <v>2</v>
      </c>
      <c r="V159">
        <v>6</v>
      </c>
      <c r="W159">
        <v>0</v>
      </c>
      <c r="X159">
        <v>0</v>
      </c>
      <c r="Y159">
        <v>2</v>
      </c>
      <c r="Z159">
        <v>0</v>
      </c>
      <c r="AA159">
        <v>44</v>
      </c>
      <c r="AB159">
        <v>0</v>
      </c>
      <c r="AC159">
        <v>0</v>
      </c>
      <c r="AD159">
        <v>2</v>
      </c>
      <c r="AE159">
        <v>0</v>
      </c>
      <c r="AF159">
        <v>8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34</v>
      </c>
      <c r="AS159">
        <v>8</v>
      </c>
      <c r="AT159">
        <v>11</v>
      </c>
      <c r="AU159">
        <v>56</v>
      </c>
      <c r="AV159">
        <v>0</v>
      </c>
      <c r="AW159">
        <v>0</v>
      </c>
      <c r="AX159">
        <v>1</v>
      </c>
      <c r="AY159">
        <v>11</v>
      </c>
      <c r="AZ159" s="7" t="s">
        <v>210</v>
      </c>
      <c r="BE159" t="s">
        <v>68</v>
      </c>
    </row>
    <row r="160" spans="1:57" x14ac:dyDescent="0.3">
      <c r="A160">
        <v>7022</v>
      </c>
      <c r="B160" t="s">
        <v>175</v>
      </c>
      <c r="C160">
        <v>0</v>
      </c>
      <c r="D160">
        <v>0</v>
      </c>
      <c r="E160">
        <v>0</v>
      </c>
      <c r="F160">
        <v>10</v>
      </c>
      <c r="G160">
        <v>10</v>
      </c>
      <c r="H160">
        <v>2</v>
      </c>
      <c r="I160">
        <v>11</v>
      </c>
      <c r="J160">
        <v>0</v>
      </c>
      <c r="K160">
        <v>9</v>
      </c>
      <c r="L160">
        <v>2</v>
      </c>
      <c r="M160">
        <v>1</v>
      </c>
      <c r="N160">
        <v>19</v>
      </c>
      <c r="O160">
        <v>22</v>
      </c>
      <c r="P160">
        <v>25</v>
      </c>
      <c r="Q160">
        <v>12</v>
      </c>
      <c r="R160">
        <v>21</v>
      </c>
      <c r="S160">
        <v>17</v>
      </c>
      <c r="T160">
        <v>38</v>
      </c>
      <c r="U160">
        <v>10</v>
      </c>
      <c r="V160">
        <v>24</v>
      </c>
      <c r="W160">
        <v>3</v>
      </c>
      <c r="X160">
        <v>0</v>
      </c>
      <c r="Y160">
        <v>12</v>
      </c>
      <c r="Z160">
        <v>0</v>
      </c>
      <c r="AA160">
        <v>30</v>
      </c>
      <c r="AB160">
        <v>0</v>
      </c>
      <c r="AC160">
        <v>4</v>
      </c>
      <c r="AD160">
        <v>9</v>
      </c>
      <c r="AE160">
        <v>0</v>
      </c>
      <c r="AF160">
        <v>11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2</v>
      </c>
      <c r="AQ160">
        <v>0</v>
      </c>
      <c r="AR160">
        <v>3</v>
      </c>
      <c r="AS160">
        <v>1</v>
      </c>
      <c r="AT160">
        <v>29</v>
      </c>
      <c r="AU160">
        <v>90</v>
      </c>
      <c r="AV160">
        <v>0</v>
      </c>
      <c r="AW160">
        <v>0</v>
      </c>
      <c r="AX160">
        <v>2</v>
      </c>
      <c r="AY160">
        <v>21</v>
      </c>
      <c r="AZ160" s="7" t="s">
        <v>144</v>
      </c>
      <c r="BE160" t="s">
        <v>139</v>
      </c>
    </row>
    <row r="161" spans="1:57" x14ac:dyDescent="0.3">
      <c r="A161">
        <v>7023</v>
      </c>
      <c r="B161" t="s">
        <v>176</v>
      </c>
      <c r="C161">
        <v>0</v>
      </c>
      <c r="D161">
        <v>0</v>
      </c>
      <c r="E161">
        <v>0</v>
      </c>
      <c r="F161">
        <v>4</v>
      </c>
      <c r="G161">
        <v>1</v>
      </c>
      <c r="H161">
        <v>3</v>
      </c>
      <c r="I161">
        <v>0</v>
      </c>
      <c r="J161">
        <v>2</v>
      </c>
      <c r="K161">
        <v>0</v>
      </c>
      <c r="L161">
        <v>0</v>
      </c>
      <c r="M161">
        <v>5</v>
      </c>
      <c r="N161">
        <v>13</v>
      </c>
      <c r="O161">
        <v>1</v>
      </c>
      <c r="P161">
        <v>3</v>
      </c>
      <c r="Q161">
        <v>6</v>
      </c>
      <c r="R161">
        <v>7</v>
      </c>
      <c r="S161">
        <v>8</v>
      </c>
      <c r="T161">
        <v>9</v>
      </c>
      <c r="U161">
        <v>5</v>
      </c>
      <c r="V161">
        <v>14</v>
      </c>
      <c r="W161">
        <v>1</v>
      </c>
      <c r="X161">
        <v>0</v>
      </c>
      <c r="Y161">
        <v>5</v>
      </c>
      <c r="Z161">
        <v>0</v>
      </c>
      <c r="AA161">
        <v>9</v>
      </c>
      <c r="AB161">
        <v>0</v>
      </c>
      <c r="AC161">
        <v>0</v>
      </c>
      <c r="AD161">
        <v>6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17</v>
      </c>
      <c r="AS161">
        <v>0</v>
      </c>
      <c r="AT161">
        <v>2</v>
      </c>
      <c r="AU161">
        <v>14</v>
      </c>
      <c r="AV161">
        <v>0</v>
      </c>
      <c r="AW161">
        <v>0</v>
      </c>
      <c r="AX161">
        <v>0</v>
      </c>
      <c r="AY161">
        <v>6</v>
      </c>
      <c r="AZ161" s="7" t="s">
        <v>18</v>
      </c>
      <c r="BE161" t="s">
        <v>8</v>
      </c>
    </row>
    <row r="162" spans="1:57" x14ac:dyDescent="0.3">
      <c r="A162">
        <v>7107</v>
      </c>
      <c r="B162" t="s">
        <v>34</v>
      </c>
      <c r="C162">
        <v>0</v>
      </c>
      <c r="D162">
        <v>0</v>
      </c>
      <c r="E162">
        <v>0</v>
      </c>
      <c r="F162">
        <v>135</v>
      </c>
      <c r="G162">
        <v>98</v>
      </c>
      <c r="H162">
        <v>0</v>
      </c>
      <c r="I162">
        <v>87</v>
      </c>
      <c r="J162">
        <v>1</v>
      </c>
      <c r="K162">
        <v>80</v>
      </c>
      <c r="L162">
        <v>0</v>
      </c>
      <c r="M162">
        <v>55</v>
      </c>
      <c r="N162">
        <v>143</v>
      </c>
      <c r="O162">
        <v>104</v>
      </c>
      <c r="P162">
        <v>136</v>
      </c>
      <c r="Q162">
        <v>65</v>
      </c>
      <c r="R162">
        <v>89</v>
      </c>
      <c r="S162">
        <v>65</v>
      </c>
      <c r="T162">
        <v>85</v>
      </c>
      <c r="U162">
        <v>24</v>
      </c>
      <c r="V162">
        <v>86</v>
      </c>
      <c r="W162">
        <v>9</v>
      </c>
      <c r="X162">
        <v>0</v>
      </c>
      <c r="Y162">
        <v>141</v>
      </c>
      <c r="Z162">
        <v>0</v>
      </c>
      <c r="AA162">
        <v>276</v>
      </c>
      <c r="AB162">
        <v>3</v>
      </c>
      <c r="AC162">
        <v>84</v>
      </c>
      <c r="AD162">
        <v>109</v>
      </c>
      <c r="AE162">
        <v>0</v>
      </c>
      <c r="AF162">
        <v>33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24</v>
      </c>
      <c r="AQ162">
        <v>0</v>
      </c>
      <c r="AR162">
        <v>33</v>
      </c>
      <c r="AS162">
        <v>0</v>
      </c>
      <c r="AT162">
        <v>127</v>
      </c>
      <c r="AU162">
        <v>90</v>
      </c>
      <c r="AV162">
        <v>0</v>
      </c>
      <c r="AW162">
        <v>3</v>
      </c>
      <c r="AX162">
        <v>23</v>
      </c>
      <c r="AY162">
        <v>128</v>
      </c>
      <c r="AZ162" s="7" t="s">
        <v>34</v>
      </c>
      <c r="BE162" t="s">
        <v>8</v>
      </c>
    </row>
    <row r="163" spans="1:57" x14ac:dyDescent="0.3">
      <c r="A163">
        <v>7183</v>
      </c>
      <c r="B163" t="s">
        <v>177</v>
      </c>
      <c r="C163">
        <v>0</v>
      </c>
      <c r="D163">
        <v>7</v>
      </c>
      <c r="E163">
        <v>2</v>
      </c>
      <c r="F163">
        <v>95</v>
      </c>
      <c r="G163">
        <v>14</v>
      </c>
      <c r="H163">
        <v>46</v>
      </c>
      <c r="I163">
        <v>15</v>
      </c>
      <c r="J163">
        <v>22</v>
      </c>
      <c r="K163">
        <v>12</v>
      </c>
      <c r="L163">
        <v>1</v>
      </c>
      <c r="M163">
        <v>54</v>
      </c>
      <c r="N163">
        <v>202</v>
      </c>
      <c r="O163">
        <v>139</v>
      </c>
      <c r="P163">
        <v>196</v>
      </c>
      <c r="Q163">
        <v>72</v>
      </c>
      <c r="R163">
        <v>155</v>
      </c>
      <c r="S163">
        <v>70</v>
      </c>
      <c r="T163">
        <v>98</v>
      </c>
      <c r="U163">
        <v>48</v>
      </c>
      <c r="V163">
        <v>101</v>
      </c>
      <c r="W163">
        <v>32</v>
      </c>
      <c r="X163">
        <v>0</v>
      </c>
      <c r="Y163">
        <v>198</v>
      </c>
      <c r="Z163">
        <v>0</v>
      </c>
      <c r="AA163">
        <v>511</v>
      </c>
      <c r="AB163">
        <v>1</v>
      </c>
      <c r="AC163">
        <v>104</v>
      </c>
      <c r="AD163">
        <v>153</v>
      </c>
      <c r="AE163">
        <v>0</v>
      </c>
      <c r="AF163">
        <v>29</v>
      </c>
      <c r="AG163">
        <v>0</v>
      </c>
      <c r="AH163">
        <v>2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37</v>
      </c>
      <c r="AQ163">
        <v>0</v>
      </c>
      <c r="AR163">
        <v>129</v>
      </c>
      <c r="AS163">
        <v>10</v>
      </c>
      <c r="AT163">
        <v>107</v>
      </c>
      <c r="AU163">
        <v>159</v>
      </c>
      <c r="AV163">
        <v>2</v>
      </c>
      <c r="AW163">
        <v>0</v>
      </c>
      <c r="AX163">
        <v>44</v>
      </c>
      <c r="AY163">
        <v>74</v>
      </c>
      <c r="AZ163" s="7" t="s">
        <v>25</v>
      </c>
      <c r="BE163" t="s">
        <v>8</v>
      </c>
    </row>
    <row r="164" spans="1:57" x14ac:dyDescent="0.3">
      <c r="A164">
        <v>7222</v>
      </c>
      <c r="B164" t="s">
        <v>178</v>
      </c>
      <c r="C164">
        <v>0</v>
      </c>
      <c r="D164">
        <v>0</v>
      </c>
      <c r="E164">
        <v>0</v>
      </c>
      <c r="F164">
        <v>7</v>
      </c>
      <c r="G164">
        <v>7</v>
      </c>
      <c r="H164">
        <v>1</v>
      </c>
      <c r="I164">
        <v>7</v>
      </c>
      <c r="J164">
        <v>0</v>
      </c>
      <c r="K164">
        <v>6</v>
      </c>
      <c r="L164">
        <v>0</v>
      </c>
      <c r="M164">
        <v>0</v>
      </c>
      <c r="N164">
        <v>8</v>
      </c>
      <c r="O164">
        <v>11</v>
      </c>
      <c r="P164">
        <v>12</v>
      </c>
      <c r="Q164">
        <v>14</v>
      </c>
      <c r="R164">
        <v>17</v>
      </c>
      <c r="S164">
        <v>23</v>
      </c>
      <c r="T164">
        <v>26</v>
      </c>
      <c r="U164">
        <v>15</v>
      </c>
      <c r="V164">
        <v>17</v>
      </c>
      <c r="W164">
        <v>17</v>
      </c>
      <c r="X164">
        <v>0</v>
      </c>
      <c r="Y164">
        <v>8</v>
      </c>
      <c r="Z164">
        <v>0</v>
      </c>
      <c r="AA164">
        <v>54</v>
      </c>
      <c r="AB164">
        <v>0</v>
      </c>
      <c r="AC164">
        <v>1</v>
      </c>
      <c r="AD164">
        <v>7</v>
      </c>
      <c r="AE164">
        <v>0</v>
      </c>
      <c r="AF164">
        <v>12</v>
      </c>
      <c r="AG164">
        <v>0</v>
      </c>
      <c r="AH164">
        <v>2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2</v>
      </c>
      <c r="AQ164">
        <v>0</v>
      </c>
      <c r="AR164">
        <v>5</v>
      </c>
      <c r="AS164">
        <v>4</v>
      </c>
      <c r="AT164">
        <v>12</v>
      </c>
      <c r="AU164">
        <v>172</v>
      </c>
      <c r="AV164">
        <v>0</v>
      </c>
      <c r="AW164">
        <v>0</v>
      </c>
      <c r="AX164">
        <v>3</v>
      </c>
      <c r="AY164">
        <v>25</v>
      </c>
      <c r="AZ164" s="7" t="s">
        <v>117</v>
      </c>
      <c r="BE164" t="s">
        <v>68</v>
      </c>
    </row>
    <row r="165" spans="1:57" x14ac:dyDescent="0.3">
      <c r="A165">
        <v>7223</v>
      </c>
      <c r="B165" t="s">
        <v>179</v>
      </c>
      <c r="C165">
        <v>0</v>
      </c>
      <c r="D165">
        <v>0</v>
      </c>
      <c r="E165">
        <v>0</v>
      </c>
      <c r="F165">
        <v>11</v>
      </c>
      <c r="G165">
        <v>6</v>
      </c>
      <c r="H165">
        <v>0</v>
      </c>
      <c r="I165">
        <v>6</v>
      </c>
      <c r="J165">
        <v>0</v>
      </c>
      <c r="K165">
        <v>4</v>
      </c>
      <c r="L165">
        <v>0</v>
      </c>
      <c r="M165">
        <v>6</v>
      </c>
      <c r="N165">
        <v>11</v>
      </c>
      <c r="O165">
        <v>10</v>
      </c>
      <c r="P165">
        <v>12</v>
      </c>
      <c r="Q165">
        <v>11</v>
      </c>
      <c r="R165">
        <v>16</v>
      </c>
      <c r="S165">
        <v>8</v>
      </c>
      <c r="T165">
        <v>14</v>
      </c>
      <c r="U165">
        <v>11</v>
      </c>
      <c r="V165">
        <v>20</v>
      </c>
      <c r="W165">
        <v>6</v>
      </c>
      <c r="X165">
        <v>0</v>
      </c>
      <c r="Y165">
        <v>0</v>
      </c>
      <c r="Z165">
        <v>0</v>
      </c>
      <c r="AA165">
        <v>9</v>
      </c>
      <c r="AB165">
        <v>0</v>
      </c>
      <c r="AC165">
        <v>0</v>
      </c>
      <c r="AD165">
        <v>10</v>
      </c>
      <c r="AE165">
        <v>0</v>
      </c>
      <c r="AF165">
        <v>13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4</v>
      </c>
      <c r="AQ165">
        <v>0</v>
      </c>
      <c r="AR165">
        <v>13</v>
      </c>
      <c r="AS165">
        <v>21</v>
      </c>
      <c r="AT165">
        <v>3</v>
      </c>
      <c r="AU165">
        <v>38</v>
      </c>
      <c r="AV165">
        <v>0</v>
      </c>
      <c r="AW165">
        <v>0</v>
      </c>
      <c r="AX165">
        <v>1</v>
      </c>
      <c r="AY165">
        <v>12</v>
      </c>
      <c r="AZ165" s="7" t="s">
        <v>117</v>
      </c>
      <c r="BE165" t="s">
        <v>68</v>
      </c>
    </row>
    <row r="166" spans="1:57" x14ac:dyDescent="0.3">
      <c r="A166">
        <v>7306</v>
      </c>
      <c r="B166" t="s">
        <v>180</v>
      </c>
      <c r="C166">
        <v>0</v>
      </c>
      <c r="D166">
        <v>1</v>
      </c>
      <c r="E166">
        <v>0</v>
      </c>
      <c r="F166">
        <v>59</v>
      </c>
      <c r="G166">
        <v>51</v>
      </c>
      <c r="H166">
        <v>0</v>
      </c>
      <c r="I166">
        <v>49</v>
      </c>
      <c r="J166">
        <v>1</v>
      </c>
      <c r="K166">
        <v>47</v>
      </c>
      <c r="L166">
        <v>1</v>
      </c>
      <c r="M166">
        <v>11</v>
      </c>
      <c r="N166">
        <v>63</v>
      </c>
      <c r="O166">
        <v>57</v>
      </c>
      <c r="P166">
        <v>66</v>
      </c>
      <c r="Q166">
        <v>43</v>
      </c>
      <c r="R166">
        <v>47</v>
      </c>
      <c r="S166">
        <v>19</v>
      </c>
      <c r="T166">
        <v>39</v>
      </c>
      <c r="U166">
        <v>11</v>
      </c>
      <c r="V166">
        <v>24</v>
      </c>
      <c r="W166">
        <v>5</v>
      </c>
      <c r="X166">
        <v>0</v>
      </c>
      <c r="Y166">
        <v>63</v>
      </c>
      <c r="Z166">
        <v>0</v>
      </c>
      <c r="AA166">
        <v>188</v>
      </c>
      <c r="AB166">
        <v>0</v>
      </c>
      <c r="AC166">
        <v>19</v>
      </c>
      <c r="AD166">
        <v>53</v>
      </c>
      <c r="AE166">
        <v>0</v>
      </c>
      <c r="AF166">
        <v>30</v>
      </c>
      <c r="AG166">
        <v>0</v>
      </c>
      <c r="AH166">
        <v>2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3</v>
      </c>
      <c r="AS166">
        <v>0</v>
      </c>
      <c r="AT166">
        <v>22</v>
      </c>
      <c r="AU166">
        <v>53</v>
      </c>
      <c r="AV166">
        <v>0</v>
      </c>
      <c r="AW166">
        <v>0</v>
      </c>
      <c r="AX166">
        <v>0</v>
      </c>
      <c r="AY166">
        <v>40</v>
      </c>
      <c r="AZ166" s="7" t="s">
        <v>32</v>
      </c>
      <c r="BE166" t="s">
        <v>8</v>
      </c>
    </row>
    <row r="167" spans="1:57" x14ac:dyDescent="0.3">
      <c r="A167">
        <v>7315</v>
      </c>
      <c r="B167" t="s">
        <v>181</v>
      </c>
      <c r="C167">
        <v>0</v>
      </c>
      <c r="D167">
        <v>0</v>
      </c>
      <c r="E167">
        <v>0</v>
      </c>
      <c r="F167">
        <v>5</v>
      </c>
      <c r="G167">
        <v>3</v>
      </c>
      <c r="H167">
        <v>0</v>
      </c>
      <c r="I167">
        <v>3</v>
      </c>
      <c r="J167">
        <v>0</v>
      </c>
      <c r="K167">
        <v>1</v>
      </c>
      <c r="L167">
        <v>0</v>
      </c>
      <c r="M167">
        <v>3</v>
      </c>
      <c r="N167">
        <v>6</v>
      </c>
      <c r="O167">
        <v>9</v>
      </c>
      <c r="P167">
        <v>12</v>
      </c>
      <c r="Q167">
        <v>8</v>
      </c>
      <c r="R167">
        <v>7</v>
      </c>
      <c r="S167">
        <v>9</v>
      </c>
      <c r="T167">
        <v>12</v>
      </c>
      <c r="U167">
        <v>6</v>
      </c>
      <c r="V167">
        <v>9</v>
      </c>
      <c r="W167">
        <v>4</v>
      </c>
      <c r="X167">
        <v>0</v>
      </c>
      <c r="Y167">
        <v>3</v>
      </c>
      <c r="Z167">
        <v>0</v>
      </c>
      <c r="AA167">
        <v>16</v>
      </c>
      <c r="AB167">
        <v>0</v>
      </c>
      <c r="AC167">
        <v>4</v>
      </c>
      <c r="AD167">
        <v>7</v>
      </c>
      <c r="AE167">
        <v>0</v>
      </c>
      <c r="AF167">
        <v>3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2</v>
      </c>
      <c r="AO167">
        <v>4</v>
      </c>
      <c r="AP167">
        <v>3</v>
      </c>
      <c r="AQ167">
        <v>1</v>
      </c>
      <c r="AR167">
        <v>10</v>
      </c>
      <c r="AS167">
        <v>13</v>
      </c>
      <c r="AT167">
        <v>17</v>
      </c>
      <c r="AU167">
        <v>31</v>
      </c>
      <c r="AV167">
        <v>0</v>
      </c>
      <c r="AW167">
        <v>0</v>
      </c>
      <c r="AX167">
        <v>3</v>
      </c>
      <c r="AY167">
        <v>18</v>
      </c>
      <c r="AZ167" s="7" t="s">
        <v>104</v>
      </c>
      <c r="BE167" t="s">
        <v>68</v>
      </c>
    </row>
    <row r="168" spans="1:57" x14ac:dyDescent="0.3">
      <c r="A168">
        <v>7316</v>
      </c>
      <c r="B168" t="s">
        <v>182</v>
      </c>
      <c r="C168">
        <v>0</v>
      </c>
      <c r="D168">
        <v>0</v>
      </c>
      <c r="E168">
        <v>0</v>
      </c>
      <c r="F168">
        <v>18</v>
      </c>
      <c r="G168">
        <v>10</v>
      </c>
      <c r="H168">
        <v>0</v>
      </c>
      <c r="I168">
        <v>10</v>
      </c>
      <c r="J168">
        <v>0</v>
      </c>
      <c r="K168">
        <v>9</v>
      </c>
      <c r="L168">
        <v>0</v>
      </c>
      <c r="M168">
        <v>8</v>
      </c>
      <c r="N168">
        <v>17</v>
      </c>
      <c r="O168">
        <v>22</v>
      </c>
      <c r="P168">
        <v>21</v>
      </c>
      <c r="Q168">
        <v>21</v>
      </c>
      <c r="R168">
        <v>16</v>
      </c>
      <c r="S168">
        <v>12</v>
      </c>
      <c r="T168">
        <v>10</v>
      </c>
      <c r="U168">
        <v>4</v>
      </c>
      <c r="V168">
        <v>9</v>
      </c>
      <c r="W168">
        <v>3</v>
      </c>
      <c r="X168">
        <v>0</v>
      </c>
      <c r="Y168">
        <v>14</v>
      </c>
      <c r="Z168">
        <v>0</v>
      </c>
      <c r="AA168">
        <v>55</v>
      </c>
      <c r="AB168">
        <v>4</v>
      </c>
      <c r="AC168">
        <v>35</v>
      </c>
      <c r="AD168">
        <v>0</v>
      </c>
      <c r="AE168">
        <v>0</v>
      </c>
      <c r="AF168">
        <v>0</v>
      </c>
      <c r="AG168">
        <v>0</v>
      </c>
      <c r="AH168">
        <v>2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7</v>
      </c>
      <c r="AS168">
        <v>0</v>
      </c>
      <c r="AT168">
        <v>32</v>
      </c>
      <c r="AU168">
        <v>49</v>
      </c>
      <c r="AV168">
        <v>0</v>
      </c>
      <c r="AW168">
        <v>0</v>
      </c>
      <c r="AX168">
        <v>2</v>
      </c>
      <c r="AY168">
        <v>12</v>
      </c>
      <c r="AZ168" s="7" t="s">
        <v>104</v>
      </c>
      <c r="BE168" t="s">
        <v>68</v>
      </c>
    </row>
    <row r="169" spans="1:57" x14ac:dyDescent="0.3">
      <c r="A169">
        <v>7317</v>
      </c>
      <c r="B169" t="s">
        <v>183</v>
      </c>
      <c r="C169">
        <v>0</v>
      </c>
      <c r="D169">
        <v>0</v>
      </c>
      <c r="E169">
        <v>0</v>
      </c>
      <c r="F169">
        <v>9</v>
      </c>
      <c r="G169">
        <v>6</v>
      </c>
      <c r="H169">
        <v>0</v>
      </c>
      <c r="I169">
        <v>5</v>
      </c>
      <c r="J169">
        <v>0</v>
      </c>
      <c r="K169">
        <v>6</v>
      </c>
      <c r="L169">
        <v>0</v>
      </c>
      <c r="M169">
        <v>1</v>
      </c>
      <c r="N169">
        <v>7</v>
      </c>
      <c r="O169">
        <v>13</v>
      </c>
      <c r="P169">
        <v>18</v>
      </c>
      <c r="Q169">
        <v>15</v>
      </c>
      <c r="R169">
        <v>17</v>
      </c>
      <c r="S169">
        <v>7</v>
      </c>
      <c r="T169">
        <v>14</v>
      </c>
      <c r="U169">
        <v>4</v>
      </c>
      <c r="V169">
        <v>10</v>
      </c>
      <c r="W169">
        <v>1</v>
      </c>
      <c r="X169">
        <v>0</v>
      </c>
      <c r="Y169">
        <v>8</v>
      </c>
      <c r="Z169">
        <v>0</v>
      </c>
      <c r="AA169">
        <v>17</v>
      </c>
      <c r="AB169">
        <v>0</v>
      </c>
      <c r="AC169">
        <v>8</v>
      </c>
      <c r="AD169">
        <v>5</v>
      </c>
      <c r="AE169">
        <v>0</v>
      </c>
      <c r="AF169">
        <v>5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2</v>
      </c>
      <c r="AO169">
        <v>17</v>
      </c>
      <c r="AP169">
        <v>1</v>
      </c>
      <c r="AQ169">
        <v>0</v>
      </c>
      <c r="AR169">
        <v>3</v>
      </c>
      <c r="AS169">
        <v>0</v>
      </c>
      <c r="AT169">
        <v>6</v>
      </c>
      <c r="AU169">
        <v>13</v>
      </c>
      <c r="AV169">
        <v>0</v>
      </c>
      <c r="AW169">
        <v>0</v>
      </c>
      <c r="AX169">
        <v>3</v>
      </c>
      <c r="AY169">
        <v>14</v>
      </c>
      <c r="AZ169" s="7" t="s">
        <v>144</v>
      </c>
      <c r="BE169" t="s">
        <v>139</v>
      </c>
    </row>
    <row r="170" spans="1:57" x14ac:dyDescent="0.3">
      <c r="A170">
        <v>7318</v>
      </c>
      <c r="B170" t="s">
        <v>184</v>
      </c>
      <c r="C170">
        <v>0</v>
      </c>
      <c r="D170">
        <v>0</v>
      </c>
      <c r="E170">
        <v>0</v>
      </c>
      <c r="F170">
        <v>9</v>
      </c>
      <c r="G170">
        <v>9</v>
      </c>
      <c r="H170">
        <v>0</v>
      </c>
      <c r="I170">
        <v>10</v>
      </c>
      <c r="J170">
        <v>0</v>
      </c>
      <c r="K170">
        <v>8</v>
      </c>
      <c r="L170">
        <v>0</v>
      </c>
      <c r="M170">
        <v>2</v>
      </c>
      <c r="N170">
        <v>12</v>
      </c>
      <c r="O170">
        <v>15</v>
      </c>
      <c r="P170">
        <v>15</v>
      </c>
      <c r="Q170">
        <v>14</v>
      </c>
      <c r="R170">
        <v>18</v>
      </c>
      <c r="S170">
        <v>16</v>
      </c>
      <c r="T170">
        <v>17</v>
      </c>
      <c r="U170">
        <v>17</v>
      </c>
      <c r="V170">
        <v>17</v>
      </c>
      <c r="W170">
        <v>9</v>
      </c>
      <c r="X170">
        <v>0</v>
      </c>
      <c r="Y170">
        <v>5</v>
      </c>
      <c r="Z170">
        <v>0</v>
      </c>
      <c r="AA170">
        <v>27</v>
      </c>
      <c r="AB170">
        <v>1</v>
      </c>
      <c r="AC170">
        <v>9</v>
      </c>
      <c r="AD170">
        <v>13</v>
      </c>
      <c r="AE170">
        <v>0</v>
      </c>
      <c r="AF170">
        <v>2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2</v>
      </c>
      <c r="AQ170">
        <v>0</v>
      </c>
      <c r="AR170">
        <v>10</v>
      </c>
      <c r="AS170">
        <v>3</v>
      </c>
      <c r="AT170">
        <v>28</v>
      </c>
      <c r="AU170">
        <v>33</v>
      </c>
      <c r="AV170">
        <v>1</v>
      </c>
      <c r="AW170">
        <v>0</v>
      </c>
      <c r="AX170">
        <v>10</v>
      </c>
      <c r="AY170">
        <v>17</v>
      </c>
      <c r="AZ170" s="7" t="s">
        <v>210</v>
      </c>
      <c r="BE170" t="s">
        <v>68</v>
      </c>
    </row>
    <row r="171" spans="1:57" x14ac:dyDescent="0.3">
      <c r="A171">
        <v>7410</v>
      </c>
      <c r="B171" t="s">
        <v>185</v>
      </c>
      <c r="C171">
        <v>0</v>
      </c>
      <c r="D171">
        <v>2</v>
      </c>
      <c r="E171">
        <v>1</v>
      </c>
      <c r="F171">
        <v>80</v>
      </c>
      <c r="G171">
        <v>62</v>
      </c>
      <c r="H171">
        <v>1</v>
      </c>
      <c r="I171">
        <v>61</v>
      </c>
      <c r="J171">
        <v>1</v>
      </c>
      <c r="K171">
        <v>59</v>
      </c>
      <c r="L171">
        <v>0</v>
      </c>
      <c r="M171">
        <v>30</v>
      </c>
      <c r="N171">
        <v>101</v>
      </c>
      <c r="O171">
        <v>113</v>
      </c>
      <c r="P171">
        <v>116</v>
      </c>
      <c r="Q171">
        <v>44</v>
      </c>
      <c r="R171">
        <v>67</v>
      </c>
      <c r="S171">
        <v>37</v>
      </c>
      <c r="T171">
        <v>62</v>
      </c>
      <c r="U171">
        <v>21</v>
      </c>
      <c r="V171">
        <v>34</v>
      </c>
      <c r="W171">
        <v>16</v>
      </c>
      <c r="X171">
        <v>0</v>
      </c>
      <c r="Y171">
        <v>82</v>
      </c>
      <c r="Z171">
        <v>0</v>
      </c>
      <c r="AA171">
        <v>216</v>
      </c>
      <c r="AB171">
        <v>0</v>
      </c>
      <c r="AC171">
        <v>36</v>
      </c>
      <c r="AD171">
        <v>83</v>
      </c>
      <c r="AE171">
        <v>0</v>
      </c>
      <c r="AF171">
        <v>48</v>
      </c>
      <c r="AG171">
        <v>0</v>
      </c>
      <c r="AH171">
        <v>2</v>
      </c>
      <c r="AI171">
        <v>3</v>
      </c>
      <c r="AJ171">
        <v>0</v>
      </c>
      <c r="AK171">
        <v>0</v>
      </c>
      <c r="AL171">
        <v>0</v>
      </c>
      <c r="AM171">
        <v>0</v>
      </c>
      <c r="AN171">
        <v>11</v>
      </c>
      <c r="AO171">
        <v>14</v>
      </c>
      <c r="AP171">
        <v>0</v>
      </c>
      <c r="AQ171">
        <v>0</v>
      </c>
      <c r="AR171">
        <v>8</v>
      </c>
      <c r="AS171">
        <v>5</v>
      </c>
      <c r="AT171">
        <v>41</v>
      </c>
      <c r="AU171">
        <v>64</v>
      </c>
      <c r="AV171">
        <v>0</v>
      </c>
      <c r="AW171">
        <v>0</v>
      </c>
      <c r="AX171">
        <v>4</v>
      </c>
      <c r="AY171">
        <v>30</v>
      </c>
      <c r="AZ171" s="7" t="s">
        <v>21</v>
      </c>
      <c r="BE171" t="s">
        <v>8</v>
      </c>
    </row>
    <row r="172" spans="1:57" x14ac:dyDescent="0.3">
      <c r="A172">
        <v>9468</v>
      </c>
      <c r="B172" t="s">
        <v>186</v>
      </c>
      <c r="C172">
        <v>6</v>
      </c>
      <c r="D172">
        <v>0</v>
      </c>
      <c r="E172">
        <v>0</v>
      </c>
      <c r="F172">
        <v>6</v>
      </c>
      <c r="G172">
        <v>4</v>
      </c>
      <c r="H172">
        <v>0</v>
      </c>
      <c r="I172">
        <v>3</v>
      </c>
      <c r="J172">
        <v>0</v>
      </c>
      <c r="K172">
        <v>3</v>
      </c>
      <c r="L172">
        <v>0</v>
      </c>
      <c r="M172">
        <v>4</v>
      </c>
      <c r="N172">
        <v>5</v>
      </c>
      <c r="O172">
        <v>7</v>
      </c>
      <c r="P172">
        <v>9</v>
      </c>
      <c r="Q172">
        <v>10</v>
      </c>
      <c r="R172">
        <v>9</v>
      </c>
      <c r="S172">
        <v>7</v>
      </c>
      <c r="T172">
        <v>6</v>
      </c>
      <c r="U172">
        <v>7</v>
      </c>
      <c r="V172">
        <v>9</v>
      </c>
      <c r="W172">
        <v>4</v>
      </c>
      <c r="X172">
        <v>0</v>
      </c>
      <c r="Y172">
        <v>4</v>
      </c>
      <c r="Z172">
        <v>0</v>
      </c>
      <c r="AA172">
        <v>19</v>
      </c>
      <c r="AB172">
        <v>0</v>
      </c>
      <c r="AC172">
        <v>3</v>
      </c>
      <c r="AD172">
        <v>2</v>
      </c>
      <c r="AE172">
        <v>0</v>
      </c>
      <c r="AF172">
        <v>5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5</v>
      </c>
      <c r="AS172">
        <v>1</v>
      </c>
      <c r="AT172">
        <v>10</v>
      </c>
      <c r="AU172">
        <v>40</v>
      </c>
      <c r="AV172">
        <v>0</v>
      </c>
      <c r="AW172">
        <v>0</v>
      </c>
      <c r="AX172">
        <v>2</v>
      </c>
      <c r="AY172">
        <v>1</v>
      </c>
      <c r="AZ172" s="7" t="s">
        <v>83</v>
      </c>
      <c r="BE172" t="s">
        <v>68</v>
      </c>
    </row>
    <row r="173" spans="1:57" x14ac:dyDescent="0.3">
      <c r="A173">
        <v>10095</v>
      </c>
      <c r="B173" t="s">
        <v>188</v>
      </c>
      <c r="C173">
        <v>0</v>
      </c>
      <c r="D173">
        <v>0</v>
      </c>
      <c r="E173">
        <v>0</v>
      </c>
      <c r="F173">
        <v>18</v>
      </c>
      <c r="G173">
        <v>13</v>
      </c>
      <c r="H173">
        <v>0</v>
      </c>
      <c r="I173">
        <v>13</v>
      </c>
      <c r="J173">
        <v>0</v>
      </c>
      <c r="K173">
        <v>11</v>
      </c>
      <c r="L173">
        <v>0</v>
      </c>
      <c r="M173">
        <v>6</v>
      </c>
      <c r="N173">
        <v>20</v>
      </c>
      <c r="O173">
        <v>17</v>
      </c>
      <c r="P173">
        <v>16</v>
      </c>
      <c r="Q173">
        <v>12</v>
      </c>
      <c r="R173">
        <v>10</v>
      </c>
      <c r="S173">
        <v>10</v>
      </c>
      <c r="T173">
        <v>5</v>
      </c>
      <c r="U173">
        <v>5</v>
      </c>
      <c r="V173">
        <v>9</v>
      </c>
      <c r="W173">
        <v>2</v>
      </c>
      <c r="X173">
        <v>0</v>
      </c>
      <c r="Y173">
        <v>15</v>
      </c>
      <c r="Z173">
        <v>0</v>
      </c>
      <c r="AA173">
        <v>58</v>
      </c>
      <c r="AB173">
        <v>0</v>
      </c>
      <c r="AC173">
        <v>3</v>
      </c>
      <c r="AD173">
        <v>14</v>
      </c>
      <c r="AE173">
        <v>0</v>
      </c>
      <c r="AF173">
        <v>10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3</v>
      </c>
      <c r="AQ173">
        <v>0</v>
      </c>
      <c r="AR173">
        <v>9</v>
      </c>
      <c r="AS173">
        <v>8</v>
      </c>
      <c r="AT173">
        <v>12</v>
      </c>
      <c r="AU173">
        <v>40</v>
      </c>
      <c r="AV173">
        <v>0</v>
      </c>
      <c r="AW173">
        <v>0</v>
      </c>
      <c r="AX173">
        <v>3</v>
      </c>
      <c r="AY173">
        <v>11</v>
      </c>
      <c r="AZ173" s="7" t="s">
        <v>104</v>
      </c>
      <c r="BE173" t="s">
        <v>68</v>
      </c>
    </row>
    <row r="174" spans="1:57" x14ac:dyDescent="0.3">
      <c r="A174">
        <v>10096</v>
      </c>
      <c r="B174" t="s">
        <v>187</v>
      </c>
      <c r="C174">
        <v>0</v>
      </c>
      <c r="D174">
        <v>0</v>
      </c>
      <c r="E174">
        <v>0</v>
      </c>
      <c r="F174">
        <v>9</v>
      </c>
      <c r="G174">
        <v>6</v>
      </c>
      <c r="H174">
        <v>0</v>
      </c>
      <c r="I174">
        <v>7</v>
      </c>
      <c r="J174">
        <v>0</v>
      </c>
      <c r="K174">
        <v>7</v>
      </c>
      <c r="L174">
        <v>0</v>
      </c>
      <c r="M174">
        <v>5</v>
      </c>
      <c r="N174">
        <v>15</v>
      </c>
      <c r="O174">
        <v>14</v>
      </c>
      <c r="P174">
        <v>12</v>
      </c>
      <c r="Q174">
        <v>12</v>
      </c>
      <c r="R174">
        <v>9</v>
      </c>
      <c r="S174">
        <v>8</v>
      </c>
      <c r="T174">
        <v>6</v>
      </c>
      <c r="U174">
        <v>5</v>
      </c>
      <c r="V174">
        <v>11</v>
      </c>
      <c r="W174">
        <v>3</v>
      </c>
      <c r="X174">
        <v>0</v>
      </c>
      <c r="Y174">
        <v>1</v>
      </c>
      <c r="Z174">
        <v>0</v>
      </c>
      <c r="AA174">
        <v>16</v>
      </c>
      <c r="AB174">
        <v>0</v>
      </c>
      <c r="AC174">
        <v>1</v>
      </c>
      <c r="AD174">
        <v>13</v>
      </c>
      <c r="AE174">
        <v>0</v>
      </c>
      <c r="AF174">
        <v>5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3</v>
      </c>
      <c r="AQ174">
        <v>0</v>
      </c>
      <c r="AR174">
        <v>14</v>
      </c>
      <c r="AS174">
        <v>4</v>
      </c>
      <c r="AT174">
        <v>13</v>
      </c>
      <c r="AU174">
        <v>21</v>
      </c>
      <c r="AV174">
        <v>0</v>
      </c>
      <c r="AW174">
        <v>0</v>
      </c>
      <c r="AX174">
        <v>0</v>
      </c>
      <c r="AY174">
        <v>16</v>
      </c>
      <c r="AZ174" s="7" t="s">
        <v>104</v>
      </c>
      <c r="BE174" t="s">
        <v>68</v>
      </c>
    </row>
    <row r="175" spans="1:57" x14ac:dyDescent="0.3">
      <c r="A175">
        <v>11452</v>
      </c>
      <c r="B175" t="s">
        <v>190</v>
      </c>
      <c r="C175">
        <v>1</v>
      </c>
      <c r="D175">
        <v>0</v>
      </c>
      <c r="E175">
        <v>0</v>
      </c>
      <c r="F175">
        <v>7</v>
      </c>
      <c r="G175">
        <v>6</v>
      </c>
      <c r="H175">
        <v>0</v>
      </c>
      <c r="I175">
        <v>7</v>
      </c>
      <c r="J175">
        <v>0</v>
      </c>
      <c r="K175">
        <v>6</v>
      </c>
      <c r="L175">
        <v>0</v>
      </c>
      <c r="M175">
        <v>3</v>
      </c>
      <c r="N175">
        <v>9</v>
      </c>
      <c r="O175">
        <v>8</v>
      </c>
      <c r="P175">
        <v>6</v>
      </c>
      <c r="Q175">
        <v>5</v>
      </c>
      <c r="R175">
        <v>7</v>
      </c>
      <c r="S175">
        <v>8</v>
      </c>
      <c r="T175">
        <v>7</v>
      </c>
      <c r="U175">
        <v>8</v>
      </c>
      <c r="V175">
        <v>8</v>
      </c>
      <c r="W175">
        <v>6</v>
      </c>
      <c r="X175">
        <v>0</v>
      </c>
      <c r="Y175">
        <v>9</v>
      </c>
      <c r="Z175">
        <v>0</v>
      </c>
      <c r="AA175">
        <v>28</v>
      </c>
      <c r="AB175">
        <v>1</v>
      </c>
      <c r="AC175">
        <v>9</v>
      </c>
      <c r="AD175">
        <v>4</v>
      </c>
      <c r="AE175">
        <v>0</v>
      </c>
      <c r="AF175">
        <v>1</v>
      </c>
      <c r="AG175">
        <v>0</v>
      </c>
      <c r="AH175">
        <v>1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4</v>
      </c>
      <c r="AQ175">
        <v>0</v>
      </c>
      <c r="AR175">
        <v>7</v>
      </c>
      <c r="AS175">
        <v>10</v>
      </c>
      <c r="AT175">
        <v>8</v>
      </c>
      <c r="AU175">
        <v>19</v>
      </c>
      <c r="AV175">
        <v>0</v>
      </c>
      <c r="AW175">
        <v>0</v>
      </c>
      <c r="AX175">
        <v>5</v>
      </c>
      <c r="AY175">
        <v>11</v>
      </c>
      <c r="AZ175" s="7" t="s">
        <v>83</v>
      </c>
      <c r="BE175" t="s">
        <v>68</v>
      </c>
    </row>
    <row r="176" spans="1:57" x14ac:dyDescent="0.3">
      <c r="A176">
        <v>11470</v>
      </c>
      <c r="B176" t="s">
        <v>191</v>
      </c>
      <c r="C176">
        <v>0</v>
      </c>
      <c r="D176">
        <v>442</v>
      </c>
      <c r="E176">
        <v>1086</v>
      </c>
      <c r="F176">
        <v>1</v>
      </c>
      <c r="G176">
        <v>0</v>
      </c>
      <c r="H176">
        <v>9</v>
      </c>
      <c r="I176">
        <v>0</v>
      </c>
      <c r="J176">
        <v>13</v>
      </c>
      <c r="K176">
        <v>0</v>
      </c>
      <c r="L176">
        <v>6</v>
      </c>
      <c r="M176">
        <v>0</v>
      </c>
      <c r="N176">
        <v>104</v>
      </c>
      <c r="O176">
        <v>20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2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45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78</v>
      </c>
      <c r="AQ176">
        <v>0</v>
      </c>
      <c r="AR176">
        <v>118</v>
      </c>
      <c r="AS176">
        <v>0</v>
      </c>
      <c r="AT176">
        <v>73</v>
      </c>
      <c r="AU176">
        <v>111</v>
      </c>
      <c r="AV176">
        <v>0</v>
      </c>
      <c r="AW176">
        <v>1</v>
      </c>
      <c r="AX176">
        <v>49</v>
      </c>
      <c r="AY176">
        <v>74</v>
      </c>
      <c r="AZ176" s="7" t="s">
        <v>8</v>
      </c>
      <c r="BE176" t="s">
        <v>8</v>
      </c>
    </row>
    <row r="177" spans="1:57" x14ac:dyDescent="0.3">
      <c r="A177">
        <v>11688</v>
      </c>
      <c r="B177" t="s">
        <v>189</v>
      </c>
      <c r="C177">
        <v>0</v>
      </c>
      <c r="D177">
        <v>0</v>
      </c>
      <c r="E177">
        <v>0</v>
      </c>
      <c r="F177">
        <v>7</v>
      </c>
      <c r="G177">
        <v>3</v>
      </c>
      <c r="H177">
        <v>0</v>
      </c>
      <c r="I177">
        <v>3</v>
      </c>
      <c r="J177">
        <v>0</v>
      </c>
      <c r="K177">
        <v>3</v>
      </c>
      <c r="L177">
        <v>0</v>
      </c>
      <c r="M177">
        <v>4</v>
      </c>
      <c r="N177">
        <v>6</v>
      </c>
      <c r="O177">
        <v>16</v>
      </c>
      <c r="P177">
        <v>21</v>
      </c>
      <c r="Q177">
        <v>17</v>
      </c>
      <c r="R177">
        <v>13</v>
      </c>
      <c r="S177">
        <v>15</v>
      </c>
      <c r="T177">
        <v>17</v>
      </c>
      <c r="U177">
        <v>8</v>
      </c>
      <c r="V177">
        <v>7</v>
      </c>
      <c r="W177">
        <v>1</v>
      </c>
      <c r="X177">
        <v>0</v>
      </c>
      <c r="Y177">
        <v>16</v>
      </c>
      <c r="Z177">
        <v>0</v>
      </c>
      <c r="AA177">
        <v>52</v>
      </c>
      <c r="AB177">
        <v>0</v>
      </c>
      <c r="AC177">
        <v>3</v>
      </c>
      <c r="AD177">
        <v>17</v>
      </c>
      <c r="AE177">
        <v>0</v>
      </c>
      <c r="AF177">
        <v>7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7</v>
      </c>
      <c r="AQ177">
        <v>0</v>
      </c>
      <c r="AR177">
        <v>7</v>
      </c>
      <c r="AS177">
        <v>0</v>
      </c>
      <c r="AT177">
        <v>11</v>
      </c>
      <c r="AU177">
        <v>40</v>
      </c>
      <c r="AV177">
        <v>0</v>
      </c>
      <c r="AW177">
        <v>0</v>
      </c>
      <c r="AX177">
        <v>2</v>
      </c>
      <c r="AY177">
        <v>25</v>
      </c>
      <c r="AZ177" s="7" t="s">
        <v>104</v>
      </c>
      <c r="BE177" t="s">
        <v>68</v>
      </c>
    </row>
    <row r="178" spans="1:57" x14ac:dyDescent="0.3">
      <c r="A178">
        <v>17605</v>
      </c>
      <c r="B178" t="s">
        <v>192</v>
      </c>
      <c r="C178">
        <v>0</v>
      </c>
      <c r="D178">
        <v>0</v>
      </c>
      <c r="E178">
        <v>0</v>
      </c>
      <c r="F178">
        <v>24</v>
      </c>
      <c r="G178">
        <v>12</v>
      </c>
      <c r="H178">
        <v>2</v>
      </c>
      <c r="I178">
        <v>12</v>
      </c>
      <c r="J178">
        <v>0</v>
      </c>
      <c r="K178">
        <v>11</v>
      </c>
      <c r="L178">
        <v>0</v>
      </c>
      <c r="M178">
        <v>15</v>
      </c>
      <c r="N178">
        <v>31</v>
      </c>
      <c r="O178">
        <v>25</v>
      </c>
      <c r="P178">
        <v>23</v>
      </c>
      <c r="Q178">
        <v>14</v>
      </c>
      <c r="R178">
        <v>28</v>
      </c>
      <c r="S178">
        <v>9</v>
      </c>
      <c r="T178">
        <v>21</v>
      </c>
      <c r="U178">
        <v>8</v>
      </c>
      <c r="V178">
        <v>15</v>
      </c>
      <c r="W178">
        <v>3</v>
      </c>
      <c r="X178">
        <v>0</v>
      </c>
      <c r="Y178">
        <v>12</v>
      </c>
      <c r="Z178">
        <v>0</v>
      </c>
      <c r="AA178">
        <v>30</v>
      </c>
      <c r="AB178">
        <v>0</v>
      </c>
      <c r="AC178">
        <v>5</v>
      </c>
      <c r="AD178">
        <v>21</v>
      </c>
      <c r="AE178">
        <v>0</v>
      </c>
      <c r="AF178">
        <v>4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2</v>
      </c>
      <c r="AQ178">
        <v>0</v>
      </c>
      <c r="AR178">
        <v>6</v>
      </c>
      <c r="AS178">
        <v>0</v>
      </c>
      <c r="AT178">
        <v>55</v>
      </c>
      <c r="AU178">
        <v>104</v>
      </c>
      <c r="AV178">
        <v>0</v>
      </c>
      <c r="AW178">
        <v>0</v>
      </c>
      <c r="AX178">
        <v>2</v>
      </c>
      <c r="AY178">
        <v>13</v>
      </c>
      <c r="AZ178" s="7" t="s">
        <v>104</v>
      </c>
      <c r="BE178" t="s">
        <v>68</v>
      </c>
    </row>
    <row r="179" spans="1:57" x14ac:dyDescent="0.3">
      <c r="A179">
        <v>17874</v>
      </c>
      <c r="B179" t="s">
        <v>193</v>
      </c>
      <c r="C179">
        <v>0</v>
      </c>
      <c r="D179">
        <v>0</v>
      </c>
      <c r="E179">
        <v>0</v>
      </c>
      <c r="F179">
        <v>25</v>
      </c>
      <c r="G179">
        <v>15</v>
      </c>
      <c r="H179">
        <v>0</v>
      </c>
      <c r="I179">
        <v>14</v>
      </c>
      <c r="J179">
        <v>0</v>
      </c>
      <c r="K179">
        <v>11</v>
      </c>
      <c r="L179">
        <v>0</v>
      </c>
      <c r="M179">
        <v>15</v>
      </c>
      <c r="N179">
        <v>26</v>
      </c>
      <c r="O179">
        <v>29</v>
      </c>
      <c r="P179">
        <v>35</v>
      </c>
      <c r="Q179">
        <v>12</v>
      </c>
      <c r="R179">
        <v>21</v>
      </c>
      <c r="S179">
        <v>7</v>
      </c>
      <c r="T179">
        <v>17</v>
      </c>
      <c r="U179">
        <v>6</v>
      </c>
      <c r="V179">
        <v>19</v>
      </c>
      <c r="W179">
        <v>1</v>
      </c>
      <c r="X179">
        <v>0</v>
      </c>
      <c r="Y179">
        <v>25</v>
      </c>
      <c r="Z179">
        <v>0</v>
      </c>
      <c r="AA179">
        <v>69</v>
      </c>
      <c r="AB179">
        <v>0</v>
      </c>
      <c r="AC179">
        <v>20</v>
      </c>
      <c r="AD179">
        <v>15</v>
      </c>
      <c r="AE179">
        <v>0</v>
      </c>
      <c r="AF179">
        <v>1</v>
      </c>
      <c r="AG179">
        <v>0</v>
      </c>
      <c r="AH179">
        <v>0</v>
      </c>
      <c r="AI179">
        <v>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5</v>
      </c>
      <c r="AQ179">
        <v>0</v>
      </c>
      <c r="AR179">
        <v>10</v>
      </c>
      <c r="AS179">
        <v>0</v>
      </c>
      <c r="AT179">
        <v>40</v>
      </c>
      <c r="AU179">
        <v>106</v>
      </c>
      <c r="AV179">
        <v>0</v>
      </c>
      <c r="AW179">
        <v>0</v>
      </c>
      <c r="AX179">
        <v>19</v>
      </c>
      <c r="AY179">
        <v>31</v>
      </c>
      <c r="AZ179" s="7" t="s">
        <v>217</v>
      </c>
      <c r="BE179" t="s">
        <v>8</v>
      </c>
    </row>
    <row r="180" spans="1:57" x14ac:dyDescent="0.3">
      <c r="A180">
        <v>17875</v>
      </c>
      <c r="B180" t="s">
        <v>194</v>
      </c>
      <c r="C180">
        <v>0</v>
      </c>
      <c r="D180">
        <v>0</v>
      </c>
      <c r="E180">
        <v>0</v>
      </c>
      <c r="F180">
        <v>2</v>
      </c>
      <c r="G180">
        <v>1</v>
      </c>
      <c r="H180">
        <v>0</v>
      </c>
      <c r="I180">
        <v>1</v>
      </c>
      <c r="J180">
        <v>0</v>
      </c>
      <c r="K180">
        <v>1</v>
      </c>
      <c r="L180">
        <v>0</v>
      </c>
      <c r="M180">
        <v>1</v>
      </c>
      <c r="N180">
        <v>2</v>
      </c>
      <c r="O180">
        <v>4</v>
      </c>
      <c r="P180">
        <v>5</v>
      </c>
      <c r="Q180">
        <v>2</v>
      </c>
      <c r="R180">
        <v>2</v>
      </c>
      <c r="S180">
        <v>4</v>
      </c>
      <c r="T180">
        <v>5</v>
      </c>
      <c r="U180">
        <v>0</v>
      </c>
      <c r="V180">
        <v>2</v>
      </c>
      <c r="W180">
        <v>0</v>
      </c>
      <c r="X180">
        <v>0</v>
      </c>
      <c r="Y180">
        <v>5</v>
      </c>
      <c r="Z180">
        <v>0</v>
      </c>
      <c r="AA180">
        <v>14</v>
      </c>
      <c r="AB180">
        <v>0</v>
      </c>
      <c r="AC180">
        <v>3</v>
      </c>
      <c r="AD180">
        <v>2</v>
      </c>
      <c r="AE180">
        <v>0</v>
      </c>
      <c r="AF180">
        <v>6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1</v>
      </c>
      <c r="AQ180">
        <v>0</v>
      </c>
      <c r="AR180">
        <v>2</v>
      </c>
      <c r="AS180">
        <v>2</v>
      </c>
      <c r="AT180">
        <v>7</v>
      </c>
      <c r="AU180">
        <v>34</v>
      </c>
      <c r="AV180">
        <v>0</v>
      </c>
      <c r="AW180">
        <v>0</v>
      </c>
      <c r="AX180">
        <v>0</v>
      </c>
      <c r="AY180">
        <v>5</v>
      </c>
      <c r="AZ180" s="7" t="s">
        <v>61</v>
      </c>
      <c r="BE180" t="s">
        <v>8</v>
      </c>
    </row>
    <row r="181" spans="1:57" x14ac:dyDescent="0.3">
      <c r="A181">
        <v>18872</v>
      </c>
      <c r="B181" t="s">
        <v>196</v>
      </c>
      <c r="C181">
        <v>0</v>
      </c>
      <c r="D181">
        <v>0</v>
      </c>
      <c r="E181">
        <v>0</v>
      </c>
      <c r="F181">
        <v>7</v>
      </c>
      <c r="G181">
        <v>5</v>
      </c>
      <c r="H181">
        <v>0</v>
      </c>
      <c r="I181">
        <v>3</v>
      </c>
      <c r="J181">
        <v>0</v>
      </c>
      <c r="K181">
        <v>4</v>
      </c>
      <c r="L181">
        <v>0</v>
      </c>
      <c r="M181">
        <v>3</v>
      </c>
      <c r="N181">
        <v>6</v>
      </c>
      <c r="O181">
        <v>15</v>
      </c>
      <c r="P181">
        <v>10</v>
      </c>
      <c r="Q181">
        <v>5</v>
      </c>
      <c r="R181">
        <v>4</v>
      </c>
      <c r="S181">
        <v>1</v>
      </c>
      <c r="T181">
        <v>3</v>
      </c>
      <c r="U181">
        <v>2</v>
      </c>
      <c r="V181">
        <v>4</v>
      </c>
      <c r="W181">
        <v>2</v>
      </c>
      <c r="X181">
        <v>0</v>
      </c>
      <c r="Y181">
        <v>7</v>
      </c>
      <c r="Z181">
        <v>0</v>
      </c>
      <c r="AA181">
        <v>6</v>
      </c>
      <c r="AB181">
        <v>0</v>
      </c>
      <c r="AC181">
        <v>9</v>
      </c>
      <c r="AD181">
        <v>7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11</v>
      </c>
      <c r="AU181">
        <v>14</v>
      </c>
      <c r="AV181">
        <v>0</v>
      </c>
      <c r="AW181">
        <v>0</v>
      </c>
      <c r="AX181">
        <v>0</v>
      </c>
      <c r="AY181">
        <v>9</v>
      </c>
      <c r="AZ181" s="7" t="s">
        <v>104</v>
      </c>
      <c r="BE181" t="s">
        <v>68</v>
      </c>
    </row>
    <row r="182" spans="1:57" x14ac:dyDescent="0.3">
      <c r="A182">
        <v>18916</v>
      </c>
      <c r="B182" t="s">
        <v>195</v>
      </c>
      <c r="C182">
        <v>0</v>
      </c>
      <c r="D182">
        <v>0</v>
      </c>
      <c r="E182">
        <v>0</v>
      </c>
      <c r="F182">
        <v>19</v>
      </c>
      <c r="G182">
        <v>16</v>
      </c>
      <c r="H182">
        <v>0</v>
      </c>
      <c r="I182">
        <v>13</v>
      </c>
      <c r="J182">
        <v>0</v>
      </c>
      <c r="K182">
        <v>13</v>
      </c>
      <c r="L182">
        <v>0</v>
      </c>
      <c r="M182">
        <v>6</v>
      </c>
      <c r="N182">
        <v>26</v>
      </c>
      <c r="O182">
        <v>11</v>
      </c>
      <c r="P182">
        <v>13</v>
      </c>
      <c r="Q182">
        <v>15</v>
      </c>
      <c r="R182">
        <v>18</v>
      </c>
      <c r="S182">
        <v>17</v>
      </c>
      <c r="T182">
        <v>20</v>
      </c>
      <c r="U182">
        <v>19</v>
      </c>
      <c r="V182">
        <v>11</v>
      </c>
      <c r="W182">
        <v>10</v>
      </c>
      <c r="X182">
        <v>0</v>
      </c>
      <c r="Y182">
        <v>18</v>
      </c>
      <c r="Z182">
        <v>0</v>
      </c>
      <c r="AA182">
        <v>41</v>
      </c>
      <c r="AB182">
        <v>1</v>
      </c>
      <c r="AC182">
        <v>44</v>
      </c>
      <c r="AD182">
        <v>0</v>
      </c>
      <c r="AE182">
        <v>0</v>
      </c>
      <c r="AF182">
        <v>2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5</v>
      </c>
      <c r="AS182">
        <v>5</v>
      </c>
      <c r="AT182">
        <v>70</v>
      </c>
      <c r="AU182">
        <v>77</v>
      </c>
      <c r="AV182">
        <v>0</v>
      </c>
      <c r="AW182">
        <v>0</v>
      </c>
      <c r="AX182">
        <v>9</v>
      </c>
      <c r="AY182">
        <v>18</v>
      </c>
      <c r="AZ182" s="7" t="s">
        <v>104</v>
      </c>
      <c r="BE182" t="s">
        <v>68</v>
      </c>
    </row>
    <row r="183" spans="1:57" x14ac:dyDescent="0.3">
      <c r="A183">
        <v>26094</v>
      </c>
      <c r="B183" t="s">
        <v>197</v>
      </c>
      <c r="C183">
        <v>0</v>
      </c>
      <c r="D183">
        <v>0</v>
      </c>
      <c r="E183">
        <v>0</v>
      </c>
      <c r="F183">
        <v>60</v>
      </c>
      <c r="G183">
        <v>42</v>
      </c>
      <c r="H183">
        <v>0</v>
      </c>
      <c r="I183">
        <v>39</v>
      </c>
      <c r="J183">
        <v>0</v>
      </c>
      <c r="K183">
        <v>39</v>
      </c>
      <c r="L183">
        <v>0</v>
      </c>
      <c r="M183">
        <v>22</v>
      </c>
      <c r="N183">
        <v>61</v>
      </c>
      <c r="O183">
        <v>72</v>
      </c>
      <c r="P183">
        <v>70</v>
      </c>
      <c r="Q183">
        <v>49</v>
      </c>
      <c r="R183">
        <v>68</v>
      </c>
      <c r="S183">
        <v>49</v>
      </c>
      <c r="T183">
        <v>58</v>
      </c>
      <c r="U183">
        <v>28</v>
      </c>
      <c r="V183">
        <v>51</v>
      </c>
      <c r="W183">
        <v>40</v>
      </c>
      <c r="X183">
        <v>0</v>
      </c>
      <c r="Y183">
        <v>64</v>
      </c>
      <c r="Z183">
        <v>0</v>
      </c>
      <c r="AA183">
        <v>289</v>
      </c>
      <c r="AB183">
        <v>0</v>
      </c>
      <c r="AC183">
        <v>10</v>
      </c>
      <c r="AD183">
        <v>43</v>
      </c>
      <c r="AE183">
        <v>0</v>
      </c>
      <c r="AF183">
        <v>31</v>
      </c>
      <c r="AG183">
        <v>0</v>
      </c>
      <c r="AH183">
        <v>1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14</v>
      </c>
      <c r="AQ183">
        <v>1</v>
      </c>
      <c r="AR183">
        <v>22</v>
      </c>
      <c r="AS183">
        <v>60</v>
      </c>
      <c r="AT183">
        <v>45</v>
      </c>
      <c r="AU183">
        <v>58</v>
      </c>
      <c r="AV183">
        <v>1</v>
      </c>
      <c r="AW183">
        <v>0</v>
      </c>
      <c r="AX183">
        <v>14</v>
      </c>
      <c r="AY183">
        <v>34</v>
      </c>
      <c r="AZ183" s="7" t="s">
        <v>68</v>
      </c>
      <c r="BE183" t="s">
        <v>68</v>
      </c>
    </row>
    <row r="184" spans="1:57" x14ac:dyDescent="0.3">
      <c r="A184">
        <v>26269</v>
      </c>
      <c r="B184" t="s">
        <v>198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2</v>
      </c>
      <c r="I184">
        <v>1</v>
      </c>
      <c r="J184">
        <v>0</v>
      </c>
      <c r="K184">
        <v>1</v>
      </c>
      <c r="L184">
        <v>0</v>
      </c>
      <c r="M184">
        <v>1</v>
      </c>
      <c r="N184">
        <v>5</v>
      </c>
      <c r="O184">
        <v>7</v>
      </c>
      <c r="P184">
        <v>11</v>
      </c>
      <c r="Q184">
        <v>3</v>
      </c>
      <c r="R184">
        <v>3</v>
      </c>
      <c r="S184">
        <v>7</v>
      </c>
      <c r="T184">
        <v>6</v>
      </c>
      <c r="U184">
        <v>2</v>
      </c>
      <c r="V184">
        <v>4</v>
      </c>
      <c r="W184">
        <v>0</v>
      </c>
      <c r="X184">
        <v>0</v>
      </c>
      <c r="Y184">
        <v>7</v>
      </c>
      <c r="Z184">
        <v>2</v>
      </c>
      <c r="AA184">
        <v>17</v>
      </c>
      <c r="AB184">
        <v>0</v>
      </c>
      <c r="AC184">
        <v>0</v>
      </c>
      <c r="AD184">
        <v>0</v>
      </c>
      <c r="AE184">
        <v>0</v>
      </c>
      <c r="AF184">
        <v>1</v>
      </c>
      <c r="AG184">
        <v>0</v>
      </c>
      <c r="AH184">
        <v>0</v>
      </c>
      <c r="AI184">
        <v>4</v>
      </c>
      <c r="AJ184">
        <v>0</v>
      </c>
      <c r="AK184">
        <v>0</v>
      </c>
      <c r="AL184">
        <v>0</v>
      </c>
      <c r="AM184">
        <v>0</v>
      </c>
      <c r="AN184">
        <v>1</v>
      </c>
      <c r="AO184">
        <v>4</v>
      </c>
      <c r="AP184">
        <v>1</v>
      </c>
      <c r="AQ184">
        <v>0</v>
      </c>
      <c r="AR184">
        <v>8</v>
      </c>
      <c r="AS184">
        <v>0</v>
      </c>
      <c r="AT184">
        <v>31</v>
      </c>
      <c r="AU184">
        <v>71</v>
      </c>
      <c r="AV184">
        <v>0</v>
      </c>
      <c r="AW184">
        <v>0</v>
      </c>
      <c r="AX184">
        <v>2</v>
      </c>
      <c r="AY184">
        <v>19</v>
      </c>
      <c r="AZ184" s="7" t="s">
        <v>18</v>
      </c>
      <c r="BE184" t="s">
        <v>8</v>
      </c>
    </row>
    <row r="185" spans="1:57" x14ac:dyDescent="0.3">
      <c r="A185">
        <v>31139</v>
      </c>
      <c r="B185" t="s">
        <v>363</v>
      </c>
      <c r="C185">
        <v>0</v>
      </c>
      <c r="D185">
        <v>0</v>
      </c>
      <c r="E185">
        <v>0</v>
      </c>
      <c r="F185">
        <v>11</v>
      </c>
      <c r="G185">
        <v>11</v>
      </c>
      <c r="H185">
        <v>1</v>
      </c>
      <c r="I185">
        <v>9</v>
      </c>
      <c r="J185">
        <v>1</v>
      </c>
      <c r="K185">
        <v>7</v>
      </c>
      <c r="L185">
        <v>0</v>
      </c>
      <c r="M185">
        <v>2</v>
      </c>
      <c r="N185">
        <v>12</v>
      </c>
      <c r="O185">
        <v>8</v>
      </c>
      <c r="P185">
        <v>11</v>
      </c>
      <c r="Q185">
        <v>11</v>
      </c>
      <c r="R185">
        <v>11</v>
      </c>
      <c r="S185">
        <v>5</v>
      </c>
      <c r="T185">
        <v>9</v>
      </c>
      <c r="U185">
        <v>8</v>
      </c>
      <c r="V185">
        <v>15</v>
      </c>
      <c r="W185">
        <v>0</v>
      </c>
      <c r="X185">
        <v>0</v>
      </c>
      <c r="Y185">
        <v>1</v>
      </c>
      <c r="Z185">
        <v>0</v>
      </c>
      <c r="AA185">
        <v>10</v>
      </c>
      <c r="AB185">
        <v>0</v>
      </c>
      <c r="AC185">
        <v>1</v>
      </c>
      <c r="AD185">
        <v>6</v>
      </c>
      <c r="AE185">
        <v>0</v>
      </c>
      <c r="AF185">
        <v>7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17</v>
      </c>
      <c r="AS185">
        <v>22</v>
      </c>
      <c r="AT185">
        <v>23</v>
      </c>
      <c r="AU185">
        <v>65</v>
      </c>
      <c r="AV185">
        <v>0</v>
      </c>
      <c r="AW185">
        <v>0</v>
      </c>
      <c r="AX185">
        <v>5</v>
      </c>
      <c r="AY185">
        <v>25</v>
      </c>
      <c r="AZ185" s="7" t="s">
        <v>213</v>
      </c>
      <c r="BE185" t="s">
        <v>139</v>
      </c>
    </row>
    <row r="186" spans="1:57" x14ac:dyDescent="0.3">
      <c r="A186">
        <v>27737</v>
      </c>
      <c r="B186" t="s">
        <v>523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 s="7" t="e">
        <v>#N/A</v>
      </c>
      <c r="BE186" t="e">
        <v>#N/A</v>
      </c>
    </row>
    <row r="187" spans="1:57" x14ac:dyDescent="0.3">
      <c r="A187">
        <v>32743</v>
      </c>
      <c r="B187" t="s">
        <v>30</v>
      </c>
      <c r="C187">
        <v>114</v>
      </c>
      <c r="D187">
        <v>14</v>
      </c>
      <c r="E187">
        <v>172</v>
      </c>
      <c r="F187">
        <v>91</v>
      </c>
      <c r="G187">
        <v>41</v>
      </c>
      <c r="H187">
        <v>9</v>
      </c>
      <c r="I187">
        <v>40</v>
      </c>
      <c r="J187">
        <v>2</v>
      </c>
      <c r="K187">
        <v>38</v>
      </c>
      <c r="L187">
        <v>0</v>
      </c>
      <c r="M187">
        <v>49</v>
      </c>
      <c r="N187">
        <v>101</v>
      </c>
      <c r="O187">
        <v>111</v>
      </c>
      <c r="P187">
        <v>122</v>
      </c>
      <c r="Q187">
        <v>57</v>
      </c>
      <c r="R187">
        <v>100</v>
      </c>
      <c r="S187">
        <v>79</v>
      </c>
      <c r="T187">
        <v>78</v>
      </c>
      <c r="U187">
        <v>35</v>
      </c>
      <c r="V187">
        <v>58</v>
      </c>
      <c r="W187">
        <v>15</v>
      </c>
      <c r="X187">
        <v>5</v>
      </c>
      <c r="Y187">
        <v>95</v>
      </c>
      <c r="Z187">
        <v>12</v>
      </c>
      <c r="AA187">
        <v>357</v>
      </c>
      <c r="AB187">
        <v>0</v>
      </c>
      <c r="AC187">
        <v>46</v>
      </c>
      <c r="AD187">
        <v>57</v>
      </c>
      <c r="AE187">
        <v>0</v>
      </c>
      <c r="AF187">
        <v>77</v>
      </c>
      <c r="AG187">
        <v>0</v>
      </c>
      <c r="AH187">
        <v>1</v>
      </c>
      <c r="AI187">
        <v>22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21</v>
      </c>
      <c r="AQ187">
        <v>0</v>
      </c>
      <c r="AR187">
        <v>30</v>
      </c>
      <c r="AS187">
        <v>25</v>
      </c>
      <c r="AT187">
        <v>61</v>
      </c>
      <c r="AU187">
        <v>175</v>
      </c>
      <c r="AV187">
        <v>3</v>
      </c>
      <c r="AW187">
        <v>1</v>
      </c>
      <c r="AX187">
        <v>29</v>
      </c>
      <c r="AY187">
        <v>204</v>
      </c>
      <c r="AZ187" s="7" t="s">
        <v>215</v>
      </c>
      <c r="BE187" t="s">
        <v>8</v>
      </c>
    </row>
    <row r="188" spans="1:57" x14ac:dyDescent="0.3">
      <c r="A188">
        <v>31449</v>
      </c>
      <c r="B188" t="s">
        <v>169</v>
      </c>
      <c r="C188">
        <v>0</v>
      </c>
      <c r="D188">
        <v>1</v>
      </c>
      <c r="E188">
        <v>0</v>
      </c>
      <c r="F188">
        <v>133</v>
      </c>
      <c r="G188">
        <v>66</v>
      </c>
      <c r="H188">
        <v>8</v>
      </c>
      <c r="I188">
        <v>61</v>
      </c>
      <c r="J188">
        <v>3</v>
      </c>
      <c r="K188">
        <v>41</v>
      </c>
      <c r="L188">
        <v>0</v>
      </c>
      <c r="M188">
        <v>82</v>
      </c>
      <c r="N188">
        <v>133</v>
      </c>
      <c r="O188">
        <v>110</v>
      </c>
      <c r="P188">
        <v>142</v>
      </c>
      <c r="Q188">
        <v>64</v>
      </c>
      <c r="R188">
        <v>104</v>
      </c>
      <c r="S188">
        <v>40</v>
      </c>
      <c r="T188">
        <v>76</v>
      </c>
      <c r="U188">
        <v>34</v>
      </c>
      <c r="V188">
        <v>67</v>
      </c>
      <c r="W188">
        <v>12</v>
      </c>
      <c r="X188">
        <v>82</v>
      </c>
      <c r="Y188">
        <v>111</v>
      </c>
      <c r="Z188">
        <v>186</v>
      </c>
      <c r="AA188">
        <v>264</v>
      </c>
      <c r="AB188">
        <v>3</v>
      </c>
      <c r="AC188">
        <v>113</v>
      </c>
      <c r="AD188">
        <v>52</v>
      </c>
      <c r="AE188">
        <v>0</v>
      </c>
      <c r="AF188">
        <v>27</v>
      </c>
      <c r="AG188">
        <v>0</v>
      </c>
      <c r="AH188">
        <v>5</v>
      </c>
      <c r="AI188">
        <v>4</v>
      </c>
      <c r="AJ188">
        <v>3</v>
      </c>
      <c r="AK188">
        <v>0</v>
      </c>
      <c r="AL188">
        <v>2</v>
      </c>
      <c r="AM188">
        <v>0</v>
      </c>
      <c r="AN188">
        <v>0</v>
      </c>
      <c r="AO188">
        <v>0</v>
      </c>
      <c r="AP188">
        <v>48</v>
      </c>
      <c r="AQ188">
        <v>0</v>
      </c>
      <c r="AR188">
        <v>126</v>
      </c>
      <c r="AS188">
        <v>24</v>
      </c>
      <c r="AT188">
        <v>93</v>
      </c>
      <c r="AU188">
        <v>282</v>
      </c>
      <c r="AV188">
        <v>0</v>
      </c>
      <c r="AW188">
        <v>0</v>
      </c>
      <c r="AX188">
        <v>10</v>
      </c>
      <c r="AY188">
        <v>34</v>
      </c>
      <c r="AZ188" s="7" t="s">
        <v>169</v>
      </c>
      <c r="BE188" t="s">
        <v>8</v>
      </c>
    </row>
    <row r="189" spans="1:57" x14ac:dyDescent="0.3">
      <c r="A189" t="s">
        <v>203</v>
      </c>
      <c r="C189">
        <v>3390</v>
      </c>
      <c r="D189">
        <v>928</v>
      </c>
      <c r="E189">
        <v>7528</v>
      </c>
      <c r="F189">
        <v>7805</v>
      </c>
      <c r="G189">
        <v>5573</v>
      </c>
      <c r="H189">
        <v>466</v>
      </c>
      <c r="I189">
        <v>5255</v>
      </c>
      <c r="J189">
        <v>186</v>
      </c>
      <c r="K189">
        <v>4853</v>
      </c>
      <c r="L189">
        <v>57</v>
      </c>
      <c r="M189">
        <v>2650</v>
      </c>
      <c r="N189">
        <v>9102</v>
      </c>
      <c r="O189">
        <v>8203</v>
      </c>
      <c r="P189">
        <v>9112</v>
      </c>
      <c r="Q189">
        <v>5973</v>
      </c>
      <c r="R189">
        <v>8010</v>
      </c>
      <c r="S189">
        <v>5304</v>
      </c>
      <c r="T189">
        <v>7217</v>
      </c>
      <c r="U189">
        <v>3792</v>
      </c>
      <c r="V189">
        <v>6096</v>
      </c>
      <c r="W189">
        <v>2104</v>
      </c>
      <c r="X189">
        <v>189</v>
      </c>
      <c r="Y189">
        <v>7800</v>
      </c>
      <c r="Z189">
        <v>566</v>
      </c>
      <c r="AA189">
        <v>24573</v>
      </c>
      <c r="AB189">
        <v>113</v>
      </c>
      <c r="AC189">
        <v>4943</v>
      </c>
      <c r="AD189">
        <v>5939</v>
      </c>
      <c r="AE189">
        <v>0</v>
      </c>
      <c r="AF189">
        <v>3454</v>
      </c>
      <c r="AG189">
        <v>0</v>
      </c>
      <c r="AH189">
        <v>200</v>
      </c>
      <c r="AI189">
        <v>220</v>
      </c>
      <c r="AJ189">
        <v>40</v>
      </c>
      <c r="AK189">
        <v>0</v>
      </c>
      <c r="AL189">
        <v>25</v>
      </c>
      <c r="AM189">
        <v>0</v>
      </c>
      <c r="AN189">
        <v>91</v>
      </c>
      <c r="AO189">
        <v>214</v>
      </c>
      <c r="AP189">
        <v>2365</v>
      </c>
      <c r="AQ189">
        <v>28</v>
      </c>
      <c r="AR189">
        <v>6819</v>
      </c>
      <c r="AS189">
        <v>2188</v>
      </c>
      <c r="AT189">
        <v>9597</v>
      </c>
      <c r="AU189">
        <v>20151</v>
      </c>
      <c r="AV189">
        <v>38</v>
      </c>
      <c r="AW189">
        <v>82</v>
      </c>
      <c r="AX189">
        <v>2544</v>
      </c>
      <c r="AY189">
        <v>6268</v>
      </c>
      <c r="AZ189" s="7" t="e">
        <v>#N/A</v>
      </c>
      <c r="BE189" t="e">
        <v>#N/A</v>
      </c>
    </row>
    <row r="190" spans="1:57" x14ac:dyDescent="0.3">
      <c r="AZ190" s="7"/>
    </row>
    <row r="191" spans="1:57" x14ac:dyDescent="0.3">
      <c r="AZ191" s="7"/>
    </row>
    <row r="192" spans="1:57" s="5" customFormat="1" ht="13.8" x14ac:dyDescent="0.3">
      <c r="B192" s="18" t="s">
        <v>204</v>
      </c>
      <c r="C192" s="19">
        <v>3390</v>
      </c>
      <c r="D192" s="19">
        <v>928</v>
      </c>
      <c r="E192" s="19">
        <v>7528</v>
      </c>
      <c r="F192" s="19">
        <v>7805</v>
      </c>
      <c r="G192" s="19">
        <v>5573</v>
      </c>
      <c r="H192" s="19">
        <v>466</v>
      </c>
      <c r="I192" s="19">
        <v>5255</v>
      </c>
      <c r="J192" s="19">
        <v>186</v>
      </c>
      <c r="K192" s="19">
        <v>4853</v>
      </c>
      <c r="L192" s="19">
        <v>57</v>
      </c>
      <c r="M192" s="19">
        <v>2650</v>
      </c>
      <c r="N192" s="19">
        <v>9102</v>
      </c>
      <c r="O192" s="19">
        <v>8203</v>
      </c>
      <c r="P192" s="19">
        <v>9112</v>
      </c>
      <c r="Q192" s="19">
        <v>5973</v>
      </c>
      <c r="R192" s="19">
        <v>8010</v>
      </c>
      <c r="S192" s="19">
        <v>5304</v>
      </c>
      <c r="T192" s="19">
        <v>7217</v>
      </c>
      <c r="U192" s="19">
        <v>3792</v>
      </c>
      <c r="V192" s="19">
        <v>6096</v>
      </c>
      <c r="W192" s="19">
        <v>2104</v>
      </c>
      <c r="X192" s="19">
        <v>189</v>
      </c>
      <c r="Y192" s="19">
        <v>7800</v>
      </c>
      <c r="Z192" s="19">
        <v>566</v>
      </c>
      <c r="AA192" s="19">
        <v>24573</v>
      </c>
      <c r="AB192" s="19">
        <v>113</v>
      </c>
      <c r="AC192" s="19">
        <v>4943</v>
      </c>
      <c r="AD192" s="19">
        <v>5939</v>
      </c>
      <c r="AE192" s="19">
        <v>0</v>
      </c>
      <c r="AF192" s="19">
        <v>3454</v>
      </c>
      <c r="AG192" s="19">
        <v>0</v>
      </c>
      <c r="AH192" s="19">
        <v>200</v>
      </c>
      <c r="AI192" s="19">
        <v>220</v>
      </c>
      <c r="AJ192" s="19">
        <v>40</v>
      </c>
      <c r="AK192" s="19">
        <v>0</v>
      </c>
      <c r="AL192" s="19">
        <v>25</v>
      </c>
      <c r="AM192" s="19">
        <v>0</v>
      </c>
      <c r="AN192" s="19">
        <v>91</v>
      </c>
      <c r="AO192" s="19">
        <v>214</v>
      </c>
      <c r="AP192" s="19">
        <v>2365</v>
      </c>
      <c r="AQ192" s="19">
        <v>28</v>
      </c>
      <c r="AR192" s="19">
        <v>6819</v>
      </c>
      <c r="AS192" s="19">
        <v>2188</v>
      </c>
      <c r="AT192" s="19">
        <v>9597</v>
      </c>
      <c r="AU192" s="19">
        <v>20151</v>
      </c>
      <c r="AV192" s="19">
        <v>38</v>
      </c>
      <c r="AW192" s="19">
        <v>82</v>
      </c>
      <c r="AX192" s="19">
        <v>2542</v>
      </c>
      <c r="AY192" s="19">
        <v>6268</v>
      </c>
      <c r="AZ192" s="16" t="s">
        <v>221</v>
      </c>
    </row>
    <row r="193" spans="2:52" x14ac:dyDescent="0.3">
      <c r="B193" s="11" t="s">
        <v>8</v>
      </c>
      <c r="C193" s="13">
        <v>2379</v>
      </c>
      <c r="D193" s="13">
        <v>882</v>
      </c>
      <c r="E193" s="13">
        <v>4219</v>
      </c>
      <c r="F193" s="13">
        <v>3786</v>
      </c>
      <c r="G193" s="13">
        <v>2474</v>
      </c>
      <c r="H193" s="13">
        <v>367</v>
      </c>
      <c r="I193" s="13">
        <v>2299</v>
      </c>
      <c r="J193" s="13">
        <v>155</v>
      </c>
      <c r="K193" s="13">
        <v>2120</v>
      </c>
      <c r="L193" s="13">
        <v>34</v>
      </c>
      <c r="M193" s="13">
        <v>1460</v>
      </c>
      <c r="N193" s="13">
        <v>4958</v>
      </c>
      <c r="O193" s="13">
        <v>4110</v>
      </c>
      <c r="P193" s="13">
        <v>4957</v>
      </c>
      <c r="Q193" s="13">
        <v>2586</v>
      </c>
      <c r="R193" s="13">
        <v>4097</v>
      </c>
      <c r="S193" s="13">
        <v>2103</v>
      </c>
      <c r="T193" s="13">
        <v>3299</v>
      </c>
      <c r="U193" s="13">
        <v>1265</v>
      </c>
      <c r="V193" s="13">
        <v>2757</v>
      </c>
      <c r="W193" s="13">
        <v>604</v>
      </c>
      <c r="X193" s="13">
        <v>162</v>
      </c>
      <c r="Y193" s="13">
        <v>4573</v>
      </c>
      <c r="Z193" s="13">
        <v>398</v>
      </c>
      <c r="AA193" s="13">
        <v>13209</v>
      </c>
      <c r="AB193" s="13">
        <v>68</v>
      </c>
      <c r="AC193" s="13">
        <v>3624</v>
      </c>
      <c r="AD193" s="13">
        <v>2754</v>
      </c>
      <c r="AE193" s="13">
        <v>0</v>
      </c>
      <c r="AF193" s="13">
        <v>1271</v>
      </c>
      <c r="AG193" s="13">
        <v>0</v>
      </c>
      <c r="AH193" s="13">
        <v>168</v>
      </c>
      <c r="AI193" s="13">
        <v>141</v>
      </c>
      <c r="AJ193" s="13">
        <v>19</v>
      </c>
      <c r="AK193" s="13">
        <v>0</v>
      </c>
      <c r="AL193" s="13">
        <v>18</v>
      </c>
      <c r="AM193" s="13">
        <v>0</v>
      </c>
      <c r="AN193" s="13">
        <v>40</v>
      </c>
      <c r="AO193" s="13">
        <v>89</v>
      </c>
      <c r="AP193" s="13">
        <v>1225</v>
      </c>
      <c r="AQ193" s="13">
        <v>13</v>
      </c>
      <c r="AR193" s="13">
        <v>3062</v>
      </c>
      <c r="AS193" s="13">
        <v>837</v>
      </c>
      <c r="AT193" s="13">
        <v>4185</v>
      </c>
      <c r="AU193" s="13">
        <v>8239</v>
      </c>
      <c r="AV193" s="13">
        <v>20</v>
      </c>
      <c r="AW193" s="13">
        <v>54</v>
      </c>
      <c r="AX193" s="13">
        <v>1299</v>
      </c>
      <c r="AY193" s="13">
        <v>3220</v>
      </c>
      <c r="AZ193" s="17" t="s">
        <v>218</v>
      </c>
    </row>
    <row r="194" spans="2:52" x14ac:dyDescent="0.3">
      <c r="B194" s="11" t="s">
        <v>68</v>
      </c>
      <c r="C194" s="13">
        <v>770</v>
      </c>
      <c r="D194" s="13">
        <v>40</v>
      </c>
      <c r="E194" s="13">
        <v>3024</v>
      </c>
      <c r="F194" s="13">
        <v>3334</v>
      </c>
      <c r="G194" s="13">
        <v>2477</v>
      </c>
      <c r="H194" s="13">
        <v>74</v>
      </c>
      <c r="I194" s="13">
        <v>2358</v>
      </c>
      <c r="J194" s="13">
        <v>19</v>
      </c>
      <c r="K194" s="13">
        <v>2157</v>
      </c>
      <c r="L194" s="13">
        <v>15</v>
      </c>
      <c r="M194" s="13">
        <v>1111</v>
      </c>
      <c r="N194" s="13">
        <v>3391</v>
      </c>
      <c r="O194" s="13">
        <v>3417</v>
      </c>
      <c r="P194" s="13">
        <v>3374</v>
      </c>
      <c r="Q194" s="13">
        <v>2776</v>
      </c>
      <c r="R194" s="13">
        <v>3168</v>
      </c>
      <c r="S194" s="13">
        <v>2619</v>
      </c>
      <c r="T194" s="13">
        <v>3056</v>
      </c>
      <c r="U194" s="13">
        <v>2060</v>
      </c>
      <c r="V194" s="13">
        <v>2540</v>
      </c>
      <c r="W194" s="13">
        <v>1239</v>
      </c>
      <c r="X194" s="13">
        <v>19</v>
      </c>
      <c r="Y194" s="13">
        <v>2733</v>
      </c>
      <c r="Z194" s="13">
        <v>69</v>
      </c>
      <c r="AA194" s="13">
        <v>9510</v>
      </c>
      <c r="AB194" s="13">
        <v>38</v>
      </c>
      <c r="AC194" s="13">
        <v>942</v>
      </c>
      <c r="AD194" s="13">
        <v>2918</v>
      </c>
      <c r="AE194" s="13">
        <v>0</v>
      </c>
      <c r="AF194" s="13">
        <v>1852</v>
      </c>
      <c r="AG194" s="13">
        <v>0</v>
      </c>
      <c r="AH194" s="13">
        <v>25</v>
      </c>
      <c r="AI194" s="13">
        <v>40</v>
      </c>
      <c r="AJ194" s="13">
        <v>7</v>
      </c>
      <c r="AK194" s="13">
        <v>0</v>
      </c>
      <c r="AL194" s="13">
        <v>3</v>
      </c>
      <c r="AM194" s="13">
        <v>0</v>
      </c>
      <c r="AN194" s="13">
        <v>38</v>
      </c>
      <c r="AO194" s="13">
        <v>66</v>
      </c>
      <c r="AP194" s="13">
        <v>878</v>
      </c>
      <c r="AQ194" s="13">
        <v>14</v>
      </c>
      <c r="AR194" s="13">
        <v>2671</v>
      </c>
      <c r="AS194" s="13">
        <v>1207</v>
      </c>
      <c r="AT194" s="13">
        <v>4509</v>
      </c>
      <c r="AU194" s="13">
        <v>9857</v>
      </c>
      <c r="AV194" s="13">
        <v>13</v>
      </c>
      <c r="AW194" s="13">
        <v>16</v>
      </c>
      <c r="AX194" s="13">
        <v>1063</v>
      </c>
      <c r="AY194" s="13">
        <v>2513</v>
      </c>
      <c r="AZ194" s="17" t="s">
        <v>219</v>
      </c>
    </row>
    <row r="195" spans="2:52" x14ac:dyDescent="0.3">
      <c r="B195" s="11" t="s">
        <v>139</v>
      </c>
      <c r="C195" s="13">
        <v>241</v>
      </c>
      <c r="D195" s="13">
        <v>6</v>
      </c>
      <c r="E195" s="13">
        <v>285</v>
      </c>
      <c r="F195" s="13">
        <v>685</v>
      </c>
      <c r="G195" s="13">
        <v>622</v>
      </c>
      <c r="H195" s="13">
        <v>25</v>
      </c>
      <c r="I195" s="13">
        <v>598</v>
      </c>
      <c r="J195" s="13">
        <v>12</v>
      </c>
      <c r="K195" s="13">
        <v>576</v>
      </c>
      <c r="L195" s="13">
        <v>8</v>
      </c>
      <c r="M195" s="13">
        <v>79</v>
      </c>
      <c r="N195" s="13">
        <v>753</v>
      </c>
      <c r="O195" s="13">
        <v>676</v>
      </c>
      <c r="P195" s="13">
        <v>781</v>
      </c>
      <c r="Q195" s="13">
        <v>611</v>
      </c>
      <c r="R195" s="13">
        <v>745</v>
      </c>
      <c r="S195" s="13">
        <v>582</v>
      </c>
      <c r="T195" s="13">
        <v>862</v>
      </c>
      <c r="U195" s="13">
        <v>467</v>
      </c>
      <c r="V195" s="13">
        <v>799</v>
      </c>
      <c r="W195" s="13">
        <v>261</v>
      </c>
      <c r="X195" s="13">
        <v>8</v>
      </c>
      <c r="Y195" s="13">
        <v>494</v>
      </c>
      <c r="Z195" s="13">
        <v>99</v>
      </c>
      <c r="AA195" s="13">
        <v>1854</v>
      </c>
      <c r="AB195" s="13">
        <v>7</v>
      </c>
      <c r="AC195" s="13">
        <v>377</v>
      </c>
      <c r="AD195" s="13">
        <v>267</v>
      </c>
      <c r="AE195" s="13">
        <v>0</v>
      </c>
      <c r="AF195" s="13">
        <v>331</v>
      </c>
      <c r="AG195" s="13">
        <v>0</v>
      </c>
      <c r="AH195" s="13">
        <v>7</v>
      </c>
      <c r="AI195" s="13">
        <v>39</v>
      </c>
      <c r="AJ195" s="13">
        <v>14</v>
      </c>
      <c r="AK195" s="13">
        <v>0</v>
      </c>
      <c r="AL195" s="13">
        <v>4</v>
      </c>
      <c r="AM195" s="13">
        <v>0</v>
      </c>
      <c r="AN195" s="13">
        <v>13</v>
      </c>
      <c r="AO195" s="13">
        <v>59</v>
      </c>
      <c r="AP195" s="13">
        <v>262</v>
      </c>
      <c r="AQ195" s="13">
        <v>1</v>
      </c>
      <c r="AR195" s="13">
        <v>1086</v>
      </c>
      <c r="AS195" s="13">
        <v>144</v>
      </c>
      <c r="AT195" s="13">
        <v>903</v>
      </c>
      <c r="AU195" s="13">
        <v>2055</v>
      </c>
      <c r="AV195" s="13">
        <v>5</v>
      </c>
      <c r="AW195" s="13">
        <v>12</v>
      </c>
      <c r="AX195" s="13">
        <v>180</v>
      </c>
      <c r="AY195" s="13">
        <v>535</v>
      </c>
      <c r="AZ195" s="17" t="s">
        <v>220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6196-CB9B-410C-B167-01C473238FE6}">
  <sheetPr codeName="Hoja4"/>
  <dimension ref="A1:BD1677"/>
  <sheetViews>
    <sheetView topLeftCell="AE1" zoomScale="70" zoomScaleNormal="70" workbookViewId="0">
      <selection sqref="A1:XFD1048576"/>
    </sheetView>
  </sheetViews>
  <sheetFormatPr baseColWidth="10" defaultRowHeight="14.4" x14ac:dyDescent="0.3"/>
  <cols>
    <col min="1" max="1" width="8.21875" bestFit="1" customWidth="1"/>
    <col min="2" max="2" width="4.6640625" bestFit="1" customWidth="1"/>
    <col min="3" max="3" width="9.6640625" customWidth="1"/>
    <col min="4" max="4" width="11.33203125" customWidth="1"/>
    <col min="5" max="5" width="49.109375" bestFit="1" customWidth="1"/>
    <col min="6" max="6" width="29.33203125" bestFit="1" customWidth="1"/>
    <col min="7" max="7" width="35.44140625" bestFit="1" customWidth="1"/>
    <col min="8" max="8" width="7.6640625" bestFit="1" customWidth="1"/>
    <col min="9" max="9" width="7.5546875" bestFit="1" customWidth="1"/>
    <col min="10" max="10" width="6.109375" bestFit="1" customWidth="1"/>
    <col min="11" max="11" width="6" bestFit="1" customWidth="1"/>
    <col min="12" max="12" width="10" bestFit="1" customWidth="1"/>
    <col min="13" max="13" width="8" bestFit="1" customWidth="1"/>
    <col min="14" max="14" width="6.109375" bestFit="1" customWidth="1"/>
    <col min="15" max="15" width="9" bestFit="1" customWidth="1"/>
    <col min="16" max="16" width="10" bestFit="1" customWidth="1"/>
    <col min="17" max="17" width="8" bestFit="1" customWidth="1"/>
    <col min="18" max="18" width="6.109375" bestFit="1" customWidth="1"/>
    <col min="19" max="19" width="9" bestFit="1" customWidth="1"/>
    <col min="20" max="20" width="7" bestFit="1" customWidth="1"/>
    <col min="21" max="21" width="9" bestFit="1" customWidth="1"/>
    <col min="22" max="23" width="13" bestFit="1" customWidth="1"/>
    <col min="24" max="24" width="10" bestFit="1" customWidth="1"/>
    <col min="25" max="25" width="6.44140625" bestFit="1" customWidth="1"/>
    <col min="26" max="26" width="12.5546875" bestFit="1" customWidth="1"/>
    <col min="27" max="27" width="13" bestFit="1" customWidth="1"/>
    <col min="28" max="28" width="8.33203125" bestFit="1" customWidth="1"/>
    <col min="29" max="29" width="6.44140625" bestFit="1" customWidth="1"/>
    <col min="30" max="30" width="9.109375" bestFit="1" customWidth="1"/>
    <col min="31" max="31" width="9.5546875" bestFit="1" customWidth="1"/>
    <col min="32" max="32" width="9.109375" bestFit="1" customWidth="1"/>
    <col min="33" max="33" width="9.5546875" bestFit="1" customWidth="1"/>
  </cols>
  <sheetData>
    <row r="1" spans="1:56" s="27" customForma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223</v>
      </c>
      <c r="I1" t="s">
        <v>224</v>
      </c>
      <c r="J1" t="s">
        <v>290</v>
      </c>
      <c r="K1" t="s">
        <v>225</v>
      </c>
      <c r="L1" t="s">
        <v>226</v>
      </c>
      <c r="M1" t="s">
        <v>227</v>
      </c>
      <c r="N1" t="s">
        <v>228</v>
      </c>
      <c r="O1" t="s">
        <v>229</v>
      </c>
      <c r="P1" t="s">
        <v>230</v>
      </c>
      <c r="Q1" t="s">
        <v>231</v>
      </c>
      <c r="R1" t="s">
        <v>232</v>
      </c>
      <c r="S1" t="s">
        <v>233</v>
      </c>
      <c r="T1" t="s">
        <v>234</v>
      </c>
      <c r="U1" t="s">
        <v>235</v>
      </c>
      <c r="V1" t="s">
        <v>236</v>
      </c>
      <c r="W1" t="s">
        <v>237</v>
      </c>
      <c r="X1" t="s">
        <v>238</v>
      </c>
      <c r="Y1" t="s">
        <v>239</v>
      </c>
      <c r="Z1" t="s">
        <v>240</v>
      </c>
      <c r="AA1" t="s">
        <v>241</v>
      </c>
      <c r="AB1" t="s">
        <v>242</v>
      </c>
      <c r="AC1" t="s">
        <v>243</v>
      </c>
      <c r="AD1" t="s">
        <v>244</v>
      </c>
      <c r="AE1" t="s">
        <v>245</v>
      </c>
      <c r="AF1" t="s">
        <v>246</v>
      </c>
      <c r="AG1" t="s">
        <v>428</v>
      </c>
      <c r="AH1" t="s">
        <v>429</v>
      </c>
      <c r="AI1" t="s">
        <v>247</v>
      </c>
      <c r="AJ1" t="s">
        <v>248</v>
      </c>
      <c r="AK1" t="s">
        <v>249</v>
      </c>
      <c r="AL1" t="s">
        <v>250</v>
      </c>
      <c r="AM1" t="s">
        <v>430</v>
      </c>
      <c r="AN1" t="s">
        <v>431</v>
      </c>
      <c r="AO1" t="s">
        <v>432</v>
      </c>
      <c r="AP1" t="s">
        <v>433</v>
      </c>
      <c r="AQ1" t="s">
        <v>434</v>
      </c>
      <c r="AR1" t="s">
        <v>435</v>
      </c>
      <c r="AS1" t="s">
        <v>436</v>
      </c>
      <c r="AT1" t="s">
        <v>437</v>
      </c>
      <c r="AU1" t="s">
        <v>438</v>
      </c>
      <c r="AV1" t="s">
        <v>439</v>
      </c>
      <c r="AW1" t="s">
        <v>440</v>
      </c>
      <c r="AX1" t="s">
        <v>441</v>
      </c>
      <c r="AY1" t="s">
        <v>251</v>
      </c>
      <c r="AZ1" t="s">
        <v>252</v>
      </c>
      <c r="BA1" t="s">
        <v>253</v>
      </c>
      <c r="BB1" t="s">
        <v>254</v>
      </c>
      <c r="BC1" t="s">
        <v>291</v>
      </c>
      <c r="BD1" t="s">
        <v>442</v>
      </c>
    </row>
    <row r="2" spans="1:56" x14ac:dyDescent="0.3">
      <c r="A2">
        <v>2025</v>
      </c>
      <c r="B2">
        <v>1</v>
      </c>
      <c r="C2">
        <v>4314</v>
      </c>
      <c r="D2">
        <v>4317</v>
      </c>
      <c r="E2" t="s">
        <v>7</v>
      </c>
      <c r="F2" t="s">
        <v>8</v>
      </c>
      <c r="G2" t="s">
        <v>9</v>
      </c>
      <c r="H2">
        <v>240</v>
      </c>
      <c r="I2">
        <v>22</v>
      </c>
      <c r="J2">
        <v>229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4</v>
      </c>
      <c r="T2">
        <v>0</v>
      </c>
      <c r="U2">
        <v>4</v>
      </c>
      <c r="V2">
        <v>0</v>
      </c>
      <c r="W2">
        <v>0</v>
      </c>
      <c r="X2">
        <v>0</v>
      </c>
      <c r="Y2">
        <v>0</v>
      </c>
      <c r="Z2">
        <v>0</v>
      </c>
      <c r="AA2">
        <v>1</v>
      </c>
      <c r="AB2">
        <v>0</v>
      </c>
      <c r="AC2">
        <v>3</v>
      </c>
      <c r="AD2">
        <v>2</v>
      </c>
      <c r="AE2">
        <v>4</v>
      </c>
      <c r="AF2">
        <v>3</v>
      </c>
      <c r="AG2">
        <v>0</v>
      </c>
      <c r="AH2">
        <v>10</v>
      </c>
      <c r="AI2">
        <v>0</v>
      </c>
      <c r="AJ2">
        <v>0</v>
      </c>
      <c r="AK2">
        <v>0</v>
      </c>
      <c r="AL2">
        <v>0</v>
      </c>
      <c r="AM2">
        <v>4</v>
      </c>
      <c r="AN2">
        <v>2</v>
      </c>
      <c r="AO2">
        <v>0</v>
      </c>
      <c r="AP2">
        <v>0</v>
      </c>
      <c r="AQ2">
        <v>0</v>
      </c>
      <c r="AR2">
        <v>0</v>
      </c>
      <c r="AS2">
        <v>3</v>
      </c>
      <c r="AT2">
        <v>1</v>
      </c>
      <c r="AU2">
        <v>9</v>
      </c>
      <c r="AV2">
        <v>0</v>
      </c>
      <c r="AW2">
        <v>10</v>
      </c>
      <c r="AX2">
        <v>0</v>
      </c>
      <c r="AY2">
        <v>3</v>
      </c>
      <c r="AZ2">
        <v>1</v>
      </c>
      <c r="BA2">
        <v>0</v>
      </c>
      <c r="BB2">
        <v>0</v>
      </c>
      <c r="BC2">
        <v>3</v>
      </c>
      <c r="BD2">
        <v>0</v>
      </c>
    </row>
    <row r="3" spans="1:56" x14ac:dyDescent="0.3">
      <c r="A3">
        <v>2025</v>
      </c>
      <c r="B3">
        <v>1</v>
      </c>
      <c r="C3">
        <v>4315</v>
      </c>
      <c r="D3">
        <v>4318</v>
      </c>
      <c r="E3" t="s">
        <v>10</v>
      </c>
      <c r="F3" t="s">
        <v>8</v>
      </c>
      <c r="G3" t="s">
        <v>8</v>
      </c>
      <c r="H3">
        <v>8</v>
      </c>
      <c r="I3">
        <v>0</v>
      </c>
      <c r="J3">
        <v>9</v>
      </c>
      <c r="K3">
        <v>17</v>
      </c>
      <c r="L3">
        <v>5</v>
      </c>
      <c r="M3">
        <v>1</v>
      </c>
      <c r="N3">
        <v>4</v>
      </c>
      <c r="O3">
        <v>3</v>
      </c>
      <c r="P3">
        <v>4</v>
      </c>
      <c r="Q3">
        <v>0</v>
      </c>
      <c r="R3">
        <v>9</v>
      </c>
      <c r="S3">
        <v>25</v>
      </c>
      <c r="T3">
        <v>10</v>
      </c>
      <c r="U3">
        <v>29</v>
      </c>
      <c r="V3">
        <v>14</v>
      </c>
      <c r="W3">
        <v>29</v>
      </c>
      <c r="X3">
        <v>16</v>
      </c>
      <c r="Y3">
        <v>17</v>
      </c>
      <c r="Z3">
        <v>7</v>
      </c>
      <c r="AA3">
        <v>7</v>
      </c>
      <c r="AB3">
        <v>6</v>
      </c>
      <c r="AC3">
        <v>3</v>
      </c>
      <c r="AD3">
        <v>37</v>
      </c>
      <c r="AE3">
        <v>4</v>
      </c>
      <c r="AF3">
        <v>78</v>
      </c>
      <c r="AG3">
        <v>1</v>
      </c>
      <c r="AH3">
        <v>64</v>
      </c>
      <c r="AI3">
        <v>2</v>
      </c>
      <c r="AJ3">
        <v>0</v>
      </c>
      <c r="AK3">
        <v>1</v>
      </c>
      <c r="AL3">
        <v>0</v>
      </c>
      <c r="AM3">
        <v>1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8</v>
      </c>
      <c r="AV3">
        <v>0</v>
      </c>
      <c r="AW3">
        <v>7</v>
      </c>
      <c r="AX3">
        <v>10</v>
      </c>
      <c r="AY3">
        <v>8</v>
      </c>
      <c r="AZ3">
        <v>22</v>
      </c>
      <c r="BA3">
        <v>0</v>
      </c>
      <c r="BB3">
        <v>1</v>
      </c>
      <c r="BC3">
        <v>5</v>
      </c>
      <c r="BD3">
        <v>9</v>
      </c>
    </row>
    <row r="4" spans="1:56" x14ac:dyDescent="0.3">
      <c r="A4">
        <v>2025</v>
      </c>
      <c r="B4">
        <v>1</v>
      </c>
      <c r="C4">
        <v>4316</v>
      </c>
      <c r="D4">
        <v>4319</v>
      </c>
      <c r="E4" t="s">
        <v>11</v>
      </c>
      <c r="F4" t="s">
        <v>8</v>
      </c>
      <c r="G4" t="s">
        <v>8</v>
      </c>
      <c r="H4">
        <v>0</v>
      </c>
      <c r="I4">
        <v>0</v>
      </c>
      <c r="J4">
        <v>0</v>
      </c>
      <c r="K4">
        <v>14</v>
      </c>
      <c r="L4">
        <v>5</v>
      </c>
      <c r="M4">
        <v>3</v>
      </c>
      <c r="N4">
        <v>4</v>
      </c>
      <c r="O4">
        <v>0</v>
      </c>
      <c r="P4">
        <v>4</v>
      </c>
      <c r="Q4">
        <v>0</v>
      </c>
      <c r="R4">
        <v>8</v>
      </c>
      <c r="S4">
        <v>23</v>
      </c>
      <c r="T4">
        <v>14</v>
      </c>
      <c r="U4">
        <v>19</v>
      </c>
      <c r="V4">
        <v>8</v>
      </c>
      <c r="W4">
        <v>22</v>
      </c>
      <c r="X4">
        <v>6</v>
      </c>
      <c r="Y4">
        <v>14</v>
      </c>
      <c r="Z4">
        <v>4</v>
      </c>
      <c r="AA4">
        <v>14</v>
      </c>
      <c r="AB4">
        <v>2</v>
      </c>
      <c r="AC4">
        <v>0</v>
      </c>
      <c r="AD4">
        <v>13</v>
      </c>
      <c r="AE4">
        <v>2</v>
      </c>
      <c r="AF4">
        <v>69</v>
      </c>
      <c r="AG4">
        <v>4</v>
      </c>
      <c r="AH4">
        <v>30</v>
      </c>
      <c r="AI4">
        <v>2</v>
      </c>
      <c r="AJ4">
        <v>0</v>
      </c>
      <c r="AK4">
        <v>0</v>
      </c>
      <c r="AL4">
        <v>0</v>
      </c>
      <c r="AM4">
        <v>1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6</v>
      </c>
      <c r="AV4">
        <v>0</v>
      </c>
      <c r="AW4">
        <v>17</v>
      </c>
      <c r="AX4">
        <v>2</v>
      </c>
      <c r="AY4">
        <v>20</v>
      </c>
      <c r="AZ4">
        <v>27</v>
      </c>
      <c r="BA4">
        <v>0</v>
      </c>
      <c r="BB4">
        <v>0</v>
      </c>
      <c r="BC4">
        <v>2</v>
      </c>
      <c r="BD4">
        <v>5</v>
      </c>
    </row>
    <row r="5" spans="1:56" x14ac:dyDescent="0.3">
      <c r="A5">
        <v>2025</v>
      </c>
      <c r="B5">
        <v>1</v>
      </c>
      <c r="C5">
        <v>4317</v>
      </c>
      <c r="D5">
        <v>4320</v>
      </c>
      <c r="E5" t="s">
        <v>12</v>
      </c>
      <c r="F5" t="s">
        <v>8</v>
      </c>
      <c r="G5" t="s">
        <v>8</v>
      </c>
      <c r="H5">
        <v>0</v>
      </c>
      <c r="I5">
        <v>0</v>
      </c>
      <c r="J5">
        <v>0</v>
      </c>
      <c r="K5">
        <v>7</v>
      </c>
      <c r="L5">
        <v>4</v>
      </c>
      <c r="M5">
        <v>6</v>
      </c>
      <c r="N5">
        <v>1</v>
      </c>
      <c r="O5">
        <v>0</v>
      </c>
      <c r="P5">
        <v>2</v>
      </c>
      <c r="Q5">
        <v>0</v>
      </c>
      <c r="R5">
        <v>2</v>
      </c>
      <c r="S5">
        <v>12</v>
      </c>
      <c r="T5">
        <v>10</v>
      </c>
      <c r="U5">
        <v>18</v>
      </c>
      <c r="V5">
        <v>8</v>
      </c>
      <c r="W5">
        <v>13</v>
      </c>
      <c r="X5">
        <v>6</v>
      </c>
      <c r="Y5">
        <v>12</v>
      </c>
      <c r="Z5">
        <v>7</v>
      </c>
      <c r="AA5">
        <v>11</v>
      </c>
      <c r="AB5">
        <v>3</v>
      </c>
      <c r="AC5">
        <v>0</v>
      </c>
      <c r="AD5">
        <v>18</v>
      </c>
      <c r="AE5">
        <v>1</v>
      </c>
      <c r="AF5">
        <v>43</v>
      </c>
      <c r="AG5">
        <v>0</v>
      </c>
      <c r="AH5">
        <v>37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</v>
      </c>
      <c r="AV5">
        <v>0</v>
      </c>
      <c r="AW5">
        <v>3</v>
      </c>
      <c r="AX5">
        <v>6</v>
      </c>
      <c r="AY5">
        <v>8</v>
      </c>
      <c r="AZ5">
        <v>17</v>
      </c>
      <c r="BA5">
        <v>0</v>
      </c>
      <c r="BB5">
        <v>0</v>
      </c>
      <c r="BC5">
        <v>3</v>
      </c>
      <c r="BD5">
        <v>6</v>
      </c>
    </row>
    <row r="6" spans="1:56" x14ac:dyDescent="0.3">
      <c r="A6">
        <v>2025</v>
      </c>
      <c r="B6">
        <v>1</v>
      </c>
      <c r="C6">
        <v>4318</v>
      </c>
      <c r="D6">
        <v>4321</v>
      </c>
      <c r="E6" t="s">
        <v>13</v>
      </c>
      <c r="F6" t="s">
        <v>8</v>
      </c>
      <c r="G6" t="s">
        <v>8</v>
      </c>
      <c r="H6">
        <v>0</v>
      </c>
      <c r="I6">
        <v>0</v>
      </c>
      <c r="J6">
        <v>0</v>
      </c>
      <c r="K6">
        <v>12</v>
      </c>
      <c r="L6">
        <v>4</v>
      </c>
      <c r="M6">
        <v>1</v>
      </c>
      <c r="N6">
        <v>2</v>
      </c>
      <c r="O6">
        <v>1</v>
      </c>
      <c r="P6">
        <v>0</v>
      </c>
      <c r="Q6">
        <v>1</v>
      </c>
      <c r="R6">
        <v>8</v>
      </c>
      <c r="S6">
        <v>13</v>
      </c>
      <c r="T6">
        <v>8</v>
      </c>
      <c r="U6">
        <v>11</v>
      </c>
      <c r="V6">
        <v>4</v>
      </c>
      <c r="W6">
        <v>12</v>
      </c>
      <c r="X6">
        <v>2</v>
      </c>
      <c r="Y6">
        <v>5</v>
      </c>
      <c r="Z6">
        <v>0</v>
      </c>
      <c r="AA6">
        <v>1</v>
      </c>
      <c r="AB6">
        <v>0</v>
      </c>
      <c r="AC6">
        <v>1</v>
      </c>
      <c r="AD6">
        <v>15</v>
      </c>
      <c r="AE6">
        <v>3</v>
      </c>
      <c r="AF6">
        <v>48</v>
      </c>
      <c r="AG6">
        <v>0</v>
      </c>
      <c r="AH6">
        <v>28</v>
      </c>
      <c r="AI6">
        <v>1</v>
      </c>
      <c r="AJ6">
        <v>0</v>
      </c>
      <c r="AK6">
        <v>1</v>
      </c>
      <c r="AL6">
        <v>0</v>
      </c>
      <c r="AM6">
        <v>1</v>
      </c>
      <c r="AN6">
        <v>5</v>
      </c>
      <c r="AO6">
        <v>0</v>
      </c>
      <c r="AP6">
        <v>0</v>
      </c>
      <c r="AQ6">
        <v>1</v>
      </c>
      <c r="AR6">
        <v>0</v>
      </c>
      <c r="AS6">
        <v>0</v>
      </c>
      <c r="AT6">
        <v>0</v>
      </c>
      <c r="AU6">
        <v>4</v>
      </c>
      <c r="AV6">
        <v>0</v>
      </c>
      <c r="AW6">
        <v>6</v>
      </c>
      <c r="AX6">
        <v>0</v>
      </c>
      <c r="AY6">
        <v>7</v>
      </c>
      <c r="AZ6">
        <v>7</v>
      </c>
      <c r="BA6">
        <v>0</v>
      </c>
      <c r="BB6">
        <v>0</v>
      </c>
      <c r="BC6">
        <v>0</v>
      </c>
      <c r="BD6">
        <v>5</v>
      </c>
    </row>
    <row r="7" spans="1:56" x14ac:dyDescent="0.3">
      <c r="A7">
        <v>2025</v>
      </c>
      <c r="B7">
        <v>1</v>
      </c>
      <c r="C7">
        <v>4319</v>
      </c>
      <c r="D7">
        <v>4322</v>
      </c>
      <c r="E7" t="s">
        <v>14</v>
      </c>
      <c r="F7" t="s">
        <v>8</v>
      </c>
      <c r="G7" t="s">
        <v>8</v>
      </c>
      <c r="H7">
        <v>0</v>
      </c>
      <c r="I7">
        <v>0</v>
      </c>
      <c r="J7">
        <v>0</v>
      </c>
      <c r="K7">
        <v>9</v>
      </c>
      <c r="L7">
        <v>4</v>
      </c>
      <c r="M7">
        <v>1</v>
      </c>
      <c r="N7">
        <v>2</v>
      </c>
      <c r="O7">
        <v>0</v>
      </c>
      <c r="P7">
        <v>2</v>
      </c>
      <c r="Q7">
        <v>0</v>
      </c>
      <c r="R7">
        <v>3</v>
      </c>
      <c r="S7">
        <v>7</v>
      </c>
      <c r="T7">
        <v>7</v>
      </c>
      <c r="U7">
        <v>14</v>
      </c>
      <c r="V7">
        <v>3</v>
      </c>
      <c r="W7">
        <v>9</v>
      </c>
      <c r="X7">
        <v>1</v>
      </c>
      <c r="Y7">
        <v>3</v>
      </c>
      <c r="Z7">
        <v>0</v>
      </c>
      <c r="AA7">
        <v>0</v>
      </c>
      <c r="AB7">
        <v>0</v>
      </c>
      <c r="AC7">
        <v>0</v>
      </c>
      <c r="AD7">
        <v>10</v>
      </c>
      <c r="AE7">
        <v>2</v>
      </c>
      <c r="AF7">
        <v>51</v>
      </c>
      <c r="AG7">
        <v>0</v>
      </c>
      <c r="AH7">
        <v>22</v>
      </c>
      <c r="AI7">
        <v>2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5</v>
      </c>
      <c r="AV7">
        <v>0</v>
      </c>
      <c r="AW7">
        <v>23</v>
      </c>
      <c r="AX7">
        <v>7</v>
      </c>
      <c r="AY7">
        <v>4</v>
      </c>
      <c r="AZ7">
        <v>4</v>
      </c>
      <c r="BA7">
        <v>0</v>
      </c>
      <c r="BB7">
        <v>1</v>
      </c>
      <c r="BC7">
        <v>1</v>
      </c>
      <c r="BD7">
        <v>4</v>
      </c>
    </row>
    <row r="8" spans="1:56" x14ac:dyDescent="0.3">
      <c r="A8">
        <v>2025</v>
      </c>
      <c r="B8">
        <v>1</v>
      </c>
      <c r="C8">
        <v>4320</v>
      </c>
      <c r="D8">
        <v>4323</v>
      </c>
      <c r="E8" t="s">
        <v>15</v>
      </c>
      <c r="F8" t="s">
        <v>8</v>
      </c>
      <c r="G8" t="s">
        <v>8</v>
      </c>
      <c r="H8">
        <v>0</v>
      </c>
      <c r="I8">
        <v>0</v>
      </c>
      <c r="J8">
        <v>0</v>
      </c>
      <c r="K8">
        <v>7</v>
      </c>
      <c r="L8">
        <v>1</v>
      </c>
      <c r="M8">
        <v>0</v>
      </c>
      <c r="N8">
        <v>0</v>
      </c>
      <c r="O8">
        <v>1</v>
      </c>
      <c r="P8">
        <v>0</v>
      </c>
      <c r="Q8">
        <v>0</v>
      </c>
      <c r="R8">
        <v>8</v>
      </c>
      <c r="S8">
        <v>10</v>
      </c>
      <c r="T8">
        <v>11</v>
      </c>
      <c r="U8">
        <v>14</v>
      </c>
      <c r="V8">
        <v>8</v>
      </c>
      <c r="W8">
        <v>16</v>
      </c>
      <c r="X8">
        <v>4</v>
      </c>
      <c r="Y8">
        <v>10</v>
      </c>
      <c r="Z8">
        <v>2</v>
      </c>
      <c r="AA8">
        <v>6</v>
      </c>
      <c r="AB8">
        <v>0</v>
      </c>
      <c r="AC8">
        <v>0</v>
      </c>
      <c r="AD8">
        <v>3</v>
      </c>
      <c r="AE8">
        <v>1</v>
      </c>
      <c r="AF8">
        <v>4</v>
      </c>
      <c r="AG8">
        <v>0</v>
      </c>
      <c r="AH8">
        <v>29</v>
      </c>
      <c r="AI8">
        <v>0</v>
      </c>
      <c r="AJ8">
        <v>0</v>
      </c>
      <c r="AK8">
        <v>0</v>
      </c>
      <c r="AL8">
        <v>0</v>
      </c>
      <c r="AM8">
        <v>1</v>
      </c>
      <c r="AN8">
        <v>1</v>
      </c>
      <c r="AO8">
        <v>1</v>
      </c>
      <c r="AP8">
        <v>0</v>
      </c>
      <c r="AQ8">
        <v>0</v>
      </c>
      <c r="AR8">
        <v>0</v>
      </c>
      <c r="AS8">
        <v>0</v>
      </c>
      <c r="AT8">
        <v>0</v>
      </c>
      <c r="AU8">
        <v>4</v>
      </c>
      <c r="AV8">
        <v>0</v>
      </c>
      <c r="AW8">
        <v>11</v>
      </c>
      <c r="AX8">
        <v>16</v>
      </c>
      <c r="AY8">
        <v>8</v>
      </c>
      <c r="AZ8">
        <v>11</v>
      </c>
      <c r="BA8">
        <v>0</v>
      </c>
      <c r="BB8">
        <v>0</v>
      </c>
      <c r="BC8">
        <v>5</v>
      </c>
      <c r="BD8">
        <v>7</v>
      </c>
    </row>
    <row r="9" spans="1:56" x14ac:dyDescent="0.3">
      <c r="A9">
        <v>2025</v>
      </c>
      <c r="B9">
        <v>1</v>
      </c>
      <c r="C9">
        <v>4321</v>
      </c>
      <c r="D9">
        <v>4324</v>
      </c>
      <c r="E9" t="s">
        <v>16</v>
      </c>
      <c r="F9" t="s">
        <v>8</v>
      </c>
      <c r="G9" t="s">
        <v>8</v>
      </c>
      <c r="H9">
        <v>4</v>
      </c>
      <c r="I9">
        <v>0</v>
      </c>
      <c r="J9">
        <v>9</v>
      </c>
      <c r="K9">
        <v>24</v>
      </c>
      <c r="L9">
        <v>8</v>
      </c>
      <c r="M9">
        <v>0</v>
      </c>
      <c r="N9">
        <v>5</v>
      </c>
      <c r="O9">
        <v>0</v>
      </c>
      <c r="P9">
        <v>3</v>
      </c>
      <c r="Q9">
        <v>0</v>
      </c>
      <c r="R9">
        <v>15</v>
      </c>
      <c r="S9">
        <v>16</v>
      </c>
      <c r="T9">
        <v>7</v>
      </c>
      <c r="U9">
        <v>23</v>
      </c>
      <c r="V9">
        <v>11</v>
      </c>
      <c r="W9">
        <v>25</v>
      </c>
      <c r="X9">
        <v>5</v>
      </c>
      <c r="Y9">
        <v>20</v>
      </c>
      <c r="Z9">
        <v>3</v>
      </c>
      <c r="AA9">
        <v>12</v>
      </c>
      <c r="AB9">
        <v>1</v>
      </c>
      <c r="AC9">
        <v>5</v>
      </c>
      <c r="AD9">
        <v>24</v>
      </c>
      <c r="AE9">
        <v>8</v>
      </c>
      <c r="AF9">
        <v>39</v>
      </c>
      <c r="AG9">
        <v>1</v>
      </c>
      <c r="AH9">
        <v>52</v>
      </c>
      <c r="AI9">
        <v>1</v>
      </c>
      <c r="AJ9">
        <v>0</v>
      </c>
      <c r="AK9">
        <v>0</v>
      </c>
      <c r="AL9">
        <v>0</v>
      </c>
      <c r="AM9">
        <v>3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12</v>
      </c>
      <c r="AV9">
        <v>1</v>
      </c>
      <c r="AW9">
        <v>17</v>
      </c>
      <c r="AX9">
        <v>12</v>
      </c>
      <c r="AY9">
        <v>34</v>
      </c>
      <c r="AZ9">
        <v>44</v>
      </c>
      <c r="BA9">
        <v>0</v>
      </c>
      <c r="BB9">
        <v>0</v>
      </c>
      <c r="BC9">
        <v>12</v>
      </c>
      <c r="BD9">
        <v>9</v>
      </c>
    </row>
    <row r="10" spans="1:56" x14ac:dyDescent="0.3">
      <c r="A10">
        <v>2025</v>
      </c>
      <c r="B10">
        <v>1</v>
      </c>
      <c r="C10">
        <v>4322</v>
      </c>
      <c r="D10">
        <v>4325</v>
      </c>
      <c r="E10" t="s">
        <v>17</v>
      </c>
      <c r="F10" t="s">
        <v>8</v>
      </c>
      <c r="G10" t="s">
        <v>18</v>
      </c>
      <c r="H10">
        <v>2</v>
      </c>
      <c r="I10">
        <v>0</v>
      </c>
      <c r="J10">
        <v>0</v>
      </c>
      <c r="K10">
        <v>4</v>
      </c>
      <c r="L10">
        <v>0</v>
      </c>
      <c r="M10">
        <v>0</v>
      </c>
      <c r="N10">
        <v>1</v>
      </c>
      <c r="O10">
        <v>1</v>
      </c>
      <c r="P10">
        <v>0</v>
      </c>
      <c r="Q10">
        <v>0</v>
      </c>
      <c r="R10">
        <v>5</v>
      </c>
      <c r="S10">
        <v>11</v>
      </c>
      <c r="T10">
        <v>9</v>
      </c>
      <c r="U10">
        <v>10</v>
      </c>
      <c r="V10">
        <v>3</v>
      </c>
      <c r="W10">
        <v>5</v>
      </c>
      <c r="X10">
        <v>4</v>
      </c>
      <c r="Y10">
        <v>4</v>
      </c>
      <c r="Z10">
        <v>0</v>
      </c>
      <c r="AA10">
        <v>2</v>
      </c>
      <c r="AB10">
        <v>1</v>
      </c>
      <c r="AC10">
        <v>0</v>
      </c>
      <c r="AD10">
        <v>12</v>
      </c>
      <c r="AE10">
        <v>0</v>
      </c>
      <c r="AF10">
        <v>32</v>
      </c>
      <c r="AG10">
        <v>0</v>
      </c>
      <c r="AH10">
        <v>26</v>
      </c>
      <c r="AI10">
        <v>1</v>
      </c>
      <c r="AJ10">
        <v>0</v>
      </c>
      <c r="AK10">
        <v>0</v>
      </c>
      <c r="AL10">
        <v>0</v>
      </c>
      <c r="AM10">
        <v>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</v>
      </c>
      <c r="AV10">
        <v>0</v>
      </c>
      <c r="AW10">
        <v>5</v>
      </c>
      <c r="AX10">
        <v>2</v>
      </c>
      <c r="AY10">
        <v>12</v>
      </c>
      <c r="AZ10">
        <v>8</v>
      </c>
      <c r="BA10">
        <v>0</v>
      </c>
      <c r="BB10">
        <v>0</v>
      </c>
      <c r="BC10">
        <v>2</v>
      </c>
      <c r="BD10">
        <v>5</v>
      </c>
    </row>
    <row r="11" spans="1:56" x14ac:dyDescent="0.3">
      <c r="A11">
        <v>2025</v>
      </c>
      <c r="B11">
        <v>1</v>
      </c>
      <c r="C11">
        <v>4323</v>
      </c>
      <c r="D11">
        <v>4326</v>
      </c>
      <c r="E11" t="s">
        <v>19</v>
      </c>
      <c r="F11" t="s">
        <v>8</v>
      </c>
      <c r="G11" t="s">
        <v>18</v>
      </c>
      <c r="H11">
        <v>0</v>
      </c>
      <c r="I11">
        <v>0</v>
      </c>
      <c r="J11">
        <v>0</v>
      </c>
      <c r="K11">
        <v>1</v>
      </c>
      <c r="L11">
        <v>1</v>
      </c>
      <c r="M11">
        <v>1</v>
      </c>
      <c r="N11">
        <v>1</v>
      </c>
      <c r="O11">
        <v>0</v>
      </c>
      <c r="P11">
        <v>0</v>
      </c>
      <c r="Q11">
        <v>0</v>
      </c>
      <c r="R11">
        <v>0</v>
      </c>
      <c r="S11">
        <v>1</v>
      </c>
      <c r="T11">
        <v>0</v>
      </c>
      <c r="U11">
        <v>0</v>
      </c>
      <c r="V11">
        <v>1</v>
      </c>
      <c r="W11">
        <v>2</v>
      </c>
      <c r="X11">
        <v>0</v>
      </c>
      <c r="Y11">
        <v>0</v>
      </c>
      <c r="Z11">
        <v>1</v>
      </c>
      <c r="AA11">
        <v>1</v>
      </c>
      <c r="AB11">
        <v>0</v>
      </c>
      <c r="AC11">
        <v>0</v>
      </c>
      <c r="AD11">
        <v>4</v>
      </c>
      <c r="AE11">
        <v>0</v>
      </c>
      <c r="AF11">
        <v>2</v>
      </c>
      <c r="AG11">
        <v>0</v>
      </c>
      <c r="AH11">
        <v>3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</v>
      </c>
      <c r="AV11">
        <v>0</v>
      </c>
      <c r="AW11">
        <v>2</v>
      </c>
      <c r="AX11">
        <v>0</v>
      </c>
      <c r="AY11">
        <v>5</v>
      </c>
      <c r="AZ11">
        <v>7</v>
      </c>
      <c r="BA11">
        <v>0</v>
      </c>
      <c r="BB11">
        <v>0</v>
      </c>
      <c r="BC11">
        <v>1</v>
      </c>
      <c r="BD11">
        <v>6</v>
      </c>
    </row>
    <row r="12" spans="1:56" x14ac:dyDescent="0.3">
      <c r="A12">
        <v>2025</v>
      </c>
      <c r="B12">
        <v>1</v>
      </c>
      <c r="C12">
        <v>4324</v>
      </c>
      <c r="D12">
        <v>4327</v>
      </c>
      <c r="E12" t="s">
        <v>20</v>
      </c>
      <c r="F12" t="s">
        <v>8</v>
      </c>
      <c r="G12" t="s">
        <v>21</v>
      </c>
      <c r="H12">
        <v>0</v>
      </c>
      <c r="I12">
        <v>2</v>
      </c>
      <c r="J12">
        <v>0</v>
      </c>
      <c r="K12">
        <v>12</v>
      </c>
      <c r="L12">
        <v>11</v>
      </c>
      <c r="M12">
        <v>0</v>
      </c>
      <c r="N12">
        <v>10</v>
      </c>
      <c r="O12">
        <v>0</v>
      </c>
      <c r="P12">
        <v>10</v>
      </c>
      <c r="Q12">
        <v>0</v>
      </c>
      <c r="R12">
        <v>3</v>
      </c>
      <c r="S12">
        <v>17</v>
      </c>
      <c r="T12">
        <v>16</v>
      </c>
      <c r="U12">
        <v>18</v>
      </c>
      <c r="V12">
        <v>14</v>
      </c>
      <c r="W12">
        <v>11</v>
      </c>
      <c r="X12">
        <v>9</v>
      </c>
      <c r="Y12">
        <v>24</v>
      </c>
      <c r="Z12">
        <v>9</v>
      </c>
      <c r="AA12">
        <v>8</v>
      </c>
      <c r="AB12">
        <v>7</v>
      </c>
      <c r="AC12">
        <v>0</v>
      </c>
      <c r="AD12">
        <v>13</v>
      </c>
      <c r="AE12">
        <v>0</v>
      </c>
      <c r="AF12">
        <v>37</v>
      </c>
      <c r="AG12">
        <v>0</v>
      </c>
      <c r="AH12">
        <v>24</v>
      </c>
      <c r="AI12">
        <v>1</v>
      </c>
      <c r="AJ12">
        <v>0</v>
      </c>
      <c r="AK12">
        <v>0</v>
      </c>
      <c r="AL12">
        <v>0</v>
      </c>
      <c r="AM12">
        <v>2</v>
      </c>
      <c r="AN12">
        <v>4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</v>
      </c>
      <c r="AV12">
        <v>0</v>
      </c>
      <c r="AW12">
        <v>5</v>
      </c>
      <c r="AX12">
        <v>2</v>
      </c>
      <c r="AY12">
        <v>15</v>
      </c>
      <c r="AZ12">
        <v>19</v>
      </c>
      <c r="BA12">
        <v>0</v>
      </c>
      <c r="BB12">
        <v>0</v>
      </c>
      <c r="BC12">
        <v>2</v>
      </c>
      <c r="BD12">
        <v>5</v>
      </c>
    </row>
    <row r="13" spans="1:56" x14ac:dyDescent="0.3">
      <c r="A13">
        <v>2025</v>
      </c>
      <c r="B13">
        <v>1</v>
      </c>
      <c r="C13">
        <v>4325</v>
      </c>
      <c r="D13">
        <v>4328</v>
      </c>
      <c r="E13" t="s">
        <v>22</v>
      </c>
      <c r="F13" t="s">
        <v>8</v>
      </c>
      <c r="G13" t="s">
        <v>21</v>
      </c>
      <c r="H13">
        <v>0</v>
      </c>
      <c r="I13">
        <v>1</v>
      </c>
      <c r="J13">
        <v>0</v>
      </c>
      <c r="K13">
        <v>5</v>
      </c>
      <c r="L13">
        <v>3</v>
      </c>
      <c r="M13">
        <v>0</v>
      </c>
      <c r="N13">
        <v>5</v>
      </c>
      <c r="O13">
        <v>0</v>
      </c>
      <c r="P13">
        <v>4</v>
      </c>
      <c r="Q13">
        <v>0</v>
      </c>
      <c r="R13">
        <v>0</v>
      </c>
      <c r="S13">
        <v>6</v>
      </c>
      <c r="T13">
        <v>3</v>
      </c>
      <c r="U13">
        <v>6</v>
      </c>
      <c r="V13">
        <v>4</v>
      </c>
      <c r="W13">
        <v>7</v>
      </c>
      <c r="X13">
        <v>1</v>
      </c>
      <c r="Y13">
        <v>0</v>
      </c>
      <c r="Z13">
        <v>0</v>
      </c>
      <c r="AA13">
        <v>1</v>
      </c>
      <c r="AB13">
        <v>1</v>
      </c>
      <c r="AC13">
        <v>0</v>
      </c>
      <c r="AD13">
        <v>12</v>
      </c>
      <c r="AE13">
        <v>0</v>
      </c>
      <c r="AF13">
        <v>14</v>
      </c>
      <c r="AG13">
        <v>0</v>
      </c>
      <c r="AH13">
        <v>22</v>
      </c>
      <c r="AI13">
        <v>0</v>
      </c>
      <c r="AJ13">
        <v>0</v>
      </c>
      <c r="AK13">
        <v>2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1</v>
      </c>
      <c r="AV13">
        <v>0</v>
      </c>
      <c r="AW13">
        <v>10</v>
      </c>
      <c r="AX13">
        <v>0</v>
      </c>
      <c r="AY13">
        <v>5</v>
      </c>
      <c r="AZ13">
        <v>1</v>
      </c>
      <c r="BA13">
        <v>0</v>
      </c>
      <c r="BB13">
        <v>0</v>
      </c>
      <c r="BC13">
        <v>1</v>
      </c>
      <c r="BD13">
        <v>4</v>
      </c>
    </row>
    <row r="14" spans="1:56" x14ac:dyDescent="0.3">
      <c r="A14">
        <v>2025</v>
      </c>
      <c r="B14">
        <v>1</v>
      </c>
      <c r="C14">
        <v>4326</v>
      </c>
      <c r="D14">
        <v>4329</v>
      </c>
      <c r="E14" t="s">
        <v>23</v>
      </c>
      <c r="F14" t="s">
        <v>8</v>
      </c>
      <c r="G14" t="s">
        <v>21</v>
      </c>
      <c r="H14">
        <v>7</v>
      </c>
      <c r="I14">
        <v>0</v>
      </c>
      <c r="J14">
        <v>6</v>
      </c>
      <c r="K14">
        <v>20</v>
      </c>
      <c r="L14">
        <v>13</v>
      </c>
      <c r="M14">
        <v>0</v>
      </c>
      <c r="N14">
        <v>11</v>
      </c>
      <c r="O14">
        <v>1</v>
      </c>
      <c r="P14">
        <v>10</v>
      </c>
      <c r="Q14">
        <v>0</v>
      </c>
      <c r="R14">
        <v>5</v>
      </c>
      <c r="S14">
        <v>19</v>
      </c>
      <c r="T14">
        <v>13</v>
      </c>
      <c r="U14">
        <v>25</v>
      </c>
      <c r="V14">
        <v>15</v>
      </c>
      <c r="W14">
        <v>23</v>
      </c>
      <c r="X14">
        <v>9</v>
      </c>
      <c r="Y14">
        <v>21</v>
      </c>
      <c r="Z14">
        <v>4</v>
      </c>
      <c r="AA14">
        <v>4</v>
      </c>
      <c r="AB14">
        <v>4</v>
      </c>
      <c r="AC14">
        <v>0</v>
      </c>
      <c r="AD14">
        <v>26</v>
      </c>
      <c r="AE14">
        <v>2</v>
      </c>
      <c r="AF14">
        <v>44</v>
      </c>
      <c r="AG14">
        <v>0</v>
      </c>
      <c r="AH14">
        <v>34</v>
      </c>
      <c r="AI14">
        <v>0</v>
      </c>
      <c r="AJ14">
        <v>0</v>
      </c>
      <c r="AK14">
        <v>2</v>
      </c>
      <c r="AL14">
        <v>0</v>
      </c>
      <c r="AM14">
        <v>2</v>
      </c>
      <c r="AN14">
        <v>11</v>
      </c>
      <c r="AO14">
        <v>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1</v>
      </c>
      <c r="AX14">
        <v>1</v>
      </c>
      <c r="AY14">
        <v>11</v>
      </c>
      <c r="AZ14">
        <v>3</v>
      </c>
      <c r="BA14">
        <v>0</v>
      </c>
      <c r="BB14">
        <v>0</v>
      </c>
      <c r="BC14">
        <v>0</v>
      </c>
      <c r="BD14">
        <v>17</v>
      </c>
    </row>
    <row r="15" spans="1:56" x14ac:dyDescent="0.3">
      <c r="A15">
        <v>2025</v>
      </c>
      <c r="B15">
        <v>1</v>
      </c>
      <c r="C15">
        <v>4327</v>
      </c>
      <c r="D15">
        <v>4330</v>
      </c>
      <c r="E15" t="s">
        <v>24</v>
      </c>
      <c r="F15" t="s">
        <v>8</v>
      </c>
      <c r="G15" t="s">
        <v>21</v>
      </c>
      <c r="H15">
        <v>0</v>
      </c>
      <c r="I15">
        <v>0</v>
      </c>
      <c r="J15">
        <v>0</v>
      </c>
      <c r="K15">
        <v>1</v>
      </c>
      <c r="L15">
        <v>0</v>
      </c>
      <c r="M15">
        <v>0</v>
      </c>
      <c r="N15">
        <v>0</v>
      </c>
      <c r="O15">
        <v>0</v>
      </c>
      <c r="P15">
        <v>1</v>
      </c>
      <c r="Q15">
        <v>0</v>
      </c>
      <c r="R15">
        <v>0</v>
      </c>
      <c r="S15">
        <v>3</v>
      </c>
      <c r="T15">
        <v>2</v>
      </c>
      <c r="U15">
        <v>2</v>
      </c>
      <c r="V15">
        <v>2</v>
      </c>
      <c r="W15">
        <v>4</v>
      </c>
      <c r="X15">
        <v>1</v>
      </c>
      <c r="Y15">
        <v>4</v>
      </c>
      <c r="Z15">
        <v>2</v>
      </c>
      <c r="AA15">
        <v>1</v>
      </c>
      <c r="AB15">
        <v>0</v>
      </c>
      <c r="AC15">
        <v>0</v>
      </c>
      <c r="AD15">
        <v>4</v>
      </c>
      <c r="AE15">
        <v>0</v>
      </c>
      <c r="AF15">
        <v>7</v>
      </c>
      <c r="AG15">
        <v>0</v>
      </c>
      <c r="AH15">
        <v>9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5</v>
      </c>
      <c r="AZ15">
        <v>9</v>
      </c>
      <c r="BA15">
        <v>0</v>
      </c>
      <c r="BB15">
        <v>0</v>
      </c>
      <c r="BC15">
        <v>0</v>
      </c>
      <c r="BD15">
        <v>0</v>
      </c>
    </row>
    <row r="16" spans="1:56" x14ac:dyDescent="0.3">
      <c r="A16">
        <v>2025</v>
      </c>
      <c r="B16">
        <v>1</v>
      </c>
      <c r="C16">
        <v>4328</v>
      </c>
      <c r="D16">
        <v>4331</v>
      </c>
      <c r="E16" t="s">
        <v>25</v>
      </c>
      <c r="F16" t="s">
        <v>8</v>
      </c>
      <c r="G16" t="s">
        <v>25</v>
      </c>
      <c r="H16">
        <v>17</v>
      </c>
      <c r="I16">
        <v>1</v>
      </c>
      <c r="J16">
        <v>19</v>
      </c>
      <c r="K16">
        <v>34</v>
      </c>
      <c r="L16">
        <v>15</v>
      </c>
      <c r="M16">
        <v>0</v>
      </c>
      <c r="N16">
        <v>13</v>
      </c>
      <c r="O16">
        <v>0</v>
      </c>
      <c r="P16">
        <v>11</v>
      </c>
      <c r="Q16">
        <v>0</v>
      </c>
      <c r="R16">
        <v>12</v>
      </c>
      <c r="S16">
        <v>39</v>
      </c>
      <c r="T16">
        <v>21</v>
      </c>
      <c r="U16">
        <v>21</v>
      </c>
      <c r="V16">
        <v>22</v>
      </c>
      <c r="W16">
        <v>22</v>
      </c>
      <c r="X16">
        <v>17</v>
      </c>
      <c r="Y16">
        <v>19</v>
      </c>
      <c r="Z16">
        <v>5</v>
      </c>
      <c r="AA16">
        <v>4</v>
      </c>
      <c r="AB16">
        <v>1</v>
      </c>
      <c r="AC16">
        <v>4</v>
      </c>
      <c r="AD16">
        <v>44</v>
      </c>
      <c r="AE16">
        <v>5</v>
      </c>
      <c r="AF16">
        <v>109</v>
      </c>
      <c r="AG16">
        <v>1</v>
      </c>
      <c r="AH16">
        <v>81</v>
      </c>
      <c r="AI16">
        <v>0</v>
      </c>
      <c r="AJ16">
        <v>0</v>
      </c>
      <c r="AK16">
        <v>0</v>
      </c>
      <c r="AL16">
        <v>0</v>
      </c>
      <c r="AM16">
        <v>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5</v>
      </c>
      <c r="AT16">
        <v>1</v>
      </c>
      <c r="AU16">
        <v>6</v>
      </c>
      <c r="AV16">
        <v>1</v>
      </c>
      <c r="AW16">
        <v>13</v>
      </c>
      <c r="AX16">
        <v>10</v>
      </c>
      <c r="AY16">
        <v>15</v>
      </c>
      <c r="AZ16">
        <v>22</v>
      </c>
      <c r="BA16">
        <v>0</v>
      </c>
      <c r="BB16">
        <v>0</v>
      </c>
      <c r="BC16">
        <v>3</v>
      </c>
      <c r="BD16">
        <v>7</v>
      </c>
    </row>
    <row r="17" spans="1:56" x14ac:dyDescent="0.3">
      <c r="A17">
        <v>2025</v>
      </c>
      <c r="B17">
        <v>1</v>
      </c>
      <c r="C17">
        <v>4329</v>
      </c>
      <c r="D17">
        <v>4332</v>
      </c>
      <c r="E17" t="s">
        <v>26</v>
      </c>
      <c r="F17" t="s">
        <v>8</v>
      </c>
      <c r="G17" t="s">
        <v>25</v>
      </c>
      <c r="H17">
        <v>21</v>
      </c>
      <c r="I17">
        <v>0</v>
      </c>
      <c r="J17">
        <v>21</v>
      </c>
      <c r="K17">
        <v>24</v>
      </c>
      <c r="L17">
        <v>16</v>
      </c>
      <c r="M17">
        <v>0</v>
      </c>
      <c r="N17">
        <v>10</v>
      </c>
      <c r="O17">
        <v>0</v>
      </c>
      <c r="P17">
        <v>10</v>
      </c>
      <c r="Q17">
        <v>0</v>
      </c>
      <c r="R17">
        <v>8</v>
      </c>
      <c r="S17">
        <v>28</v>
      </c>
      <c r="T17">
        <v>12</v>
      </c>
      <c r="U17">
        <v>23</v>
      </c>
      <c r="V17">
        <v>6</v>
      </c>
      <c r="W17">
        <v>11</v>
      </c>
      <c r="X17">
        <v>9</v>
      </c>
      <c r="Y17">
        <v>9</v>
      </c>
      <c r="Z17">
        <v>4</v>
      </c>
      <c r="AA17">
        <v>4</v>
      </c>
      <c r="AB17">
        <v>0</v>
      </c>
      <c r="AC17">
        <v>1</v>
      </c>
      <c r="AD17">
        <v>30</v>
      </c>
      <c r="AE17">
        <v>0</v>
      </c>
      <c r="AF17">
        <v>37</v>
      </c>
      <c r="AG17">
        <v>0</v>
      </c>
      <c r="AH17">
        <v>61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2</v>
      </c>
      <c r="AX17">
        <v>0</v>
      </c>
      <c r="AY17">
        <v>17</v>
      </c>
      <c r="AZ17">
        <v>26</v>
      </c>
      <c r="BA17">
        <v>0</v>
      </c>
      <c r="BB17">
        <v>1</v>
      </c>
      <c r="BC17">
        <v>0</v>
      </c>
      <c r="BD17">
        <v>4</v>
      </c>
    </row>
    <row r="18" spans="1:56" x14ac:dyDescent="0.3">
      <c r="A18">
        <v>2025</v>
      </c>
      <c r="B18">
        <v>1</v>
      </c>
      <c r="C18">
        <v>4330</v>
      </c>
      <c r="D18">
        <v>4333</v>
      </c>
      <c r="E18" t="s">
        <v>27</v>
      </c>
      <c r="F18" t="s">
        <v>8</v>
      </c>
      <c r="G18" t="s">
        <v>25</v>
      </c>
      <c r="H18">
        <v>3</v>
      </c>
      <c r="I18">
        <v>0</v>
      </c>
      <c r="J18">
        <v>4</v>
      </c>
      <c r="K18">
        <v>17</v>
      </c>
      <c r="L18">
        <v>12</v>
      </c>
      <c r="M18">
        <v>0</v>
      </c>
      <c r="N18">
        <v>13</v>
      </c>
      <c r="O18">
        <v>0</v>
      </c>
      <c r="P18">
        <v>7</v>
      </c>
      <c r="Q18">
        <v>0</v>
      </c>
      <c r="R18">
        <v>10</v>
      </c>
      <c r="S18">
        <v>18</v>
      </c>
      <c r="T18">
        <v>12</v>
      </c>
      <c r="U18">
        <v>19</v>
      </c>
      <c r="V18">
        <v>10</v>
      </c>
      <c r="W18">
        <v>22</v>
      </c>
      <c r="X18">
        <v>9</v>
      </c>
      <c r="Y18">
        <v>11</v>
      </c>
      <c r="Z18">
        <v>5</v>
      </c>
      <c r="AA18">
        <v>9</v>
      </c>
      <c r="AB18">
        <v>3</v>
      </c>
      <c r="AC18">
        <v>0</v>
      </c>
      <c r="AD18">
        <v>39</v>
      </c>
      <c r="AE18">
        <v>1</v>
      </c>
      <c r="AF18">
        <v>60</v>
      </c>
      <c r="AG18">
        <v>1</v>
      </c>
      <c r="AH18">
        <v>56</v>
      </c>
      <c r="AI18">
        <v>0</v>
      </c>
      <c r="AJ18">
        <v>0</v>
      </c>
      <c r="AK18">
        <v>0</v>
      </c>
      <c r="AL18">
        <v>0</v>
      </c>
      <c r="AM18">
        <v>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10</v>
      </c>
      <c r="AV18">
        <v>0</v>
      </c>
      <c r="AW18">
        <v>17</v>
      </c>
      <c r="AX18">
        <v>0</v>
      </c>
      <c r="AY18">
        <v>33</v>
      </c>
      <c r="AZ18">
        <v>33</v>
      </c>
      <c r="BA18">
        <v>0</v>
      </c>
      <c r="BB18">
        <v>0</v>
      </c>
      <c r="BC18">
        <v>16</v>
      </c>
      <c r="BD18">
        <v>14</v>
      </c>
    </row>
    <row r="19" spans="1:56" x14ac:dyDescent="0.3">
      <c r="A19">
        <v>2025</v>
      </c>
      <c r="B19">
        <v>1</v>
      </c>
      <c r="C19">
        <v>4331</v>
      </c>
      <c r="D19">
        <v>4334</v>
      </c>
      <c r="E19" t="s">
        <v>28</v>
      </c>
      <c r="F19" t="s">
        <v>8</v>
      </c>
      <c r="G19" t="s">
        <v>25</v>
      </c>
      <c r="H19">
        <v>0</v>
      </c>
      <c r="I19">
        <v>0</v>
      </c>
      <c r="J19">
        <v>0</v>
      </c>
      <c r="K19">
        <v>1</v>
      </c>
      <c r="L19">
        <v>1</v>
      </c>
      <c r="M19">
        <v>1</v>
      </c>
      <c r="N19">
        <v>3</v>
      </c>
      <c r="O19">
        <v>0</v>
      </c>
      <c r="P19">
        <v>0</v>
      </c>
      <c r="Q19">
        <v>0</v>
      </c>
      <c r="R19">
        <v>1</v>
      </c>
      <c r="S19">
        <v>6</v>
      </c>
      <c r="T19">
        <v>3</v>
      </c>
      <c r="U19">
        <v>6</v>
      </c>
      <c r="V19">
        <v>6</v>
      </c>
      <c r="W19">
        <v>4</v>
      </c>
      <c r="X19">
        <v>5</v>
      </c>
      <c r="Y19">
        <v>7</v>
      </c>
      <c r="Z19">
        <v>6</v>
      </c>
      <c r="AA19">
        <v>2</v>
      </c>
      <c r="AB19">
        <v>1</v>
      </c>
      <c r="AC19">
        <v>0</v>
      </c>
      <c r="AD19">
        <v>10</v>
      </c>
      <c r="AE19">
        <v>0</v>
      </c>
      <c r="AF19">
        <v>12</v>
      </c>
      <c r="AG19">
        <v>0</v>
      </c>
      <c r="AH19">
        <v>20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</v>
      </c>
      <c r="AX19">
        <v>0</v>
      </c>
      <c r="AY19">
        <v>16</v>
      </c>
      <c r="AZ19">
        <v>5</v>
      </c>
      <c r="BA19">
        <v>0</v>
      </c>
      <c r="BB19">
        <v>0</v>
      </c>
      <c r="BC19">
        <v>0</v>
      </c>
      <c r="BD19">
        <v>1</v>
      </c>
    </row>
    <row r="20" spans="1:56" x14ac:dyDescent="0.3">
      <c r="A20">
        <v>2025</v>
      </c>
      <c r="B20">
        <v>1</v>
      </c>
      <c r="C20">
        <v>4332</v>
      </c>
      <c r="D20">
        <v>4335</v>
      </c>
      <c r="E20" t="s">
        <v>29</v>
      </c>
      <c r="F20" t="s">
        <v>8</v>
      </c>
      <c r="G20" t="s">
        <v>25</v>
      </c>
      <c r="H20">
        <v>0</v>
      </c>
      <c r="I20">
        <v>2</v>
      </c>
      <c r="J20">
        <v>0</v>
      </c>
      <c r="K20">
        <v>4</v>
      </c>
      <c r="L20">
        <v>3</v>
      </c>
      <c r="M20">
        <v>2</v>
      </c>
      <c r="N20">
        <v>0</v>
      </c>
      <c r="O20">
        <v>1</v>
      </c>
      <c r="P20">
        <v>0</v>
      </c>
      <c r="Q20">
        <v>1</v>
      </c>
      <c r="R20">
        <v>6</v>
      </c>
      <c r="S20">
        <v>14</v>
      </c>
      <c r="T20">
        <v>8</v>
      </c>
      <c r="U20">
        <v>9</v>
      </c>
      <c r="V20">
        <v>9</v>
      </c>
      <c r="W20">
        <v>8</v>
      </c>
      <c r="X20">
        <v>4</v>
      </c>
      <c r="Y20">
        <v>2</v>
      </c>
      <c r="Z20">
        <v>1</v>
      </c>
      <c r="AA20">
        <v>5</v>
      </c>
      <c r="AB20">
        <v>1</v>
      </c>
      <c r="AC20">
        <v>0</v>
      </c>
      <c r="AD20">
        <v>7</v>
      </c>
      <c r="AE20">
        <v>0</v>
      </c>
      <c r="AF20">
        <v>42</v>
      </c>
      <c r="AG20">
        <v>1</v>
      </c>
      <c r="AH20">
        <v>16</v>
      </c>
      <c r="AI20">
        <v>1</v>
      </c>
      <c r="AJ20">
        <v>0</v>
      </c>
      <c r="AK20">
        <v>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</v>
      </c>
      <c r="AV20">
        <v>0</v>
      </c>
      <c r="AW20">
        <v>2</v>
      </c>
      <c r="AX20">
        <v>7</v>
      </c>
      <c r="AY20">
        <v>9</v>
      </c>
      <c r="AZ20">
        <v>21</v>
      </c>
      <c r="BA20">
        <v>0</v>
      </c>
      <c r="BB20">
        <v>0</v>
      </c>
      <c r="BC20">
        <v>0</v>
      </c>
      <c r="BD20">
        <v>5</v>
      </c>
    </row>
    <row r="21" spans="1:56" x14ac:dyDescent="0.3">
      <c r="A21">
        <v>2025</v>
      </c>
      <c r="B21">
        <v>1</v>
      </c>
      <c r="C21">
        <v>4334</v>
      </c>
      <c r="D21">
        <v>4337</v>
      </c>
      <c r="E21" t="s">
        <v>31</v>
      </c>
      <c r="F21" t="s">
        <v>8</v>
      </c>
      <c r="G21" t="s">
        <v>30</v>
      </c>
      <c r="H21">
        <v>0</v>
      </c>
      <c r="I21">
        <v>0</v>
      </c>
      <c r="J21">
        <v>0</v>
      </c>
      <c r="K21">
        <v>2</v>
      </c>
      <c r="L21">
        <v>1</v>
      </c>
      <c r="M21">
        <v>0</v>
      </c>
      <c r="N21">
        <v>3</v>
      </c>
      <c r="O21">
        <v>0</v>
      </c>
      <c r="P21">
        <v>2</v>
      </c>
      <c r="Q21">
        <v>0</v>
      </c>
      <c r="R21">
        <v>1</v>
      </c>
      <c r="S21">
        <v>3</v>
      </c>
      <c r="T21">
        <v>3</v>
      </c>
      <c r="U21">
        <v>3</v>
      </c>
      <c r="V21">
        <v>1</v>
      </c>
      <c r="W21">
        <v>3</v>
      </c>
      <c r="X21">
        <v>1</v>
      </c>
      <c r="Y21">
        <v>1</v>
      </c>
      <c r="Z21">
        <v>0</v>
      </c>
      <c r="AA21">
        <v>1</v>
      </c>
      <c r="AB21">
        <v>1</v>
      </c>
      <c r="AC21">
        <v>0</v>
      </c>
      <c r="AD21">
        <v>4</v>
      </c>
      <c r="AE21">
        <v>0</v>
      </c>
      <c r="AF21">
        <v>9</v>
      </c>
      <c r="AG21">
        <v>0</v>
      </c>
      <c r="AH21">
        <v>3</v>
      </c>
      <c r="AI21">
        <v>0</v>
      </c>
      <c r="AJ21">
        <v>0</v>
      </c>
      <c r="AK21">
        <v>0</v>
      </c>
      <c r="AL21">
        <v>0</v>
      </c>
      <c r="AM21">
        <v>1</v>
      </c>
      <c r="AN21">
        <v>2</v>
      </c>
      <c r="AO21">
        <v>1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</v>
      </c>
      <c r="AX21">
        <v>1</v>
      </c>
      <c r="AY21">
        <v>8</v>
      </c>
      <c r="AZ21">
        <v>22</v>
      </c>
      <c r="BA21">
        <v>0</v>
      </c>
      <c r="BB21">
        <v>0</v>
      </c>
      <c r="BC21">
        <v>2</v>
      </c>
      <c r="BD21">
        <v>5</v>
      </c>
    </row>
    <row r="22" spans="1:56" x14ac:dyDescent="0.3">
      <c r="A22">
        <v>2025</v>
      </c>
      <c r="B22">
        <v>1</v>
      </c>
      <c r="C22">
        <v>4335</v>
      </c>
      <c r="D22">
        <v>4338</v>
      </c>
      <c r="E22" t="s">
        <v>32</v>
      </c>
      <c r="F22" t="s">
        <v>8</v>
      </c>
      <c r="G22" t="s">
        <v>32</v>
      </c>
      <c r="H22">
        <v>8</v>
      </c>
      <c r="I22">
        <v>2</v>
      </c>
      <c r="J22">
        <v>18</v>
      </c>
      <c r="K22">
        <v>12</v>
      </c>
      <c r="L22">
        <v>9</v>
      </c>
      <c r="M22">
        <v>0</v>
      </c>
      <c r="N22">
        <v>11</v>
      </c>
      <c r="O22">
        <v>0</v>
      </c>
      <c r="P22">
        <v>7</v>
      </c>
      <c r="Q22">
        <v>0</v>
      </c>
      <c r="R22">
        <v>4</v>
      </c>
      <c r="S22">
        <v>18</v>
      </c>
      <c r="T22">
        <v>10</v>
      </c>
      <c r="U22">
        <v>21</v>
      </c>
      <c r="V22">
        <v>7</v>
      </c>
      <c r="W22">
        <v>15</v>
      </c>
      <c r="X22">
        <v>8</v>
      </c>
      <c r="Y22">
        <v>12</v>
      </c>
      <c r="Z22">
        <v>5</v>
      </c>
      <c r="AA22">
        <v>8</v>
      </c>
      <c r="AB22">
        <v>1</v>
      </c>
      <c r="AC22">
        <v>0</v>
      </c>
      <c r="AD22">
        <v>17</v>
      </c>
      <c r="AE22">
        <v>0</v>
      </c>
      <c r="AF22">
        <v>65</v>
      </c>
      <c r="AG22">
        <v>0</v>
      </c>
      <c r="AH22">
        <v>22</v>
      </c>
      <c r="AI22">
        <v>0</v>
      </c>
      <c r="AJ22">
        <v>0</v>
      </c>
      <c r="AK22">
        <v>1</v>
      </c>
      <c r="AL22">
        <v>0</v>
      </c>
      <c r="AM22">
        <v>0</v>
      </c>
      <c r="AN22">
        <v>1</v>
      </c>
      <c r="AO22">
        <v>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18</v>
      </c>
      <c r="AV22">
        <v>0</v>
      </c>
      <c r="AW22">
        <v>26</v>
      </c>
      <c r="AX22">
        <v>4</v>
      </c>
      <c r="AY22">
        <v>18</v>
      </c>
      <c r="AZ22">
        <v>31</v>
      </c>
      <c r="BA22">
        <v>1</v>
      </c>
      <c r="BB22">
        <v>1</v>
      </c>
      <c r="BC22">
        <v>5</v>
      </c>
      <c r="BD22">
        <v>6</v>
      </c>
    </row>
    <row r="23" spans="1:56" x14ac:dyDescent="0.3">
      <c r="A23">
        <v>2025</v>
      </c>
      <c r="B23">
        <v>1</v>
      </c>
      <c r="C23">
        <v>4336</v>
      </c>
      <c r="D23">
        <v>4339</v>
      </c>
      <c r="E23" t="s">
        <v>33</v>
      </c>
      <c r="F23" t="s">
        <v>8</v>
      </c>
      <c r="G23" t="s">
        <v>34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3</v>
      </c>
      <c r="AG23">
        <v>0</v>
      </c>
      <c r="AH23">
        <v>1</v>
      </c>
      <c r="AI23">
        <v>0</v>
      </c>
      <c r="AJ23">
        <v>0</v>
      </c>
      <c r="AK23">
        <v>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</v>
      </c>
      <c r="AU23">
        <v>0</v>
      </c>
      <c r="AV23">
        <v>0</v>
      </c>
      <c r="AW23">
        <v>4</v>
      </c>
      <c r="AX23">
        <v>1</v>
      </c>
      <c r="AY23">
        <v>1</v>
      </c>
      <c r="AZ23">
        <v>1</v>
      </c>
      <c r="BA23">
        <v>0</v>
      </c>
      <c r="BB23">
        <v>0</v>
      </c>
      <c r="BC23">
        <v>0</v>
      </c>
      <c r="BD23">
        <v>0</v>
      </c>
    </row>
    <row r="24" spans="1:56" x14ac:dyDescent="0.3">
      <c r="A24">
        <v>2025</v>
      </c>
      <c r="B24">
        <v>1</v>
      </c>
      <c r="C24">
        <v>4337</v>
      </c>
      <c r="D24">
        <v>4340</v>
      </c>
      <c r="E24" t="s">
        <v>35</v>
      </c>
      <c r="F24" t="s">
        <v>8</v>
      </c>
      <c r="G24" t="s">
        <v>34</v>
      </c>
      <c r="H24">
        <v>0</v>
      </c>
      <c r="I24">
        <v>0</v>
      </c>
      <c r="J24">
        <v>0</v>
      </c>
      <c r="K24">
        <v>2</v>
      </c>
      <c r="L24">
        <v>2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</v>
      </c>
      <c r="T24">
        <v>4</v>
      </c>
      <c r="U24">
        <v>1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4</v>
      </c>
      <c r="AG24">
        <v>1</v>
      </c>
      <c r="AH24">
        <v>3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2</v>
      </c>
      <c r="AO24">
        <v>0</v>
      </c>
      <c r="AP24">
        <v>0</v>
      </c>
      <c r="AQ24">
        <v>0</v>
      </c>
      <c r="AR24">
        <v>0</v>
      </c>
      <c r="AS24">
        <v>1</v>
      </c>
      <c r="AT24">
        <v>1</v>
      </c>
      <c r="AU24">
        <v>0</v>
      </c>
      <c r="AV24">
        <v>0</v>
      </c>
      <c r="AW24">
        <v>0</v>
      </c>
      <c r="AX24">
        <v>0</v>
      </c>
      <c r="AY24">
        <v>1</v>
      </c>
      <c r="AZ24">
        <v>0</v>
      </c>
      <c r="BA24">
        <v>0</v>
      </c>
      <c r="BB24">
        <v>0</v>
      </c>
      <c r="BC24">
        <v>0</v>
      </c>
      <c r="BD24">
        <v>0</v>
      </c>
    </row>
    <row r="25" spans="1:56" x14ac:dyDescent="0.3">
      <c r="A25">
        <v>2025</v>
      </c>
      <c r="B25">
        <v>1</v>
      </c>
      <c r="C25">
        <v>4338</v>
      </c>
      <c r="D25">
        <v>4341</v>
      </c>
      <c r="E25" t="s">
        <v>36</v>
      </c>
      <c r="F25" t="s">
        <v>8</v>
      </c>
      <c r="G25" t="s">
        <v>37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2</v>
      </c>
      <c r="T25">
        <v>1</v>
      </c>
      <c r="U25">
        <v>3</v>
      </c>
      <c r="V25">
        <v>1</v>
      </c>
      <c r="W25">
        <v>1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3</v>
      </c>
      <c r="AE25">
        <v>0</v>
      </c>
      <c r="AF25">
        <v>12</v>
      </c>
      <c r="AG25">
        <v>0</v>
      </c>
      <c r="AH25">
        <v>2</v>
      </c>
      <c r="AI25">
        <v>3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1</v>
      </c>
      <c r="AX25">
        <v>0</v>
      </c>
      <c r="AY25">
        <v>3</v>
      </c>
      <c r="AZ25">
        <v>2</v>
      </c>
      <c r="BA25">
        <v>0</v>
      </c>
      <c r="BB25">
        <v>0</v>
      </c>
      <c r="BC25">
        <v>1</v>
      </c>
      <c r="BD25">
        <v>0</v>
      </c>
    </row>
    <row r="26" spans="1:56" x14ac:dyDescent="0.3">
      <c r="A26">
        <v>2025</v>
      </c>
      <c r="B26">
        <v>1</v>
      </c>
      <c r="C26">
        <v>4339</v>
      </c>
      <c r="D26">
        <v>4342</v>
      </c>
      <c r="E26" t="s">
        <v>38</v>
      </c>
      <c r="F26" t="s">
        <v>8</v>
      </c>
      <c r="G26" t="s">
        <v>39</v>
      </c>
      <c r="H26">
        <v>8</v>
      </c>
      <c r="I26">
        <v>1</v>
      </c>
      <c r="J26">
        <v>12</v>
      </c>
      <c r="K26">
        <v>17</v>
      </c>
      <c r="L26">
        <v>16</v>
      </c>
      <c r="M26">
        <v>0</v>
      </c>
      <c r="N26">
        <v>13</v>
      </c>
      <c r="O26">
        <v>1</v>
      </c>
      <c r="P26">
        <v>14</v>
      </c>
      <c r="Q26">
        <v>0</v>
      </c>
      <c r="R26">
        <v>0</v>
      </c>
      <c r="S26">
        <v>11</v>
      </c>
      <c r="T26">
        <v>13</v>
      </c>
      <c r="U26">
        <v>5</v>
      </c>
      <c r="V26">
        <v>11</v>
      </c>
      <c r="W26">
        <v>13</v>
      </c>
      <c r="X26">
        <v>6</v>
      </c>
      <c r="Y26">
        <v>13</v>
      </c>
      <c r="Z26">
        <v>4</v>
      </c>
      <c r="AA26">
        <v>12</v>
      </c>
      <c r="AB26">
        <v>1</v>
      </c>
      <c r="AC26">
        <v>0</v>
      </c>
      <c r="AD26">
        <v>11</v>
      </c>
      <c r="AE26">
        <v>0</v>
      </c>
      <c r="AF26">
        <v>41</v>
      </c>
      <c r="AG26">
        <v>0</v>
      </c>
      <c r="AH26">
        <v>21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</v>
      </c>
      <c r="AV26">
        <v>0</v>
      </c>
      <c r="AW26">
        <v>5</v>
      </c>
      <c r="AX26">
        <v>6</v>
      </c>
      <c r="AY26">
        <v>17</v>
      </c>
      <c r="AZ26">
        <v>24</v>
      </c>
      <c r="BA26">
        <v>0</v>
      </c>
      <c r="BB26">
        <v>1</v>
      </c>
      <c r="BC26">
        <v>11</v>
      </c>
      <c r="BD26">
        <v>7</v>
      </c>
    </row>
    <row r="27" spans="1:56" x14ac:dyDescent="0.3">
      <c r="A27">
        <v>2025</v>
      </c>
      <c r="B27">
        <v>1</v>
      </c>
      <c r="C27">
        <v>4340</v>
      </c>
      <c r="D27">
        <v>4343</v>
      </c>
      <c r="E27" t="s">
        <v>40</v>
      </c>
      <c r="F27" t="s">
        <v>8</v>
      </c>
      <c r="G27" t="s">
        <v>39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1</v>
      </c>
      <c r="V27">
        <v>1</v>
      </c>
      <c r="W27">
        <v>0</v>
      </c>
      <c r="X27">
        <v>1</v>
      </c>
      <c r="Y27">
        <v>2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3</v>
      </c>
      <c r="AG27">
        <v>0</v>
      </c>
      <c r="AH27">
        <v>3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1</v>
      </c>
      <c r="AX27">
        <v>0</v>
      </c>
      <c r="AY27">
        <v>0</v>
      </c>
      <c r="AZ27">
        <v>2</v>
      </c>
      <c r="BA27">
        <v>0</v>
      </c>
      <c r="BB27">
        <v>0</v>
      </c>
      <c r="BC27">
        <v>0</v>
      </c>
      <c r="BD27">
        <v>0</v>
      </c>
    </row>
    <row r="28" spans="1:56" x14ac:dyDescent="0.3">
      <c r="A28">
        <v>2025</v>
      </c>
      <c r="B28">
        <v>1</v>
      </c>
      <c r="C28">
        <v>4341</v>
      </c>
      <c r="D28">
        <v>4344</v>
      </c>
      <c r="E28" t="s">
        <v>41</v>
      </c>
      <c r="F28" t="s">
        <v>8</v>
      </c>
      <c r="G28" t="s">
        <v>39</v>
      </c>
      <c r="H28">
        <v>0</v>
      </c>
      <c r="I28">
        <v>0</v>
      </c>
      <c r="J28">
        <v>0</v>
      </c>
      <c r="K28">
        <v>2</v>
      </c>
      <c r="L28">
        <v>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</v>
      </c>
      <c r="V28">
        <v>1</v>
      </c>
      <c r="W28">
        <v>0</v>
      </c>
      <c r="X28">
        <v>2</v>
      </c>
      <c r="Y28">
        <v>1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4</v>
      </c>
      <c r="AG28">
        <v>0</v>
      </c>
      <c r="AH28">
        <v>0</v>
      </c>
      <c r="AI28">
        <v>0</v>
      </c>
      <c r="AJ28">
        <v>0</v>
      </c>
      <c r="AK28">
        <v>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</v>
      </c>
      <c r="AZ28">
        <v>2</v>
      </c>
      <c r="BA28">
        <v>0</v>
      </c>
      <c r="BB28">
        <v>0</v>
      </c>
      <c r="BC28">
        <v>0</v>
      </c>
      <c r="BD28">
        <v>0</v>
      </c>
    </row>
    <row r="29" spans="1:56" x14ac:dyDescent="0.3">
      <c r="A29">
        <v>2025</v>
      </c>
      <c r="B29">
        <v>1</v>
      </c>
      <c r="C29">
        <v>4342</v>
      </c>
      <c r="D29">
        <v>4345</v>
      </c>
      <c r="E29" t="s">
        <v>42</v>
      </c>
      <c r="F29" t="s">
        <v>8</v>
      </c>
      <c r="G29" t="s">
        <v>42</v>
      </c>
      <c r="H29">
        <v>0</v>
      </c>
      <c r="I29">
        <v>5</v>
      </c>
      <c r="J29">
        <v>0</v>
      </c>
      <c r="K29">
        <v>17</v>
      </c>
      <c r="L29">
        <v>16</v>
      </c>
      <c r="M29">
        <v>1</v>
      </c>
      <c r="N29">
        <v>12</v>
      </c>
      <c r="O29">
        <v>0</v>
      </c>
      <c r="P29">
        <v>10</v>
      </c>
      <c r="Q29">
        <v>0</v>
      </c>
      <c r="R29">
        <v>0</v>
      </c>
      <c r="S29">
        <v>12</v>
      </c>
      <c r="T29">
        <v>17</v>
      </c>
      <c r="U29">
        <v>16</v>
      </c>
      <c r="V29">
        <v>9</v>
      </c>
      <c r="W29">
        <v>16</v>
      </c>
      <c r="X29">
        <v>1</v>
      </c>
      <c r="Y29">
        <v>17</v>
      </c>
      <c r="Z29">
        <v>4</v>
      </c>
      <c r="AA29">
        <v>28</v>
      </c>
      <c r="AB29">
        <v>3</v>
      </c>
      <c r="AC29">
        <v>0</v>
      </c>
      <c r="AD29">
        <v>26</v>
      </c>
      <c r="AE29">
        <v>4</v>
      </c>
      <c r="AF29">
        <v>60</v>
      </c>
      <c r="AG29">
        <v>1</v>
      </c>
      <c r="AH29">
        <v>25</v>
      </c>
      <c r="AI29">
        <v>15</v>
      </c>
      <c r="AJ29">
        <v>0</v>
      </c>
      <c r="AK29">
        <v>5</v>
      </c>
      <c r="AL29">
        <v>0</v>
      </c>
      <c r="AM29">
        <v>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7</v>
      </c>
      <c r="AV29">
        <v>0</v>
      </c>
      <c r="AW29">
        <v>13</v>
      </c>
      <c r="AX29">
        <v>1</v>
      </c>
      <c r="AY29">
        <v>26</v>
      </c>
      <c r="AZ29">
        <v>44</v>
      </c>
      <c r="BA29">
        <v>0</v>
      </c>
      <c r="BB29">
        <v>1</v>
      </c>
      <c r="BC29">
        <v>2</v>
      </c>
      <c r="BD29">
        <v>13</v>
      </c>
    </row>
    <row r="30" spans="1:56" x14ac:dyDescent="0.3">
      <c r="A30">
        <v>2025</v>
      </c>
      <c r="B30">
        <v>1</v>
      </c>
      <c r="C30">
        <v>4343</v>
      </c>
      <c r="D30">
        <v>4346</v>
      </c>
      <c r="E30" t="s">
        <v>43</v>
      </c>
      <c r="F30" t="s">
        <v>8</v>
      </c>
      <c r="G30" t="s">
        <v>42</v>
      </c>
      <c r="H30">
        <v>0</v>
      </c>
      <c r="I30">
        <v>0</v>
      </c>
      <c r="J30">
        <v>0</v>
      </c>
      <c r="K30">
        <v>2</v>
      </c>
      <c r="L30">
        <v>2</v>
      </c>
      <c r="M30">
        <v>0</v>
      </c>
      <c r="N30">
        <v>3</v>
      </c>
      <c r="O30">
        <v>0</v>
      </c>
      <c r="P30">
        <v>4</v>
      </c>
      <c r="Q30">
        <v>0</v>
      </c>
      <c r="R30">
        <v>0</v>
      </c>
      <c r="S30">
        <v>4</v>
      </c>
      <c r="T30">
        <v>2</v>
      </c>
      <c r="U30">
        <v>4</v>
      </c>
      <c r="V30">
        <v>0</v>
      </c>
      <c r="W30">
        <v>5</v>
      </c>
      <c r="X30">
        <v>3</v>
      </c>
      <c r="Y30">
        <v>3</v>
      </c>
      <c r="Z30">
        <v>0</v>
      </c>
      <c r="AA30">
        <v>2</v>
      </c>
      <c r="AB30">
        <v>1</v>
      </c>
      <c r="AC30">
        <v>0</v>
      </c>
      <c r="AD30">
        <v>2</v>
      </c>
      <c r="AE30">
        <v>0</v>
      </c>
      <c r="AF30">
        <v>13</v>
      </c>
      <c r="AG30">
        <v>0</v>
      </c>
      <c r="AH30">
        <v>4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</v>
      </c>
      <c r="AO30">
        <v>1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6</v>
      </c>
      <c r="AX30">
        <v>1</v>
      </c>
      <c r="AY30">
        <v>0</v>
      </c>
      <c r="AZ30">
        <v>9</v>
      </c>
      <c r="BA30">
        <v>0</v>
      </c>
      <c r="BB30">
        <v>0</v>
      </c>
      <c r="BC30">
        <v>0</v>
      </c>
      <c r="BD30">
        <v>7</v>
      </c>
    </row>
    <row r="31" spans="1:56" x14ac:dyDescent="0.3">
      <c r="A31">
        <v>2025</v>
      </c>
      <c r="B31">
        <v>1</v>
      </c>
      <c r="C31">
        <v>4344</v>
      </c>
      <c r="D31">
        <v>4347</v>
      </c>
      <c r="E31" t="s">
        <v>44</v>
      </c>
      <c r="F31" t="s">
        <v>8</v>
      </c>
      <c r="G31" t="s">
        <v>42</v>
      </c>
      <c r="H31">
        <v>0</v>
      </c>
      <c r="I31">
        <v>0</v>
      </c>
      <c r="J31">
        <v>0</v>
      </c>
      <c r="K31">
        <v>6</v>
      </c>
      <c r="L31">
        <v>5</v>
      </c>
      <c r="M31">
        <v>0</v>
      </c>
      <c r="N31">
        <v>4</v>
      </c>
      <c r="O31">
        <v>0</v>
      </c>
      <c r="P31">
        <v>3</v>
      </c>
      <c r="Q31">
        <v>0</v>
      </c>
      <c r="R31">
        <v>0</v>
      </c>
      <c r="S31">
        <v>2</v>
      </c>
      <c r="T31">
        <v>4</v>
      </c>
      <c r="U31">
        <v>2</v>
      </c>
      <c r="V31">
        <v>2</v>
      </c>
      <c r="W31">
        <v>0</v>
      </c>
      <c r="X31">
        <v>2</v>
      </c>
      <c r="Y31">
        <v>2</v>
      </c>
      <c r="Z31">
        <v>0</v>
      </c>
      <c r="AA31">
        <v>4</v>
      </c>
      <c r="AB31">
        <v>0</v>
      </c>
      <c r="AC31">
        <v>0</v>
      </c>
      <c r="AD31">
        <v>1</v>
      </c>
      <c r="AE31">
        <v>0</v>
      </c>
      <c r="AF31">
        <v>13</v>
      </c>
      <c r="AG31">
        <v>0</v>
      </c>
      <c r="AH31">
        <v>4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9</v>
      </c>
      <c r="AX31">
        <v>0</v>
      </c>
      <c r="AY31">
        <v>3</v>
      </c>
      <c r="AZ31">
        <v>8</v>
      </c>
      <c r="BA31">
        <v>0</v>
      </c>
      <c r="BB31">
        <v>0</v>
      </c>
      <c r="BC31">
        <v>0</v>
      </c>
      <c r="BD31">
        <v>2</v>
      </c>
    </row>
    <row r="32" spans="1:56" x14ac:dyDescent="0.3">
      <c r="A32">
        <v>2025</v>
      </c>
      <c r="B32">
        <v>1</v>
      </c>
      <c r="C32">
        <v>4345</v>
      </c>
      <c r="D32">
        <v>4348</v>
      </c>
      <c r="E32" t="s">
        <v>45</v>
      </c>
      <c r="F32" t="s">
        <v>8</v>
      </c>
      <c r="G32" t="s">
        <v>42</v>
      </c>
      <c r="H32">
        <v>0</v>
      </c>
      <c r="I32">
        <v>0</v>
      </c>
      <c r="J32">
        <v>0</v>
      </c>
      <c r="K32">
        <v>3</v>
      </c>
      <c r="L32">
        <v>2</v>
      </c>
      <c r="M32">
        <v>0</v>
      </c>
      <c r="N32">
        <v>2</v>
      </c>
      <c r="O32">
        <v>0</v>
      </c>
      <c r="P32">
        <v>0</v>
      </c>
      <c r="Q32">
        <v>0</v>
      </c>
      <c r="R32">
        <v>0</v>
      </c>
      <c r="S32">
        <v>1</v>
      </c>
      <c r="T32">
        <v>9</v>
      </c>
      <c r="U32">
        <v>5</v>
      </c>
      <c r="V32">
        <v>0</v>
      </c>
      <c r="W32">
        <v>7</v>
      </c>
      <c r="X32">
        <v>1</v>
      </c>
      <c r="Y32">
        <v>1</v>
      </c>
      <c r="Z32">
        <v>0</v>
      </c>
      <c r="AA32">
        <v>4</v>
      </c>
      <c r="AB32">
        <v>0</v>
      </c>
      <c r="AC32">
        <v>0</v>
      </c>
      <c r="AD32">
        <v>5</v>
      </c>
      <c r="AE32">
        <v>0</v>
      </c>
      <c r="AF32">
        <v>12</v>
      </c>
      <c r="AG32">
        <v>0</v>
      </c>
      <c r="AH32">
        <v>9</v>
      </c>
      <c r="AI32">
        <v>0</v>
      </c>
      <c r="AJ32">
        <v>0</v>
      </c>
      <c r="AK32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6</v>
      </c>
      <c r="AZ32">
        <v>11</v>
      </c>
      <c r="BA32">
        <v>0</v>
      </c>
      <c r="BB32">
        <v>0</v>
      </c>
      <c r="BC32">
        <v>0</v>
      </c>
      <c r="BD32">
        <v>1</v>
      </c>
    </row>
    <row r="33" spans="1:56" x14ac:dyDescent="0.3">
      <c r="A33">
        <v>2025</v>
      </c>
      <c r="B33">
        <v>1</v>
      </c>
      <c r="C33">
        <v>4346</v>
      </c>
      <c r="D33">
        <v>4349</v>
      </c>
      <c r="E33" t="s">
        <v>46</v>
      </c>
      <c r="F33" t="s">
        <v>8</v>
      </c>
      <c r="G33" t="s">
        <v>47</v>
      </c>
      <c r="H33">
        <v>22</v>
      </c>
      <c r="I33">
        <v>0</v>
      </c>
      <c r="J33">
        <v>19</v>
      </c>
      <c r="K33">
        <v>34</v>
      </c>
      <c r="L33">
        <v>31</v>
      </c>
      <c r="M33">
        <v>4</v>
      </c>
      <c r="N33">
        <v>26</v>
      </c>
      <c r="O33">
        <v>0</v>
      </c>
      <c r="P33">
        <v>24</v>
      </c>
      <c r="Q33">
        <v>0</v>
      </c>
      <c r="R33">
        <v>1</v>
      </c>
      <c r="S33">
        <v>27</v>
      </c>
      <c r="T33">
        <v>25</v>
      </c>
      <c r="U33">
        <v>24</v>
      </c>
      <c r="V33">
        <v>17</v>
      </c>
      <c r="W33">
        <v>14</v>
      </c>
      <c r="X33">
        <v>10</v>
      </c>
      <c r="Y33">
        <v>16</v>
      </c>
      <c r="Z33">
        <v>6</v>
      </c>
      <c r="AA33">
        <v>9</v>
      </c>
      <c r="AB33">
        <v>3</v>
      </c>
      <c r="AC33">
        <v>0</v>
      </c>
      <c r="AD33">
        <v>30</v>
      </c>
      <c r="AE33">
        <v>0</v>
      </c>
      <c r="AF33">
        <v>81</v>
      </c>
      <c r="AG33">
        <v>0</v>
      </c>
      <c r="AH33">
        <v>46</v>
      </c>
      <c r="AI33">
        <v>6</v>
      </c>
      <c r="AJ33">
        <v>0</v>
      </c>
      <c r="AK33">
        <v>1</v>
      </c>
      <c r="AL33">
        <v>0</v>
      </c>
      <c r="AM33">
        <v>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3</v>
      </c>
      <c r="AV33">
        <v>0</v>
      </c>
      <c r="AW33">
        <v>5</v>
      </c>
      <c r="AX33">
        <v>10</v>
      </c>
      <c r="AY33">
        <v>11</v>
      </c>
      <c r="AZ33">
        <v>15</v>
      </c>
      <c r="BA33">
        <v>0</v>
      </c>
      <c r="BB33">
        <v>0</v>
      </c>
      <c r="BC33">
        <v>4</v>
      </c>
      <c r="BD33">
        <v>15</v>
      </c>
    </row>
    <row r="34" spans="1:56" x14ac:dyDescent="0.3">
      <c r="A34">
        <v>2025</v>
      </c>
      <c r="B34">
        <v>1</v>
      </c>
      <c r="C34">
        <v>4347</v>
      </c>
      <c r="D34">
        <v>4350</v>
      </c>
      <c r="E34" t="s">
        <v>48</v>
      </c>
      <c r="F34" t="s">
        <v>8</v>
      </c>
      <c r="G34" t="s">
        <v>47</v>
      </c>
      <c r="H34">
        <v>0</v>
      </c>
      <c r="I34">
        <v>0</v>
      </c>
      <c r="J34">
        <v>0</v>
      </c>
      <c r="K34">
        <v>2</v>
      </c>
      <c r="L34">
        <v>1</v>
      </c>
      <c r="M34">
        <v>1</v>
      </c>
      <c r="N34">
        <v>3</v>
      </c>
      <c r="O34">
        <v>0</v>
      </c>
      <c r="P34">
        <v>3</v>
      </c>
      <c r="Q34">
        <v>0</v>
      </c>
      <c r="R34">
        <v>2</v>
      </c>
      <c r="S34">
        <v>2</v>
      </c>
      <c r="T34">
        <v>2</v>
      </c>
      <c r="U34">
        <v>0</v>
      </c>
      <c r="V34">
        <v>3</v>
      </c>
      <c r="W34">
        <v>3</v>
      </c>
      <c r="X34">
        <v>4</v>
      </c>
      <c r="Y34">
        <v>5</v>
      </c>
      <c r="Z34">
        <v>5</v>
      </c>
      <c r="AA34">
        <v>4</v>
      </c>
      <c r="AB34">
        <v>4</v>
      </c>
      <c r="AC34">
        <v>0</v>
      </c>
      <c r="AD34">
        <v>6</v>
      </c>
      <c r="AE34">
        <v>0</v>
      </c>
      <c r="AF34">
        <v>13</v>
      </c>
      <c r="AG34">
        <v>0</v>
      </c>
      <c r="AH34">
        <v>12</v>
      </c>
      <c r="AI34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2</v>
      </c>
      <c r="AV34">
        <v>0</v>
      </c>
      <c r="AW34">
        <v>7</v>
      </c>
      <c r="AX34">
        <v>2</v>
      </c>
      <c r="AY34">
        <v>5</v>
      </c>
      <c r="AZ34">
        <v>2</v>
      </c>
      <c r="BA34">
        <v>0</v>
      </c>
      <c r="BB34">
        <v>0</v>
      </c>
      <c r="BC34">
        <v>1</v>
      </c>
      <c r="BD34">
        <v>0</v>
      </c>
    </row>
    <row r="35" spans="1:56" x14ac:dyDescent="0.3">
      <c r="A35">
        <v>2025</v>
      </c>
      <c r="B35">
        <v>1</v>
      </c>
      <c r="C35">
        <v>4348</v>
      </c>
      <c r="D35">
        <v>4351</v>
      </c>
      <c r="E35" t="s">
        <v>49</v>
      </c>
      <c r="F35" t="s">
        <v>8</v>
      </c>
      <c r="G35" t="s">
        <v>47</v>
      </c>
      <c r="H35">
        <v>0</v>
      </c>
      <c r="I35">
        <v>0</v>
      </c>
      <c r="J35">
        <v>0</v>
      </c>
      <c r="K35">
        <v>3</v>
      </c>
      <c r="L35">
        <v>5</v>
      </c>
      <c r="M35">
        <v>0</v>
      </c>
      <c r="N35">
        <v>5</v>
      </c>
      <c r="O35">
        <v>0</v>
      </c>
      <c r="P35">
        <v>5</v>
      </c>
      <c r="Q35">
        <v>0</v>
      </c>
      <c r="R35">
        <v>1</v>
      </c>
      <c r="S35">
        <v>4</v>
      </c>
      <c r="T35">
        <v>5</v>
      </c>
      <c r="U35">
        <v>2</v>
      </c>
      <c r="V35">
        <v>6</v>
      </c>
      <c r="W35">
        <v>1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6</v>
      </c>
      <c r="AE35">
        <v>0</v>
      </c>
      <c r="AF35">
        <v>8</v>
      </c>
      <c r="AG35">
        <v>0</v>
      </c>
      <c r="AH35">
        <v>4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1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2</v>
      </c>
      <c r="AV35">
        <v>0</v>
      </c>
      <c r="AW35">
        <v>4</v>
      </c>
      <c r="AX35">
        <v>0</v>
      </c>
      <c r="AY35">
        <v>2</v>
      </c>
      <c r="AZ35">
        <v>10</v>
      </c>
      <c r="BA35">
        <v>0</v>
      </c>
      <c r="BB35">
        <v>0</v>
      </c>
      <c r="BC35">
        <v>0</v>
      </c>
      <c r="BD35">
        <v>1</v>
      </c>
    </row>
    <row r="36" spans="1:56" x14ac:dyDescent="0.3">
      <c r="A36">
        <v>2025</v>
      </c>
      <c r="B36">
        <v>1</v>
      </c>
      <c r="C36">
        <v>4349</v>
      </c>
      <c r="D36">
        <v>4352</v>
      </c>
      <c r="E36" t="s">
        <v>50</v>
      </c>
      <c r="F36" t="s">
        <v>8</v>
      </c>
      <c r="G36" t="s">
        <v>47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0</v>
      </c>
      <c r="R36">
        <v>0</v>
      </c>
      <c r="S36">
        <v>1</v>
      </c>
      <c r="T36">
        <v>2</v>
      </c>
      <c r="U36">
        <v>1</v>
      </c>
      <c r="V36">
        <v>0</v>
      </c>
      <c r="W36">
        <v>2</v>
      </c>
      <c r="X36">
        <v>1</v>
      </c>
      <c r="Y36">
        <v>2</v>
      </c>
      <c r="Z36">
        <v>1</v>
      </c>
      <c r="AA36">
        <v>2</v>
      </c>
      <c r="AB36">
        <v>0</v>
      </c>
      <c r="AC36">
        <v>0</v>
      </c>
      <c r="AD36">
        <v>0</v>
      </c>
      <c r="AE36">
        <v>0</v>
      </c>
      <c r="AF36">
        <v>4</v>
      </c>
      <c r="AG36">
        <v>0</v>
      </c>
      <c r="AH36">
        <v>3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5</v>
      </c>
      <c r="AY36">
        <v>2</v>
      </c>
      <c r="AZ36">
        <v>14</v>
      </c>
      <c r="BA36">
        <v>0</v>
      </c>
      <c r="BB36">
        <v>0</v>
      </c>
      <c r="BC36">
        <v>2</v>
      </c>
      <c r="BD36">
        <v>2</v>
      </c>
    </row>
    <row r="37" spans="1:56" x14ac:dyDescent="0.3">
      <c r="A37">
        <v>2025</v>
      </c>
      <c r="B37">
        <v>1</v>
      </c>
      <c r="C37">
        <v>4350</v>
      </c>
      <c r="D37">
        <v>4353</v>
      </c>
      <c r="E37" t="s">
        <v>51</v>
      </c>
      <c r="F37" t="s">
        <v>8</v>
      </c>
      <c r="G37" t="s">
        <v>47</v>
      </c>
      <c r="H37">
        <v>0</v>
      </c>
      <c r="I37">
        <v>0</v>
      </c>
      <c r="J37">
        <v>0</v>
      </c>
      <c r="K37">
        <v>6</v>
      </c>
      <c r="L37">
        <v>4</v>
      </c>
      <c r="M37">
        <v>0</v>
      </c>
      <c r="N37">
        <v>3</v>
      </c>
      <c r="O37">
        <v>1</v>
      </c>
      <c r="P37">
        <v>3</v>
      </c>
      <c r="Q37">
        <v>0</v>
      </c>
      <c r="R37">
        <v>0</v>
      </c>
      <c r="S37">
        <v>8</v>
      </c>
      <c r="T37">
        <v>14</v>
      </c>
      <c r="U37">
        <v>10</v>
      </c>
      <c r="V37">
        <v>3</v>
      </c>
      <c r="W37">
        <v>12</v>
      </c>
      <c r="X37">
        <v>6</v>
      </c>
      <c r="Y37">
        <v>9</v>
      </c>
      <c r="Z37">
        <v>4</v>
      </c>
      <c r="AA37">
        <v>3</v>
      </c>
      <c r="AB37">
        <v>3</v>
      </c>
      <c r="AC37">
        <v>0</v>
      </c>
      <c r="AD37">
        <v>24</v>
      </c>
      <c r="AE37">
        <v>0</v>
      </c>
      <c r="AF37">
        <v>34</v>
      </c>
      <c r="AG37">
        <v>0</v>
      </c>
      <c r="AH37">
        <v>24</v>
      </c>
      <c r="AI37">
        <v>6</v>
      </c>
      <c r="AJ37">
        <v>0</v>
      </c>
      <c r="AK37">
        <v>1</v>
      </c>
      <c r="AL37">
        <v>0</v>
      </c>
      <c r="AM37">
        <v>0</v>
      </c>
      <c r="AN37">
        <v>1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</v>
      </c>
      <c r="AV37">
        <v>0</v>
      </c>
      <c r="AW37">
        <v>1</v>
      </c>
      <c r="AX37">
        <v>0</v>
      </c>
      <c r="AY37">
        <v>10</v>
      </c>
      <c r="AZ37">
        <v>10</v>
      </c>
      <c r="BA37">
        <v>0</v>
      </c>
      <c r="BB37">
        <v>0</v>
      </c>
      <c r="BC37">
        <v>6</v>
      </c>
      <c r="BD37">
        <v>4</v>
      </c>
    </row>
    <row r="38" spans="1:56" x14ac:dyDescent="0.3">
      <c r="A38">
        <v>2025</v>
      </c>
      <c r="B38">
        <v>1</v>
      </c>
      <c r="C38">
        <v>4351</v>
      </c>
      <c r="D38">
        <v>4354</v>
      </c>
      <c r="E38" t="s">
        <v>52</v>
      </c>
      <c r="F38" t="s">
        <v>8</v>
      </c>
      <c r="G38" t="s">
        <v>47</v>
      </c>
      <c r="H38">
        <v>0</v>
      </c>
      <c r="I38">
        <v>4</v>
      </c>
      <c r="J38">
        <v>0</v>
      </c>
      <c r="K38">
        <v>1</v>
      </c>
      <c r="L38">
        <v>1</v>
      </c>
      <c r="M38">
        <v>0</v>
      </c>
      <c r="N38">
        <v>1</v>
      </c>
      <c r="O38">
        <v>0</v>
      </c>
      <c r="P38">
        <v>1</v>
      </c>
      <c r="Q38">
        <v>0</v>
      </c>
      <c r="R38">
        <v>0</v>
      </c>
      <c r="S38">
        <v>1</v>
      </c>
      <c r="T38">
        <v>0</v>
      </c>
      <c r="U38">
        <v>1</v>
      </c>
      <c r="V38">
        <v>1</v>
      </c>
      <c r="W38">
        <v>1</v>
      </c>
      <c r="X38">
        <v>1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3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1</v>
      </c>
      <c r="AX38">
        <v>0</v>
      </c>
      <c r="AY38">
        <v>0</v>
      </c>
      <c r="AZ38">
        <v>1</v>
      </c>
      <c r="BA38">
        <v>0</v>
      </c>
      <c r="BB38">
        <v>0</v>
      </c>
      <c r="BC38">
        <v>0</v>
      </c>
      <c r="BD38">
        <v>2</v>
      </c>
    </row>
    <row r="39" spans="1:56" x14ac:dyDescent="0.3">
      <c r="A39">
        <v>2025</v>
      </c>
      <c r="B39">
        <v>1</v>
      </c>
      <c r="C39">
        <v>4352</v>
      </c>
      <c r="D39">
        <v>4355</v>
      </c>
      <c r="E39" t="s">
        <v>53</v>
      </c>
      <c r="F39" t="s">
        <v>8</v>
      </c>
      <c r="G39" t="s">
        <v>47</v>
      </c>
      <c r="H39">
        <v>0</v>
      </c>
      <c r="I39">
        <v>2</v>
      </c>
      <c r="J39">
        <v>0</v>
      </c>
      <c r="K39">
        <v>7</v>
      </c>
      <c r="L39">
        <v>4</v>
      </c>
      <c r="M39">
        <v>3</v>
      </c>
      <c r="N39">
        <v>5</v>
      </c>
      <c r="O39">
        <v>1</v>
      </c>
      <c r="P39">
        <v>3</v>
      </c>
      <c r="Q39">
        <v>0</v>
      </c>
      <c r="R39">
        <v>2</v>
      </c>
      <c r="S39">
        <v>14</v>
      </c>
      <c r="T39">
        <v>6</v>
      </c>
      <c r="U39">
        <v>9</v>
      </c>
      <c r="V39">
        <v>8</v>
      </c>
      <c r="W39">
        <v>18</v>
      </c>
      <c r="X39">
        <v>10</v>
      </c>
      <c r="Y39">
        <v>13</v>
      </c>
      <c r="Z39">
        <v>4</v>
      </c>
      <c r="AA39">
        <v>5</v>
      </c>
      <c r="AB39">
        <v>5</v>
      </c>
      <c r="AC39">
        <v>0</v>
      </c>
      <c r="AD39">
        <v>12</v>
      </c>
      <c r="AE39">
        <v>0</v>
      </c>
      <c r="AF39">
        <v>32</v>
      </c>
      <c r="AG39">
        <v>0</v>
      </c>
      <c r="AH39">
        <v>32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</v>
      </c>
      <c r="AV39">
        <v>0</v>
      </c>
      <c r="AW39">
        <v>12</v>
      </c>
      <c r="AX39">
        <v>0</v>
      </c>
      <c r="AY39">
        <v>14</v>
      </c>
      <c r="AZ39">
        <v>30</v>
      </c>
      <c r="BA39">
        <v>0</v>
      </c>
      <c r="BB39">
        <v>0</v>
      </c>
      <c r="BC39">
        <v>3</v>
      </c>
      <c r="BD39">
        <v>6</v>
      </c>
    </row>
    <row r="40" spans="1:56" x14ac:dyDescent="0.3">
      <c r="A40">
        <v>2025</v>
      </c>
      <c r="B40">
        <v>1</v>
      </c>
      <c r="C40">
        <v>4353</v>
      </c>
      <c r="D40">
        <v>4356</v>
      </c>
      <c r="E40" t="s">
        <v>54</v>
      </c>
      <c r="F40" t="s">
        <v>8</v>
      </c>
      <c r="G40" t="s">
        <v>37</v>
      </c>
      <c r="H40">
        <v>0</v>
      </c>
      <c r="I40">
        <v>0</v>
      </c>
      <c r="J40">
        <v>0</v>
      </c>
      <c r="K40">
        <v>5</v>
      </c>
      <c r="L40">
        <v>2</v>
      </c>
      <c r="M40">
        <v>0</v>
      </c>
      <c r="N40">
        <v>1</v>
      </c>
      <c r="O40">
        <v>0</v>
      </c>
      <c r="P40">
        <v>0</v>
      </c>
      <c r="Q40">
        <v>0</v>
      </c>
      <c r="R40">
        <v>5</v>
      </c>
      <c r="S40">
        <v>6</v>
      </c>
      <c r="T40">
        <v>3</v>
      </c>
      <c r="U40">
        <v>4</v>
      </c>
      <c r="V40">
        <v>7</v>
      </c>
      <c r="W40">
        <v>6</v>
      </c>
      <c r="X40">
        <v>5</v>
      </c>
      <c r="Y40">
        <v>2</v>
      </c>
      <c r="Z40">
        <v>3</v>
      </c>
      <c r="AA40">
        <v>4</v>
      </c>
      <c r="AB40">
        <v>4</v>
      </c>
      <c r="AC40">
        <v>0</v>
      </c>
      <c r="AD40">
        <v>3</v>
      </c>
      <c r="AE40">
        <v>0</v>
      </c>
      <c r="AF40">
        <v>12</v>
      </c>
      <c r="AG40">
        <v>1</v>
      </c>
      <c r="AH40">
        <v>7</v>
      </c>
      <c r="AI40">
        <v>0</v>
      </c>
      <c r="AJ40">
        <v>0</v>
      </c>
      <c r="AK40">
        <v>0</v>
      </c>
      <c r="AL40">
        <v>0</v>
      </c>
      <c r="AM40">
        <v>1</v>
      </c>
      <c r="AN40">
        <v>0</v>
      </c>
      <c r="AO40">
        <v>0</v>
      </c>
      <c r="AP40">
        <v>0</v>
      </c>
      <c r="AQ40">
        <v>2</v>
      </c>
      <c r="AR40">
        <v>0</v>
      </c>
      <c r="AS40">
        <v>0</v>
      </c>
      <c r="AT40">
        <v>0</v>
      </c>
      <c r="AU40">
        <v>4</v>
      </c>
      <c r="AV40">
        <v>0</v>
      </c>
      <c r="AW40">
        <v>8</v>
      </c>
      <c r="AX40">
        <v>1</v>
      </c>
      <c r="AY40">
        <v>5</v>
      </c>
      <c r="AZ40">
        <v>8</v>
      </c>
      <c r="BA40">
        <v>0</v>
      </c>
      <c r="BB40">
        <v>0</v>
      </c>
      <c r="BC40">
        <v>1</v>
      </c>
      <c r="BD40">
        <v>8</v>
      </c>
    </row>
    <row r="41" spans="1:56" x14ac:dyDescent="0.3">
      <c r="A41">
        <v>2025</v>
      </c>
      <c r="B41">
        <v>1</v>
      </c>
      <c r="C41">
        <v>4354</v>
      </c>
      <c r="D41">
        <v>4357</v>
      </c>
      <c r="E41" t="s">
        <v>55</v>
      </c>
      <c r="F41" t="s">
        <v>8</v>
      </c>
      <c r="G41" t="s">
        <v>37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3</v>
      </c>
      <c r="V41">
        <v>1</v>
      </c>
      <c r="W41">
        <v>1</v>
      </c>
      <c r="X41">
        <v>0</v>
      </c>
      <c r="Y41">
        <v>0</v>
      </c>
      <c r="Z41">
        <v>2</v>
      </c>
      <c r="AA41">
        <v>0</v>
      </c>
      <c r="AB41">
        <v>1</v>
      </c>
      <c r="AC41">
        <v>0</v>
      </c>
      <c r="AD41">
        <v>0</v>
      </c>
      <c r="AE41">
        <v>0</v>
      </c>
      <c r="AF41">
        <v>5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1</v>
      </c>
      <c r="AX41">
        <v>0</v>
      </c>
      <c r="AY41">
        <v>1</v>
      </c>
      <c r="AZ41">
        <v>2</v>
      </c>
      <c r="BA41">
        <v>0</v>
      </c>
      <c r="BB41">
        <v>0</v>
      </c>
      <c r="BC41">
        <v>0</v>
      </c>
      <c r="BD41">
        <v>1</v>
      </c>
    </row>
    <row r="42" spans="1:56" x14ac:dyDescent="0.3">
      <c r="A42">
        <v>2025</v>
      </c>
      <c r="B42">
        <v>1</v>
      </c>
      <c r="C42">
        <v>4355</v>
      </c>
      <c r="D42">
        <v>4358</v>
      </c>
      <c r="E42" t="s">
        <v>199</v>
      </c>
      <c r="F42" t="s">
        <v>8</v>
      </c>
      <c r="G42" t="s">
        <v>37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</v>
      </c>
      <c r="T42">
        <v>0</v>
      </c>
      <c r="U42">
        <v>0</v>
      </c>
      <c r="V42">
        <v>0</v>
      </c>
      <c r="W42">
        <v>2</v>
      </c>
      <c r="X42">
        <v>1</v>
      </c>
      <c r="Y42">
        <v>2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0</v>
      </c>
      <c r="AH42">
        <v>1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1</v>
      </c>
      <c r="AX42">
        <v>0</v>
      </c>
      <c r="AY42">
        <v>1</v>
      </c>
      <c r="AZ42">
        <v>2</v>
      </c>
      <c r="BA42">
        <v>0</v>
      </c>
      <c r="BB42">
        <v>0</v>
      </c>
      <c r="BC42">
        <v>0</v>
      </c>
      <c r="BD42">
        <v>0</v>
      </c>
    </row>
    <row r="43" spans="1:56" x14ac:dyDescent="0.3">
      <c r="A43">
        <v>2025</v>
      </c>
      <c r="B43">
        <v>1</v>
      </c>
      <c r="C43">
        <v>4356</v>
      </c>
      <c r="D43">
        <v>4359</v>
      </c>
      <c r="E43" t="s">
        <v>56</v>
      </c>
      <c r="F43" t="s">
        <v>8</v>
      </c>
      <c r="G43" t="s">
        <v>39</v>
      </c>
      <c r="H43">
        <v>0</v>
      </c>
      <c r="I43">
        <v>0</v>
      </c>
      <c r="J43">
        <v>0</v>
      </c>
      <c r="K43">
        <v>3</v>
      </c>
      <c r="L43">
        <v>1</v>
      </c>
      <c r="M43">
        <v>0</v>
      </c>
      <c r="N43">
        <v>4</v>
      </c>
      <c r="O43">
        <v>0</v>
      </c>
      <c r="P43">
        <v>3</v>
      </c>
      <c r="Q43">
        <v>0</v>
      </c>
      <c r="R43">
        <v>1</v>
      </c>
      <c r="S43">
        <v>7</v>
      </c>
      <c r="T43">
        <v>6</v>
      </c>
      <c r="U43">
        <v>2</v>
      </c>
      <c r="V43">
        <v>3</v>
      </c>
      <c r="W43">
        <v>4</v>
      </c>
      <c r="X43">
        <v>3</v>
      </c>
      <c r="Y43">
        <v>5</v>
      </c>
      <c r="Z43">
        <v>0</v>
      </c>
      <c r="AA43">
        <v>2</v>
      </c>
      <c r="AB43">
        <v>0</v>
      </c>
      <c r="AC43">
        <v>0</v>
      </c>
      <c r="AD43">
        <v>6</v>
      </c>
      <c r="AE43">
        <v>0</v>
      </c>
      <c r="AF43">
        <v>14</v>
      </c>
      <c r="AG43">
        <v>0</v>
      </c>
      <c r="AH43">
        <v>13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</v>
      </c>
      <c r="AV43">
        <v>0</v>
      </c>
      <c r="AW43">
        <v>6</v>
      </c>
      <c r="AX43">
        <v>0</v>
      </c>
      <c r="AY43">
        <v>3</v>
      </c>
      <c r="AZ43">
        <v>3</v>
      </c>
      <c r="BA43">
        <v>0</v>
      </c>
      <c r="BB43">
        <v>0</v>
      </c>
      <c r="BC43">
        <v>1</v>
      </c>
      <c r="BD43">
        <v>1</v>
      </c>
    </row>
    <row r="44" spans="1:56" x14ac:dyDescent="0.3">
      <c r="A44">
        <v>2025</v>
      </c>
      <c r="B44">
        <v>1</v>
      </c>
      <c r="C44">
        <v>4357</v>
      </c>
      <c r="D44">
        <v>4360</v>
      </c>
      <c r="E44" t="s">
        <v>57</v>
      </c>
      <c r="F44" t="s">
        <v>8</v>
      </c>
      <c r="G44" t="s">
        <v>39</v>
      </c>
      <c r="H44">
        <v>0</v>
      </c>
      <c r="I44">
        <v>3</v>
      </c>
      <c r="J44">
        <v>0</v>
      </c>
      <c r="K44">
        <v>5</v>
      </c>
      <c r="L44">
        <v>5</v>
      </c>
      <c r="M44">
        <v>1</v>
      </c>
      <c r="N44">
        <v>5</v>
      </c>
      <c r="O44">
        <v>0</v>
      </c>
      <c r="P44">
        <v>3</v>
      </c>
      <c r="Q44">
        <v>0</v>
      </c>
      <c r="R44">
        <v>0</v>
      </c>
      <c r="S44">
        <v>0</v>
      </c>
      <c r="T44">
        <v>4</v>
      </c>
      <c r="U44">
        <v>1</v>
      </c>
      <c r="V44">
        <v>3</v>
      </c>
      <c r="W44">
        <v>4</v>
      </c>
      <c r="X44">
        <v>3</v>
      </c>
      <c r="Y44">
        <v>0</v>
      </c>
      <c r="Z44">
        <v>2</v>
      </c>
      <c r="AA44">
        <v>2</v>
      </c>
      <c r="AB44">
        <v>1</v>
      </c>
      <c r="AC44">
        <v>0</v>
      </c>
      <c r="AD44">
        <v>1</v>
      </c>
      <c r="AE44">
        <v>0</v>
      </c>
      <c r="AF44">
        <v>2</v>
      </c>
      <c r="AG44">
        <v>0</v>
      </c>
      <c r="AH44">
        <v>5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</row>
    <row r="45" spans="1:56" x14ac:dyDescent="0.3">
      <c r="A45">
        <v>2025</v>
      </c>
      <c r="B45">
        <v>1</v>
      </c>
      <c r="C45">
        <v>4358</v>
      </c>
      <c r="D45">
        <v>4361</v>
      </c>
      <c r="E45" t="s">
        <v>58</v>
      </c>
      <c r="F45" t="s">
        <v>8</v>
      </c>
      <c r="G45" t="s">
        <v>39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0</v>
      </c>
      <c r="P45">
        <v>1</v>
      </c>
      <c r="Q45">
        <v>0</v>
      </c>
      <c r="R45">
        <v>0</v>
      </c>
      <c r="S45">
        <v>2</v>
      </c>
      <c r="T45">
        <v>0</v>
      </c>
      <c r="U45">
        <v>2</v>
      </c>
      <c r="V45">
        <v>1</v>
      </c>
      <c r="W45">
        <v>0</v>
      </c>
      <c r="X45">
        <v>1</v>
      </c>
      <c r="Y45">
        <v>1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6</v>
      </c>
      <c r="AG45">
        <v>0</v>
      </c>
      <c r="AH45">
        <v>1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1</v>
      </c>
      <c r="AX45">
        <v>0</v>
      </c>
      <c r="AY45">
        <v>2</v>
      </c>
      <c r="AZ45">
        <v>5</v>
      </c>
      <c r="BA45">
        <v>0</v>
      </c>
      <c r="BB45">
        <v>0</v>
      </c>
      <c r="BC45">
        <v>3</v>
      </c>
      <c r="BD45">
        <v>1</v>
      </c>
    </row>
    <row r="46" spans="1:56" x14ac:dyDescent="0.3">
      <c r="A46">
        <v>2025</v>
      </c>
      <c r="B46">
        <v>1</v>
      </c>
      <c r="C46">
        <v>4359</v>
      </c>
      <c r="D46">
        <v>4362</v>
      </c>
      <c r="E46" t="s">
        <v>13</v>
      </c>
      <c r="F46" t="s">
        <v>8</v>
      </c>
      <c r="G46" t="s">
        <v>39</v>
      </c>
      <c r="H46">
        <v>0</v>
      </c>
      <c r="I46">
        <v>0</v>
      </c>
      <c r="J46">
        <v>0</v>
      </c>
      <c r="K46">
        <v>1</v>
      </c>
      <c r="L46">
        <v>3</v>
      </c>
      <c r="M46">
        <v>0</v>
      </c>
      <c r="N46">
        <v>2</v>
      </c>
      <c r="O46">
        <v>0</v>
      </c>
      <c r="P46">
        <v>2</v>
      </c>
      <c r="Q46">
        <v>0</v>
      </c>
      <c r="R46">
        <v>1</v>
      </c>
      <c r="S46">
        <v>3</v>
      </c>
      <c r="T46">
        <v>1</v>
      </c>
      <c r="U46">
        <v>1</v>
      </c>
      <c r="V46">
        <v>2</v>
      </c>
      <c r="W46">
        <v>3</v>
      </c>
      <c r="X46">
        <v>2</v>
      </c>
      <c r="Y46">
        <v>6</v>
      </c>
      <c r="Z46">
        <v>5</v>
      </c>
      <c r="AA46">
        <v>0</v>
      </c>
      <c r="AB46">
        <v>0</v>
      </c>
      <c r="AC46">
        <v>0</v>
      </c>
      <c r="AD46">
        <v>1</v>
      </c>
      <c r="AE46">
        <v>0</v>
      </c>
      <c r="AF46">
        <v>5</v>
      </c>
      <c r="AG46">
        <v>0</v>
      </c>
      <c r="AH46">
        <v>2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</v>
      </c>
      <c r="AZ46">
        <v>2</v>
      </c>
      <c r="BA46">
        <v>0</v>
      </c>
      <c r="BB46">
        <v>0</v>
      </c>
      <c r="BC46">
        <v>0</v>
      </c>
      <c r="BD46">
        <v>2</v>
      </c>
    </row>
    <row r="47" spans="1:56" x14ac:dyDescent="0.3">
      <c r="A47">
        <v>2025</v>
      </c>
      <c r="B47">
        <v>1</v>
      </c>
      <c r="C47">
        <v>4360</v>
      </c>
      <c r="D47">
        <v>4363</v>
      </c>
      <c r="E47" t="s">
        <v>59</v>
      </c>
      <c r="F47" t="s">
        <v>8</v>
      </c>
      <c r="G47" t="s">
        <v>39</v>
      </c>
      <c r="H47">
        <v>0</v>
      </c>
      <c r="I47">
        <v>0</v>
      </c>
      <c r="J47">
        <v>0</v>
      </c>
      <c r="K47">
        <v>2</v>
      </c>
      <c r="L47">
        <v>2</v>
      </c>
      <c r="M47">
        <v>0</v>
      </c>
      <c r="N47">
        <v>2</v>
      </c>
      <c r="O47">
        <v>0</v>
      </c>
      <c r="P47">
        <v>1</v>
      </c>
      <c r="Q47">
        <v>0</v>
      </c>
      <c r="R47">
        <v>0</v>
      </c>
      <c r="S47">
        <v>1</v>
      </c>
      <c r="T47">
        <v>1</v>
      </c>
      <c r="U47">
        <v>0</v>
      </c>
      <c r="V47">
        <v>0</v>
      </c>
      <c r="W47">
        <v>1</v>
      </c>
      <c r="X47">
        <v>1</v>
      </c>
      <c r="Y47">
        <v>0</v>
      </c>
      <c r="Z47">
        <v>0</v>
      </c>
      <c r="AA47">
        <v>0</v>
      </c>
      <c r="AB47">
        <v>1</v>
      </c>
      <c r="AC47">
        <v>0</v>
      </c>
      <c r="AD47">
        <v>1</v>
      </c>
      <c r="AE47">
        <v>0</v>
      </c>
      <c r="AF47">
        <v>2</v>
      </c>
      <c r="AG47">
        <v>0</v>
      </c>
      <c r="AH47">
        <v>1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1</v>
      </c>
      <c r="AZ47">
        <v>7</v>
      </c>
      <c r="BA47">
        <v>0</v>
      </c>
      <c r="BB47">
        <v>0</v>
      </c>
      <c r="BC47">
        <v>0</v>
      </c>
      <c r="BD47">
        <v>1</v>
      </c>
    </row>
    <row r="48" spans="1:56" x14ac:dyDescent="0.3">
      <c r="A48">
        <v>2025</v>
      </c>
      <c r="B48">
        <v>1</v>
      </c>
      <c r="C48">
        <v>4361</v>
      </c>
      <c r="D48">
        <v>4364</v>
      </c>
      <c r="E48" t="s">
        <v>60</v>
      </c>
      <c r="F48" t="s">
        <v>8</v>
      </c>
      <c r="G48" t="s">
        <v>61</v>
      </c>
      <c r="H48">
        <v>0</v>
      </c>
      <c r="I48">
        <v>0</v>
      </c>
      <c r="J48">
        <v>0</v>
      </c>
      <c r="K48">
        <v>3</v>
      </c>
      <c r="L48">
        <v>2</v>
      </c>
      <c r="M48">
        <v>0</v>
      </c>
      <c r="N48">
        <v>1</v>
      </c>
      <c r="O48">
        <v>0</v>
      </c>
      <c r="P48">
        <v>3</v>
      </c>
      <c r="Q48">
        <v>0</v>
      </c>
      <c r="R48">
        <v>1</v>
      </c>
      <c r="S48">
        <v>2</v>
      </c>
      <c r="T48">
        <v>1</v>
      </c>
      <c r="U48">
        <v>0</v>
      </c>
      <c r="V48">
        <v>0</v>
      </c>
      <c r="W48">
        <v>2</v>
      </c>
      <c r="X48">
        <v>1</v>
      </c>
      <c r="Y48">
        <v>1</v>
      </c>
      <c r="Z48">
        <v>1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4</v>
      </c>
      <c r="AG48">
        <v>0</v>
      </c>
      <c r="AH48">
        <v>4</v>
      </c>
      <c r="AI48">
        <v>0</v>
      </c>
      <c r="AJ48">
        <v>0</v>
      </c>
      <c r="AK48">
        <v>0</v>
      </c>
      <c r="AL48">
        <v>0</v>
      </c>
      <c r="AM48">
        <v>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1</v>
      </c>
      <c r="AX48">
        <v>0</v>
      </c>
      <c r="AY48">
        <v>6</v>
      </c>
      <c r="AZ48">
        <v>23</v>
      </c>
      <c r="BA48">
        <v>0</v>
      </c>
      <c r="BB48">
        <v>0</v>
      </c>
      <c r="BC48">
        <v>1</v>
      </c>
      <c r="BD48">
        <v>2</v>
      </c>
    </row>
    <row r="49" spans="1:56" x14ac:dyDescent="0.3">
      <c r="A49">
        <v>2025</v>
      </c>
      <c r="B49">
        <v>1</v>
      </c>
      <c r="C49">
        <v>4362</v>
      </c>
      <c r="D49">
        <v>4365</v>
      </c>
      <c r="E49" t="s">
        <v>200</v>
      </c>
      <c r="F49" t="s">
        <v>8</v>
      </c>
      <c r="G49" t="s">
        <v>61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2</v>
      </c>
      <c r="U49">
        <v>0</v>
      </c>
      <c r="V49">
        <v>0</v>
      </c>
      <c r="W49">
        <v>1</v>
      </c>
      <c r="X49">
        <v>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3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5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</row>
    <row r="50" spans="1:56" x14ac:dyDescent="0.3">
      <c r="A50">
        <v>2025</v>
      </c>
      <c r="B50">
        <v>1</v>
      </c>
      <c r="C50">
        <v>4363</v>
      </c>
      <c r="D50">
        <v>4366</v>
      </c>
      <c r="E50" t="s">
        <v>61</v>
      </c>
      <c r="F50" t="s">
        <v>8</v>
      </c>
      <c r="G50" t="s">
        <v>61</v>
      </c>
      <c r="H50">
        <v>4</v>
      </c>
      <c r="I50">
        <v>0</v>
      </c>
      <c r="J50">
        <v>0</v>
      </c>
      <c r="K50">
        <v>4</v>
      </c>
      <c r="L50">
        <v>4</v>
      </c>
      <c r="M50">
        <v>0</v>
      </c>
      <c r="N50">
        <v>3</v>
      </c>
      <c r="O50">
        <v>0</v>
      </c>
      <c r="P50">
        <v>3</v>
      </c>
      <c r="Q50">
        <v>0</v>
      </c>
      <c r="R50">
        <v>1</v>
      </c>
      <c r="S50">
        <v>7</v>
      </c>
      <c r="T50">
        <v>3</v>
      </c>
      <c r="U50">
        <v>10</v>
      </c>
      <c r="V50">
        <v>5</v>
      </c>
      <c r="W50">
        <v>5</v>
      </c>
      <c r="X50">
        <v>2</v>
      </c>
      <c r="Y50">
        <v>6</v>
      </c>
      <c r="Z50">
        <v>1</v>
      </c>
      <c r="AA50">
        <v>4</v>
      </c>
      <c r="AB50">
        <v>2</v>
      </c>
      <c r="AC50">
        <v>0</v>
      </c>
      <c r="AD50">
        <v>10</v>
      </c>
      <c r="AE50">
        <v>0</v>
      </c>
      <c r="AF50">
        <v>32</v>
      </c>
      <c r="AG50">
        <v>0</v>
      </c>
      <c r="AH50">
        <v>10</v>
      </c>
      <c r="AI50">
        <v>0</v>
      </c>
      <c r="AJ50">
        <v>0</v>
      </c>
      <c r="AK50">
        <v>0</v>
      </c>
      <c r="AL50">
        <v>0</v>
      </c>
      <c r="AM50">
        <v>1</v>
      </c>
      <c r="AN50">
        <v>1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</v>
      </c>
      <c r="AV50">
        <v>0</v>
      </c>
      <c r="AW50">
        <v>4</v>
      </c>
      <c r="AX50">
        <v>4</v>
      </c>
      <c r="AY50">
        <v>6</v>
      </c>
      <c r="AZ50">
        <v>12</v>
      </c>
      <c r="BA50">
        <v>0</v>
      </c>
      <c r="BB50">
        <v>0</v>
      </c>
      <c r="BC50">
        <v>0</v>
      </c>
      <c r="BD50">
        <v>4</v>
      </c>
    </row>
    <row r="51" spans="1:56" x14ac:dyDescent="0.3">
      <c r="A51">
        <v>2025</v>
      </c>
      <c r="B51">
        <v>1</v>
      </c>
      <c r="C51">
        <v>4364</v>
      </c>
      <c r="D51">
        <v>4367</v>
      </c>
      <c r="E51" t="s">
        <v>62</v>
      </c>
      <c r="F51" t="s">
        <v>8</v>
      </c>
      <c r="G51" t="s">
        <v>61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</v>
      </c>
      <c r="U51">
        <v>1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</v>
      </c>
      <c r="AC51">
        <v>0</v>
      </c>
      <c r="AD51">
        <v>0</v>
      </c>
      <c r="AE51">
        <v>0</v>
      </c>
      <c r="AF51">
        <v>3</v>
      </c>
      <c r="AG51">
        <v>0</v>
      </c>
      <c r="AH51">
        <v>1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</v>
      </c>
      <c r="AZ51">
        <v>0</v>
      </c>
      <c r="BA51">
        <v>0</v>
      </c>
      <c r="BB51">
        <v>0</v>
      </c>
      <c r="BC51">
        <v>0</v>
      </c>
      <c r="BD51">
        <v>1</v>
      </c>
    </row>
    <row r="52" spans="1:56" x14ac:dyDescent="0.3">
      <c r="A52">
        <v>2025</v>
      </c>
      <c r="B52">
        <v>1</v>
      </c>
      <c r="C52">
        <v>4365</v>
      </c>
      <c r="D52">
        <v>4368</v>
      </c>
      <c r="E52" t="s">
        <v>63</v>
      </c>
      <c r="F52" t="s">
        <v>8</v>
      </c>
      <c r="G52" t="s">
        <v>61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</v>
      </c>
      <c r="AV52">
        <v>0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</row>
    <row r="53" spans="1:56" x14ac:dyDescent="0.3">
      <c r="A53">
        <v>2025</v>
      </c>
      <c r="B53">
        <v>1</v>
      </c>
      <c r="C53">
        <v>4366</v>
      </c>
      <c r="D53">
        <v>4369</v>
      </c>
      <c r="E53" t="s">
        <v>64</v>
      </c>
      <c r="F53" t="s">
        <v>8</v>
      </c>
      <c r="G53" t="s">
        <v>37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1</v>
      </c>
      <c r="S53">
        <v>1</v>
      </c>
      <c r="T53">
        <v>3</v>
      </c>
      <c r="U53">
        <v>0</v>
      </c>
      <c r="V53">
        <v>0</v>
      </c>
      <c r="W53">
        <v>1</v>
      </c>
      <c r="X53">
        <v>0</v>
      </c>
      <c r="Y53">
        <v>3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</v>
      </c>
      <c r="AG53">
        <v>0</v>
      </c>
      <c r="AH53">
        <v>1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2</v>
      </c>
      <c r="AX53">
        <v>0</v>
      </c>
      <c r="AY53">
        <v>1</v>
      </c>
      <c r="AZ53">
        <v>5</v>
      </c>
      <c r="BA53">
        <v>0</v>
      </c>
      <c r="BB53">
        <v>0</v>
      </c>
      <c r="BC53">
        <v>0</v>
      </c>
      <c r="BD53">
        <v>0</v>
      </c>
    </row>
    <row r="54" spans="1:56" x14ac:dyDescent="0.3">
      <c r="A54">
        <v>2025</v>
      </c>
      <c r="B54">
        <v>1</v>
      </c>
      <c r="C54">
        <v>4367</v>
      </c>
      <c r="D54">
        <v>4370</v>
      </c>
      <c r="E54" t="s">
        <v>65</v>
      </c>
      <c r="F54" t="s">
        <v>66</v>
      </c>
      <c r="G54" t="s">
        <v>9</v>
      </c>
      <c r="H54">
        <v>0</v>
      </c>
      <c r="I54">
        <v>4</v>
      </c>
      <c r="J54">
        <v>231</v>
      </c>
      <c r="K54">
        <v>1</v>
      </c>
      <c r="L54">
        <v>1</v>
      </c>
      <c r="M54">
        <v>0</v>
      </c>
      <c r="N54">
        <v>1</v>
      </c>
      <c r="O54">
        <v>0</v>
      </c>
      <c r="P54">
        <v>1</v>
      </c>
      <c r="Q54">
        <v>0</v>
      </c>
      <c r="R54">
        <v>0</v>
      </c>
      <c r="S54">
        <v>1</v>
      </c>
      <c r="T54">
        <v>0</v>
      </c>
      <c r="U54">
        <v>0</v>
      </c>
      <c r="V54">
        <v>0</v>
      </c>
      <c r="W54">
        <v>1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2</v>
      </c>
      <c r="AI54">
        <v>0</v>
      </c>
      <c r="AJ54">
        <v>0</v>
      </c>
      <c r="AK54">
        <v>0</v>
      </c>
      <c r="AL54">
        <v>0</v>
      </c>
      <c r="AM54">
        <v>2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</row>
    <row r="55" spans="1:56" x14ac:dyDescent="0.3">
      <c r="A55">
        <v>2025</v>
      </c>
      <c r="B55">
        <v>1</v>
      </c>
      <c r="C55">
        <v>4368</v>
      </c>
      <c r="D55">
        <v>4371</v>
      </c>
      <c r="E55" t="s">
        <v>67</v>
      </c>
      <c r="F55" t="s">
        <v>68</v>
      </c>
      <c r="G55" t="s">
        <v>67</v>
      </c>
      <c r="H55">
        <v>26</v>
      </c>
      <c r="I55">
        <v>0</v>
      </c>
      <c r="J55">
        <v>19</v>
      </c>
      <c r="K55">
        <v>23</v>
      </c>
      <c r="L55">
        <v>24</v>
      </c>
      <c r="M55">
        <v>0</v>
      </c>
      <c r="N55">
        <v>22</v>
      </c>
      <c r="O55">
        <v>0</v>
      </c>
      <c r="P55">
        <v>21</v>
      </c>
      <c r="Q55">
        <v>0</v>
      </c>
      <c r="R55">
        <v>0</v>
      </c>
      <c r="S55">
        <v>16</v>
      </c>
      <c r="T55">
        <v>23</v>
      </c>
      <c r="U55">
        <v>12</v>
      </c>
      <c r="V55">
        <v>11</v>
      </c>
      <c r="W55">
        <v>6</v>
      </c>
      <c r="X55">
        <v>9</v>
      </c>
      <c r="Y55">
        <v>4</v>
      </c>
      <c r="Z55">
        <v>9</v>
      </c>
      <c r="AA55">
        <v>0</v>
      </c>
      <c r="AB55">
        <v>3</v>
      </c>
      <c r="AC55">
        <v>0</v>
      </c>
      <c r="AD55">
        <v>39</v>
      </c>
      <c r="AE55">
        <v>0</v>
      </c>
      <c r="AF55">
        <v>54</v>
      </c>
      <c r="AG55">
        <v>0</v>
      </c>
      <c r="AH55">
        <v>43</v>
      </c>
      <c r="AI55">
        <v>18</v>
      </c>
      <c r="AJ55">
        <v>0</v>
      </c>
      <c r="AK55">
        <v>4</v>
      </c>
      <c r="AL55">
        <v>0</v>
      </c>
      <c r="AM55">
        <v>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</v>
      </c>
      <c r="AV55">
        <v>0</v>
      </c>
      <c r="AW55">
        <v>4</v>
      </c>
      <c r="AX55">
        <v>12</v>
      </c>
      <c r="AY55">
        <v>30</v>
      </c>
      <c r="AZ55">
        <v>60</v>
      </c>
      <c r="BA55">
        <v>0</v>
      </c>
      <c r="BB55">
        <v>0</v>
      </c>
      <c r="BC55">
        <v>0</v>
      </c>
      <c r="BD55">
        <v>7</v>
      </c>
    </row>
    <row r="56" spans="1:56" x14ac:dyDescent="0.3">
      <c r="A56">
        <v>2025</v>
      </c>
      <c r="B56">
        <v>1</v>
      </c>
      <c r="C56">
        <v>4369</v>
      </c>
      <c r="D56">
        <v>4372</v>
      </c>
      <c r="E56" t="s">
        <v>69</v>
      </c>
      <c r="F56" t="s">
        <v>68</v>
      </c>
      <c r="G56" t="s">
        <v>68</v>
      </c>
      <c r="H56">
        <v>0</v>
      </c>
      <c r="I56">
        <v>0</v>
      </c>
      <c r="J56">
        <v>0</v>
      </c>
      <c r="K56">
        <v>22</v>
      </c>
      <c r="L56">
        <v>19</v>
      </c>
      <c r="M56">
        <v>1</v>
      </c>
      <c r="N56">
        <v>22</v>
      </c>
      <c r="O56">
        <v>0</v>
      </c>
      <c r="P56">
        <v>18</v>
      </c>
      <c r="Q56">
        <v>0</v>
      </c>
      <c r="R56">
        <v>9</v>
      </c>
      <c r="S56">
        <v>31</v>
      </c>
      <c r="T56">
        <v>19</v>
      </c>
      <c r="U56">
        <v>29</v>
      </c>
      <c r="V56">
        <v>15</v>
      </c>
      <c r="W56">
        <v>23</v>
      </c>
      <c r="X56">
        <v>11</v>
      </c>
      <c r="Y56">
        <v>26</v>
      </c>
      <c r="Z56">
        <v>9</v>
      </c>
      <c r="AA56">
        <v>22</v>
      </c>
      <c r="AB56">
        <v>3</v>
      </c>
      <c r="AC56">
        <v>0</v>
      </c>
      <c r="AD56">
        <v>27</v>
      </c>
      <c r="AE56">
        <v>0</v>
      </c>
      <c r="AF56">
        <v>97</v>
      </c>
      <c r="AG56">
        <v>0</v>
      </c>
      <c r="AH56">
        <v>38</v>
      </c>
      <c r="AI56">
        <v>8</v>
      </c>
      <c r="AJ56">
        <v>0</v>
      </c>
      <c r="AK56">
        <v>1</v>
      </c>
      <c r="AL56">
        <v>0</v>
      </c>
      <c r="AM56">
        <v>3</v>
      </c>
      <c r="AN56">
        <v>1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8</v>
      </c>
      <c r="AV56">
        <v>0</v>
      </c>
      <c r="AW56">
        <v>11</v>
      </c>
      <c r="AX56">
        <v>7</v>
      </c>
      <c r="AY56">
        <v>22</v>
      </c>
      <c r="AZ56">
        <v>50</v>
      </c>
      <c r="BA56">
        <v>0</v>
      </c>
      <c r="BB56">
        <v>0</v>
      </c>
      <c r="BC56">
        <v>8</v>
      </c>
      <c r="BD56">
        <v>11</v>
      </c>
    </row>
    <row r="57" spans="1:56" x14ac:dyDescent="0.3">
      <c r="A57">
        <v>2025</v>
      </c>
      <c r="B57">
        <v>1</v>
      </c>
      <c r="C57">
        <v>4370</v>
      </c>
      <c r="D57">
        <v>4373</v>
      </c>
      <c r="E57" t="s">
        <v>70</v>
      </c>
      <c r="F57" t="s">
        <v>68</v>
      </c>
      <c r="G57" t="s">
        <v>68</v>
      </c>
      <c r="H57">
        <v>11</v>
      </c>
      <c r="I57">
        <v>0</v>
      </c>
      <c r="J57">
        <v>19</v>
      </c>
      <c r="K57">
        <v>25</v>
      </c>
      <c r="L57">
        <v>15</v>
      </c>
      <c r="M57">
        <v>0</v>
      </c>
      <c r="N57">
        <v>14</v>
      </c>
      <c r="O57">
        <v>0</v>
      </c>
      <c r="P57">
        <v>13</v>
      </c>
      <c r="Q57">
        <v>0</v>
      </c>
      <c r="R57">
        <v>12</v>
      </c>
      <c r="S57">
        <v>26</v>
      </c>
      <c r="T57">
        <v>14</v>
      </c>
      <c r="U57">
        <v>19</v>
      </c>
      <c r="V57">
        <v>14</v>
      </c>
      <c r="W57">
        <v>29</v>
      </c>
      <c r="X57">
        <v>29</v>
      </c>
      <c r="Y57">
        <v>20</v>
      </c>
      <c r="Z57">
        <v>12</v>
      </c>
      <c r="AA57">
        <v>20</v>
      </c>
      <c r="AB57">
        <v>3</v>
      </c>
      <c r="AC57">
        <v>1</v>
      </c>
      <c r="AD57">
        <v>69</v>
      </c>
      <c r="AE57">
        <v>1</v>
      </c>
      <c r="AF57">
        <v>84</v>
      </c>
      <c r="AG57">
        <v>0</v>
      </c>
      <c r="AH57">
        <v>56</v>
      </c>
      <c r="AI57">
        <v>26</v>
      </c>
      <c r="AJ57">
        <v>0</v>
      </c>
      <c r="AK57">
        <v>17</v>
      </c>
      <c r="AL57">
        <v>0</v>
      </c>
      <c r="AM57">
        <v>1</v>
      </c>
      <c r="AN57">
        <v>10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20</v>
      </c>
      <c r="AV57">
        <v>0</v>
      </c>
      <c r="AW57">
        <v>21</v>
      </c>
      <c r="AX57">
        <v>14</v>
      </c>
      <c r="AY57">
        <v>26</v>
      </c>
      <c r="AZ57">
        <v>43</v>
      </c>
      <c r="BA57">
        <v>1</v>
      </c>
      <c r="BB57">
        <v>0</v>
      </c>
      <c r="BC57">
        <v>8</v>
      </c>
      <c r="BD57">
        <v>9</v>
      </c>
    </row>
    <row r="58" spans="1:56" x14ac:dyDescent="0.3">
      <c r="A58">
        <v>2025</v>
      </c>
      <c r="B58">
        <v>1</v>
      </c>
      <c r="C58">
        <v>4371</v>
      </c>
      <c r="D58">
        <v>4374</v>
      </c>
      <c r="E58" t="s">
        <v>71</v>
      </c>
      <c r="F58" t="s">
        <v>68</v>
      </c>
      <c r="G58" t="s">
        <v>68</v>
      </c>
      <c r="H58">
        <v>0</v>
      </c>
      <c r="I58">
        <v>0</v>
      </c>
      <c r="J58">
        <v>0</v>
      </c>
      <c r="K58">
        <v>1</v>
      </c>
      <c r="L58">
        <v>0</v>
      </c>
      <c r="M58">
        <v>0</v>
      </c>
      <c r="N58">
        <v>1</v>
      </c>
      <c r="O58">
        <v>0</v>
      </c>
      <c r="P58">
        <v>1</v>
      </c>
      <c r="Q58">
        <v>0</v>
      </c>
      <c r="R58">
        <v>1</v>
      </c>
      <c r="S58">
        <v>2</v>
      </c>
      <c r="T58">
        <v>1</v>
      </c>
      <c r="U58">
        <v>0</v>
      </c>
      <c r="V58">
        <v>1</v>
      </c>
      <c r="W58">
        <v>0</v>
      </c>
      <c r="X58">
        <v>3</v>
      </c>
      <c r="Y58">
        <v>3</v>
      </c>
      <c r="Z58">
        <v>0</v>
      </c>
      <c r="AA58">
        <v>2</v>
      </c>
      <c r="AB58">
        <v>1</v>
      </c>
      <c r="AC58">
        <v>0</v>
      </c>
      <c r="AD58">
        <v>0</v>
      </c>
      <c r="AE58">
        <v>0</v>
      </c>
      <c r="AF58">
        <v>3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3</v>
      </c>
      <c r="AX58">
        <v>3</v>
      </c>
      <c r="AY58">
        <v>0</v>
      </c>
      <c r="AZ58">
        <v>3</v>
      </c>
      <c r="BA58">
        <v>0</v>
      </c>
      <c r="BB58">
        <v>0</v>
      </c>
      <c r="BC58">
        <v>0</v>
      </c>
      <c r="BD58">
        <v>2</v>
      </c>
    </row>
    <row r="59" spans="1:56" x14ac:dyDescent="0.3">
      <c r="A59">
        <v>2025</v>
      </c>
      <c r="B59">
        <v>1</v>
      </c>
      <c r="C59">
        <v>4372</v>
      </c>
      <c r="D59">
        <v>4375</v>
      </c>
      <c r="E59" t="s">
        <v>72</v>
      </c>
      <c r="F59" t="s">
        <v>68</v>
      </c>
      <c r="G59" t="s">
        <v>68</v>
      </c>
      <c r="H59">
        <v>0</v>
      </c>
      <c r="I59">
        <v>0</v>
      </c>
      <c r="J59">
        <v>0</v>
      </c>
      <c r="K59">
        <v>7</v>
      </c>
      <c r="L59">
        <v>4</v>
      </c>
      <c r="M59">
        <v>0</v>
      </c>
      <c r="N59">
        <v>2</v>
      </c>
      <c r="O59">
        <v>0</v>
      </c>
      <c r="P59">
        <v>1</v>
      </c>
      <c r="Q59">
        <v>0</v>
      </c>
      <c r="R59">
        <v>1</v>
      </c>
      <c r="S59">
        <v>2</v>
      </c>
      <c r="T59">
        <v>3</v>
      </c>
      <c r="U59">
        <v>4</v>
      </c>
      <c r="V59">
        <v>5</v>
      </c>
      <c r="W59">
        <v>1</v>
      </c>
      <c r="X59">
        <v>9</v>
      </c>
      <c r="Y59">
        <v>1</v>
      </c>
      <c r="Z59">
        <v>3</v>
      </c>
      <c r="AA59">
        <v>4</v>
      </c>
      <c r="AB59">
        <v>4</v>
      </c>
      <c r="AC59">
        <v>0</v>
      </c>
      <c r="AD59">
        <v>7</v>
      </c>
      <c r="AE59">
        <v>0</v>
      </c>
      <c r="AF59">
        <v>19</v>
      </c>
      <c r="AG59">
        <v>0</v>
      </c>
      <c r="AH59">
        <v>5</v>
      </c>
      <c r="AI59">
        <v>1</v>
      </c>
      <c r="AJ59">
        <v>0</v>
      </c>
      <c r="AK59">
        <v>4</v>
      </c>
      <c r="AL59">
        <v>0</v>
      </c>
      <c r="AM59">
        <v>0</v>
      </c>
      <c r="AN59">
        <v>3</v>
      </c>
      <c r="AO59">
        <v>2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3</v>
      </c>
      <c r="AV59">
        <v>0</v>
      </c>
      <c r="AW59">
        <v>0</v>
      </c>
      <c r="AX59">
        <v>4</v>
      </c>
      <c r="AY59">
        <v>3</v>
      </c>
      <c r="AZ59">
        <v>4</v>
      </c>
      <c r="BA59">
        <v>0</v>
      </c>
      <c r="BB59">
        <v>0</v>
      </c>
      <c r="BC59">
        <v>1</v>
      </c>
      <c r="BD59">
        <v>2</v>
      </c>
    </row>
    <row r="60" spans="1:56" x14ac:dyDescent="0.3">
      <c r="A60">
        <v>2025</v>
      </c>
      <c r="B60">
        <v>1</v>
      </c>
      <c r="C60">
        <v>4373</v>
      </c>
      <c r="D60">
        <v>4376</v>
      </c>
      <c r="E60" t="s">
        <v>73</v>
      </c>
      <c r="F60" t="s">
        <v>68</v>
      </c>
      <c r="G60" t="s">
        <v>73</v>
      </c>
      <c r="H60">
        <v>10</v>
      </c>
      <c r="I60">
        <v>5</v>
      </c>
      <c r="J60">
        <v>11</v>
      </c>
      <c r="K60">
        <v>14</v>
      </c>
      <c r="L60">
        <v>11</v>
      </c>
      <c r="M60">
        <v>1</v>
      </c>
      <c r="N60">
        <v>13</v>
      </c>
      <c r="O60">
        <v>0</v>
      </c>
      <c r="P60">
        <v>13</v>
      </c>
      <c r="Q60">
        <v>0</v>
      </c>
      <c r="R60">
        <v>3</v>
      </c>
      <c r="S60">
        <v>16</v>
      </c>
      <c r="T60">
        <v>11</v>
      </c>
      <c r="U60">
        <v>9</v>
      </c>
      <c r="V60">
        <v>12</v>
      </c>
      <c r="W60">
        <v>9</v>
      </c>
      <c r="X60">
        <v>4</v>
      </c>
      <c r="Y60">
        <v>9</v>
      </c>
      <c r="Z60">
        <v>6</v>
      </c>
      <c r="AA60">
        <v>4</v>
      </c>
      <c r="AB60">
        <v>1</v>
      </c>
      <c r="AC60">
        <v>0</v>
      </c>
      <c r="AD60">
        <v>12</v>
      </c>
      <c r="AE60">
        <v>0</v>
      </c>
      <c r="AF60">
        <v>48</v>
      </c>
      <c r="AG60">
        <v>1</v>
      </c>
      <c r="AH60">
        <v>5</v>
      </c>
      <c r="AI60">
        <v>10</v>
      </c>
      <c r="AJ60">
        <v>0</v>
      </c>
      <c r="AK60">
        <v>3</v>
      </c>
      <c r="AL60">
        <v>0</v>
      </c>
      <c r="AM60">
        <v>3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6</v>
      </c>
      <c r="AV60">
        <v>0</v>
      </c>
      <c r="AW60">
        <v>8</v>
      </c>
      <c r="AX60">
        <v>4</v>
      </c>
      <c r="AY60">
        <v>10</v>
      </c>
      <c r="AZ60">
        <v>20</v>
      </c>
      <c r="BA60">
        <v>0</v>
      </c>
      <c r="BB60">
        <v>0</v>
      </c>
      <c r="BC60">
        <v>2</v>
      </c>
      <c r="BD60">
        <v>12</v>
      </c>
    </row>
    <row r="61" spans="1:56" x14ac:dyDescent="0.3">
      <c r="A61">
        <v>2025</v>
      </c>
      <c r="B61">
        <v>1</v>
      </c>
      <c r="C61">
        <v>4374</v>
      </c>
      <c r="D61">
        <v>4377</v>
      </c>
      <c r="E61" t="s">
        <v>74</v>
      </c>
      <c r="F61" t="s">
        <v>68</v>
      </c>
      <c r="G61" t="s">
        <v>73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1</v>
      </c>
      <c r="S61">
        <v>2</v>
      </c>
      <c r="T61">
        <v>3</v>
      </c>
      <c r="U61">
        <v>3</v>
      </c>
      <c r="V61">
        <v>2</v>
      </c>
      <c r="W61">
        <v>3</v>
      </c>
      <c r="X61">
        <v>4</v>
      </c>
      <c r="Y61">
        <v>3</v>
      </c>
      <c r="Z61">
        <v>0</v>
      </c>
      <c r="AA61">
        <v>2</v>
      </c>
      <c r="AB61">
        <v>0</v>
      </c>
      <c r="AC61">
        <v>0</v>
      </c>
      <c r="AD61">
        <v>3</v>
      </c>
      <c r="AE61">
        <v>0</v>
      </c>
      <c r="AF61">
        <v>8</v>
      </c>
      <c r="AG61">
        <v>0</v>
      </c>
      <c r="AH61">
        <v>0</v>
      </c>
      <c r="AI61">
        <v>4</v>
      </c>
      <c r="AJ61">
        <v>0</v>
      </c>
      <c r="AK61">
        <v>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</v>
      </c>
      <c r="AV61">
        <v>0</v>
      </c>
      <c r="AW61">
        <v>1</v>
      </c>
      <c r="AX61">
        <v>0</v>
      </c>
      <c r="AY61">
        <v>2</v>
      </c>
      <c r="AZ61">
        <v>11</v>
      </c>
      <c r="BA61">
        <v>0</v>
      </c>
      <c r="BB61">
        <v>0</v>
      </c>
      <c r="BC61">
        <v>0</v>
      </c>
      <c r="BD61">
        <v>0</v>
      </c>
    </row>
    <row r="62" spans="1:56" x14ac:dyDescent="0.3">
      <c r="A62">
        <v>2025</v>
      </c>
      <c r="B62">
        <v>1</v>
      </c>
      <c r="C62">
        <v>4375</v>
      </c>
      <c r="D62">
        <v>4378</v>
      </c>
      <c r="E62" t="s">
        <v>75</v>
      </c>
      <c r="F62" t="s">
        <v>68</v>
      </c>
      <c r="G62" t="s">
        <v>73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2</v>
      </c>
      <c r="T62">
        <v>1</v>
      </c>
      <c r="U62">
        <v>2</v>
      </c>
      <c r="V62">
        <v>0</v>
      </c>
      <c r="W62">
        <v>0</v>
      </c>
      <c r="X62">
        <v>2</v>
      </c>
      <c r="Y62">
        <v>1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</v>
      </c>
      <c r="AG62">
        <v>2</v>
      </c>
      <c r="AH62">
        <v>2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0</v>
      </c>
      <c r="AY62">
        <v>4</v>
      </c>
      <c r="AZ62">
        <v>1</v>
      </c>
      <c r="BA62">
        <v>0</v>
      </c>
      <c r="BB62">
        <v>0</v>
      </c>
      <c r="BC62">
        <v>0</v>
      </c>
      <c r="BD62">
        <v>0</v>
      </c>
    </row>
    <row r="63" spans="1:56" x14ac:dyDescent="0.3">
      <c r="A63">
        <v>2025</v>
      </c>
      <c r="B63">
        <v>1</v>
      </c>
      <c r="C63">
        <v>4376</v>
      </c>
      <c r="D63">
        <v>4379</v>
      </c>
      <c r="E63" t="s">
        <v>76</v>
      </c>
      <c r="F63" t="s">
        <v>68</v>
      </c>
      <c r="G63" t="s">
        <v>67</v>
      </c>
      <c r="H63">
        <v>0</v>
      </c>
      <c r="I63">
        <v>0</v>
      </c>
      <c r="J63">
        <v>0</v>
      </c>
      <c r="K63">
        <v>2</v>
      </c>
      <c r="L63">
        <v>1</v>
      </c>
      <c r="M63">
        <v>1</v>
      </c>
      <c r="N63">
        <v>1</v>
      </c>
      <c r="O63">
        <v>0</v>
      </c>
      <c r="P63">
        <v>1</v>
      </c>
      <c r="Q63">
        <v>0</v>
      </c>
      <c r="R63">
        <v>2</v>
      </c>
      <c r="S63">
        <v>2</v>
      </c>
      <c r="T63">
        <v>1</v>
      </c>
      <c r="U63">
        <v>0</v>
      </c>
      <c r="V63">
        <v>2</v>
      </c>
      <c r="W63">
        <v>1</v>
      </c>
      <c r="X63">
        <v>1</v>
      </c>
      <c r="Y63">
        <v>0</v>
      </c>
      <c r="Z63">
        <v>3</v>
      </c>
      <c r="AA63">
        <v>3</v>
      </c>
      <c r="AB63">
        <v>1</v>
      </c>
      <c r="AC63">
        <v>1</v>
      </c>
      <c r="AD63">
        <v>3</v>
      </c>
      <c r="AE63">
        <v>0</v>
      </c>
      <c r="AF63">
        <v>9</v>
      </c>
      <c r="AG63">
        <v>0</v>
      </c>
      <c r="AH63">
        <v>0</v>
      </c>
      <c r="AI63">
        <v>4</v>
      </c>
      <c r="AJ63">
        <v>0</v>
      </c>
      <c r="AK63">
        <v>3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1</v>
      </c>
      <c r="AX63">
        <v>0</v>
      </c>
      <c r="AY63">
        <v>2</v>
      </c>
      <c r="AZ63">
        <v>4</v>
      </c>
      <c r="BA63">
        <v>0</v>
      </c>
      <c r="BB63">
        <v>0</v>
      </c>
      <c r="BC63">
        <v>4</v>
      </c>
      <c r="BD63">
        <v>2</v>
      </c>
    </row>
    <row r="64" spans="1:56" x14ac:dyDescent="0.3">
      <c r="A64">
        <v>2025</v>
      </c>
      <c r="B64">
        <v>1</v>
      </c>
      <c r="C64">
        <v>4377</v>
      </c>
      <c r="D64">
        <v>4380</v>
      </c>
      <c r="E64" t="s">
        <v>77</v>
      </c>
      <c r="F64" t="s">
        <v>68</v>
      </c>
      <c r="G64" t="s">
        <v>77</v>
      </c>
      <c r="H64">
        <v>0</v>
      </c>
      <c r="I64">
        <v>0</v>
      </c>
      <c r="J64">
        <v>0</v>
      </c>
      <c r="K64">
        <v>12</v>
      </c>
      <c r="L64">
        <v>6</v>
      </c>
      <c r="M64">
        <v>0</v>
      </c>
      <c r="N64">
        <v>5</v>
      </c>
      <c r="O64">
        <v>0</v>
      </c>
      <c r="P64">
        <v>8</v>
      </c>
      <c r="Q64">
        <v>0</v>
      </c>
      <c r="R64">
        <v>7</v>
      </c>
      <c r="S64">
        <v>20</v>
      </c>
      <c r="T64">
        <v>18</v>
      </c>
      <c r="U64">
        <v>25</v>
      </c>
      <c r="V64">
        <v>23</v>
      </c>
      <c r="W64">
        <v>14</v>
      </c>
      <c r="X64">
        <v>29</v>
      </c>
      <c r="Y64">
        <v>26</v>
      </c>
      <c r="Z64">
        <v>19</v>
      </c>
      <c r="AA64">
        <v>15</v>
      </c>
      <c r="AB64">
        <v>17</v>
      </c>
      <c r="AC64">
        <v>0</v>
      </c>
      <c r="AD64">
        <v>11</v>
      </c>
      <c r="AE64">
        <v>0</v>
      </c>
      <c r="AF64">
        <v>38</v>
      </c>
      <c r="AG64">
        <v>1</v>
      </c>
      <c r="AH64">
        <v>23</v>
      </c>
      <c r="AI64">
        <v>5</v>
      </c>
      <c r="AJ64">
        <v>0</v>
      </c>
      <c r="AK64">
        <v>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5</v>
      </c>
      <c r="AV64">
        <v>1</v>
      </c>
      <c r="AW64">
        <v>8</v>
      </c>
      <c r="AX64">
        <v>1</v>
      </c>
      <c r="AY64">
        <v>12</v>
      </c>
      <c r="AZ64">
        <v>15</v>
      </c>
      <c r="BA64">
        <v>0</v>
      </c>
      <c r="BB64">
        <v>0</v>
      </c>
      <c r="BC64">
        <v>1</v>
      </c>
      <c r="BD64">
        <v>6</v>
      </c>
    </row>
    <row r="65" spans="1:56" x14ac:dyDescent="0.3">
      <c r="A65">
        <v>2025</v>
      </c>
      <c r="B65">
        <v>1</v>
      </c>
      <c r="C65">
        <v>4378</v>
      </c>
      <c r="D65">
        <v>4381</v>
      </c>
      <c r="E65" t="s">
        <v>78</v>
      </c>
      <c r="F65" t="s">
        <v>68</v>
      </c>
      <c r="G65" t="s">
        <v>77</v>
      </c>
      <c r="H65">
        <v>0</v>
      </c>
      <c r="I65">
        <v>0</v>
      </c>
      <c r="J65">
        <v>0</v>
      </c>
      <c r="K65">
        <v>3</v>
      </c>
      <c r="L65">
        <v>3</v>
      </c>
      <c r="M65">
        <v>0</v>
      </c>
      <c r="N65">
        <v>2</v>
      </c>
      <c r="O65">
        <v>0</v>
      </c>
      <c r="P65">
        <v>3</v>
      </c>
      <c r="Q65">
        <v>0</v>
      </c>
      <c r="R65">
        <v>0</v>
      </c>
      <c r="S65">
        <v>4</v>
      </c>
      <c r="T65">
        <v>3</v>
      </c>
      <c r="U65">
        <v>2</v>
      </c>
      <c r="V65">
        <v>2</v>
      </c>
      <c r="W65">
        <v>3</v>
      </c>
      <c r="X65">
        <v>2</v>
      </c>
      <c r="Y65">
        <v>6</v>
      </c>
      <c r="Z65">
        <v>3</v>
      </c>
      <c r="AA65">
        <v>3</v>
      </c>
      <c r="AB65">
        <v>0</v>
      </c>
      <c r="AC65">
        <v>0</v>
      </c>
      <c r="AD65">
        <v>4</v>
      </c>
      <c r="AE65">
        <v>0</v>
      </c>
      <c r="AF65">
        <v>6</v>
      </c>
      <c r="AG65">
        <v>0</v>
      </c>
      <c r="AH65">
        <v>4</v>
      </c>
      <c r="AI65">
        <v>3</v>
      </c>
      <c r="AJ65">
        <v>0</v>
      </c>
      <c r="AK65">
        <v>2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</v>
      </c>
      <c r="AZ65">
        <v>6</v>
      </c>
      <c r="BA65">
        <v>0</v>
      </c>
      <c r="BB65">
        <v>0</v>
      </c>
      <c r="BC65">
        <v>0</v>
      </c>
      <c r="BD65">
        <v>1</v>
      </c>
    </row>
    <row r="66" spans="1:56" x14ac:dyDescent="0.3">
      <c r="A66">
        <v>2025</v>
      </c>
      <c r="B66">
        <v>1</v>
      </c>
      <c r="C66">
        <v>4379</v>
      </c>
      <c r="D66">
        <v>4382</v>
      </c>
      <c r="E66" t="s">
        <v>79</v>
      </c>
      <c r="F66" t="s">
        <v>68</v>
      </c>
      <c r="G66" t="s">
        <v>77</v>
      </c>
      <c r="H66">
        <v>0</v>
      </c>
      <c r="I66">
        <v>0</v>
      </c>
      <c r="J66">
        <v>0</v>
      </c>
      <c r="K66">
        <v>6</v>
      </c>
      <c r="L66">
        <v>4</v>
      </c>
      <c r="M66">
        <v>0</v>
      </c>
      <c r="N66">
        <v>3</v>
      </c>
      <c r="O66">
        <v>0</v>
      </c>
      <c r="P66">
        <v>0</v>
      </c>
      <c r="Q66">
        <v>0</v>
      </c>
      <c r="R66">
        <v>2</v>
      </c>
      <c r="S66">
        <v>2</v>
      </c>
      <c r="T66">
        <v>6</v>
      </c>
      <c r="U66">
        <v>3</v>
      </c>
      <c r="V66">
        <v>4</v>
      </c>
      <c r="W66">
        <v>3</v>
      </c>
      <c r="X66">
        <v>4</v>
      </c>
      <c r="Y66">
        <v>3</v>
      </c>
      <c r="Z66">
        <v>2</v>
      </c>
      <c r="AA66">
        <v>2</v>
      </c>
      <c r="AB66">
        <v>6</v>
      </c>
      <c r="AC66">
        <v>0</v>
      </c>
      <c r="AD66">
        <v>3</v>
      </c>
      <c r="AE66">
        <v>0</v>
      </c>
      <c r="AF66">
        <v>5</v>
      </c>
      <c r="AG66">
        <v>0</v>
      </c>
      <c r="AH66">
        <v>6</v>
      </c>
      <c r="AI66">
        <v>0</v>
      </c>
      <c r="AJ66">
        <v>0</v>
      </c>
      <c r="AK66">
        <v>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</row>
    <row r="67" spans="1:56" x14ac:dyDescent="0.3">
      <c r="A67">
        <v>2025</v>
      </c>
      <c r="B67">
        <v>1</v>
      </c>
      <c r="C67">
        <v>4380</v>
      </c>
      <c r="D67">
        <v>4383</v>
      </c>
      <c r="E67" t="s">
        <v>80</v>
      </c>
      <c r="F67" t="s">
        <v>68</v>
      </c>
      <c r="G67" t="s">
        <v>77</v>
      </c>
      <c r="H67">
        <v>0</v>
      </c>
      <c r="I67">
        <v>0</v>
      </c>
      <c r="J67">
        <v>0</v>
      </c>
      <c r="K67">
        <v>5</v>
      </c>
      <c r="L67">
        <v>5</v>
      </c>
      <c r="M67">
        <v>0</v>
      </c>
      <c r="N67">
        <v>3</v>
      </c>
      <c r="O67">
        <v>0</v>
      </c>
      <c r="P67">
        <v>3</v>
      </c>
      <c r="Q67">
        <v>0</v>
      </c>
      <c r="R67">
        <v>0</v>
      </c>
      <c r="S67">
        <v>4</v>
      </c>
      <c r="T67">
        <v>1</v>
      </c>
      <c r="U67">
        <v>2</v>
      </c>
      <c r="V67">
        <v>3</v>
      </c>
      <c r="W67">
        <v>5</v>
      </c>
      <c r="X67">
        <v>2</v>
      </c>
      <c r="Y67">
        <v>4</v>
      </c>
      <c r="Z67">
        <v>1</v>
      </c>
      <c r="AA67">
        <v>3</v>
      </c>
      <c r="AB67">
        <v>2</v>
      </c>
      <c r="AC67">
        <v>0</v>
      </c>
      <c r="AD67">
        <v>5</v>
      </c>
      <c r="AE67">
        <v>0</v>
      </c>
      <c r="AF67">
        <v>15</v>
      </c>
      <c r="AG67">
        <v>0</v>
      </c>
      <c r="AH67">
        <v>5</v>
      </c>
      <c r="AI67">
        <v>1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5</v>
      </c>
      <c r="AX67">
        <v>2</v>
      </c>
      <c r="AY67">
        <v>2</v>
      </c>
      <c r="AZ67">
        <v>2</v>
      </c>
      <c r="BA67">
        <v>0</v>
      </c>
      <c r="BB67">
        <v>0</v>
      </c>
      <c r="BC67">
        <v>0</v>
      </c>
      <c r="BD67">
        <v>3</v>
      </c>
    </row>
    <row r="68" spans="1:56" x14ac:dyDescent="0.3">
      <c r="A68">
        <v>2025</v>
      </c>
      <c r="B68">
        <v>1</v>
      </c>
      <c r="C68">
        <v>4381</v>
      </c>
      <c r="D68">
        <v>4384</v>
      </c>
      <c r="E68" t="s">
        <v>81</v>
      </c>
      <c r="F68" t="s">
        <v>68</v>
      </c>
      <c r="G68" t="s">
        <v>73</v>
      </c>
      <c r="H68">
        <v>0</v>
      </c>
      <c r="I68">
        <v>0</v>
      </c>
      <c r="J68">
        <v>0</v>
      </c>
      <c r="K68">
        <v>9</v>
      </c>
      <c r="L68">
        <v>3</v>
      </c>
      <c r="M68">
        <v>0</v>
      </c>
      <c r="N68">
        <v>3</v>
      </c>
      <c r="O68">
        <v>0</v>
      </c>
      <c r="P68">
        <v>2</v>
      </c>
      <c r="Q68">
        <v>0</v>
      </c>
      <c r="R68">
        <v>4</v>
      </c>
      <c r="S68">
        <v>7</v>
      </c>
      <c r="T68">
        <v>10</v>
      </c>
      <c r="U68">
        <v>9</v>
      </c>
      <c r="V68">
        <v>7</v>
      </c>
      <c r="W68">
        <v>10</v>
      </c>
      <c r="X68">
        <v>7</v>
      </c>
      <c r="Y68">
        <v>11</v>
      </c>
      <c r="Z68">
        <v>1</v>
      </c>
      <c r="AA68">
        <v>3</v>
      </c>
      <c r="AB68">
        <v>0</v>
      </c>
      <c r="AC68">
        <v>0</v>
      </c>
      <c r="AD68">
        <v>8</v>
      </c>
      <c r="AE68">
        <v>3</v>
      </c>
      <c r="AF68">
        <v>26</v>
      </c>
      <c r="AG68">
        <v>0</v>
      </c>
      <c r="AH68">
        <v>2</v>
      </c>
      <c r="AI68">
        <v>10</v>
      </c>
      <c r="AJ68">
        <v>0</v>
      </c>
      <c r="AK68">
        <v>4</v>
      </c>
      <c r="AL68">
        <v>0</v>
      </c>
      <c r="AM68">
        <v>0</v>
      </c>
      <c r="AN68">
        <v>1</v>
      </c>
      <c r="AO68">
        <v>1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3</v>
      </c>
      <c r="AV68">
        <v>0</v>
      </c>
      <c r="AW68">
        <v>8</v>
      </c>
      <c r="AX68">
        <v>2</v>
      </c>
      <c r="AY68">
        <v>11</v>
      </c>
      <c r="AZ68">
        <v>16</v>
      </c>
      <c r="BA68">
        <v>0</v>
      </c>
      <c r="BB68">
        <v>0</v>
      </c>
      <c r="BC68">
        <v>9</v>
      </c>
      <c r="BD68">
        <v>5</v>
      </c>
    </row>
    <row r="69" spans="1:56" x14ac:dyDescent="0.3">
      <c r="A69">
        <v>2025</v>
      </c>
      <c r="B69">
        <v>1</v>
      </c>
      <c r="C69">
        <v>4382</v>
      </c>
      <c r="D69">
        <v>4385</v>
      </c>
      <c r="E69" t="s">
        <v>82</v>
      </c>
      <c r="F69" t="s">
        <v>68</v>
      </c>
      <c r="G69" t="s">
        <v>73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1</v>
      </c>
      <c r="S69">
        <v>1</v>
      </c>
      <c r="T69">
        <v>1</v>
      </c>
      <c r="U69">
        <v>1</v>
      </c>
      <c r="V69">
        <v>2</v>
      </c>
      <c r="W69">
        <v>1</v>
      </c>
      <c r="X69">
        <v>1</v>
      </c>
      <c r="Y69">
        <v>2</v>
      </c>
      <c r="Z69">
        <v>1</v>
      </c>
      <c r="AA69">
        <v>0</v>
      </c>
      <c r="AB69">
        <v>0</v>
      </c>
      <c r="AC69">
        <v>0</v>
      </c>
      <c r="AD69">
        <v>1</v>
      </c>
      <c r="AE69">
        <v>0</v>
      </c>
      <c r="AF69">
        <v>2</v>
      </c>
      <c r="AG69">
        <v>0</v>
      </c>
      <c r="AH69">
        <v>0</v>
      </c>
      <c r="AI69">
        <v>1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5</v>
      </c>
      <c r="AZ69">
        <v>4</v>
      </c>
      <c r="BA69">
        <v>0</v>
      </c>
      <c r="BB69">
        <v>0</v>
      </c>
      <c r="BC69">
        <v>0</v>
      </c>
      <c r="BD69">
        <v>1</v>
      </c>
    </row>
    <row r="70" spans="1:56" x14ac:dyDescent="0.3">
      <c r="A70">
        <v>2025</v>
      </c>
      <c r="B70">
        <v>1</v>
      </c>
      <c r="C70">
        <v>4383</v>
      </c>
      <c r="D70">
        <v>4386</v>
      </c>
      <c r="E70" t="s">
        <v>83</v>
      </c>
      <c r="F70" t="s">
        <v>68</v>
      </c>
      <c r="G70" t="s">
        <v>83</v>
      </c>
      <c r="H70">
        <v>1</v>
      </c>
      <c r="I70">
        <v>0</v>
      </c>
      <c r="J70">
        <v>2</v>
      </c>
      <c r="K70">
        <v>5</v>
      </c>
      <c r="L70">
        <v>3</v>
      </c>
      <c r="M70">
        <v>0</v>
      </c>
      <c r="N70">
        <v>2</v>
      </c>
      <c r="O70">
        <v>0</v>
      </c>
      <c r="P70">
        <v>2</v>
      </c>
      <c r="Q70">
        <v>0</v>
      </c>
      <c r="R70">
        <v>3</v>
      </c>
      <c r="S70">
        <v>7</v>
      </c>
      <c r="T70">
        <v>5</v>
      </c>
      <c r="U70">
        <v>13</v>
      </c>
      <c r="V70">
        <v>5</v>
      </c>
      <c r="W70">
        <v>9</v>
      </c>
      <c r="X70">
        <v>8</v>
      </c>
      <c r="Y70">
        <v>6</v>
      </c>
      <c r="Z70">
        <v>3</v>
      </c>
      <c r="AA70">
        <v>3</v>
      </c>
      <c r="AB70">
        <v>2</v>
      </c>
      <c r="AC70">
        <v>0</v>
      </c>
      <c r="AD70">
        <v>15</v>
      </c>
      <c r="AE70">
        <v>0</v>
      </c>
      <c r="AF70">
        <v>21</v>
      </c>
      <c r="AG70">
        <v>0</v>
      </c>
      <c r="AH70">
        <v>5</v>
      </c>
      <c r="AI70">
        <v>7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</v>
      </c>
      <c r="AV70">
        <v>0</v>
      </c>
      <c r="AW70">
        <v>8</v>
      </c>
      <c r="AX70">
        <v>2</v>
      </c>
      <c r="AY70">
        <v>11</v>
      </c>
      <c r="AZ70">
        <v>31</v>
      </c>
      <c r="BA70">
        <v>0</v>
      </c>
      <c r="BB70">
        <v>0</v>
      </c>
      <c r="BC70">
        <v>1</v>
      </c>
      <c r="BD70">
        <v>1</v>
      </c>
    </row>
    <row r="71" spans="1:56" x14ac:dyDescent="0.3">
      <c r="A71">
        <v>2025</v>
      </c>
      <c r="B71">
        <v>1</v>
      </c>
      <c r="C71">
        <v>4384</v>
      </c>
      <c r="D71">
        <v>4387</v>
      </c>
      <c r="E71" t="s">
        <v>84</v>
      </c>
      <c r="F71" t="s">
        <v>68</v>
      </c>
      <c r="G71" t="s">
        <v>83</v>
      </c>
      <c r="H71">
        <v>0</v>
      </c>
      <c r="I71">
        <v>0</v>
      </c>
      <c r="J71">
        <v>0</v>
      </c>
      <c r="K71">
        <v>3</v>
      </c>
      <c r="L71">
        <v>1</v>
      </c>
      <c r="M71">
        <v>0</v>
      </c>
      <c r="N71">
        <v>1</v>
      </c>
      <c r="O71">
        <v>0</v>
      </c>
      <c r="P71">
        <v>2</v>
      </c>
      <c r="Q71">
        <v>0</v>
      </c>
      <c r="R71">
        <v>1</v>
      </c>
      <c r="S71">
        <v>3</v>
      </c>
      <c r="T71">
        <v>2</v>
      </c>
      <c r="U71">
        <v>2</v>
      </c>
      <c r="V71">
        <v>0</v>
      </c>
      <c r="W71">
        <v>1</v>
      </c>
      <c r="X71">
        <v>3</v>
      </c>
      <c r="Y71">
        <v>1</v>
      </c>
      <c r="Z71">
        <v>1</v>
      </c>
      <c r="AA71">
        <v>1</v>
      </c>
      <c r="AB71">
        <v>4</v>
      </c>
      <c r="AC71">
        <v>0</v>
      </c>
      <c r="AD71">
        <v>2</v>
      </c>
      <c r="AE71">
        <v>0</v>
      </c>
      <c r="AF71">
        <v>13</v>
      </c>
      <c r="AG71">
        <v>0</v>
      </c>
      <c r="AH71">
        <v>0</v>
      </c>
      <c r="AI71">
        <v>1</v>
      </c>
      <c r="AJ71">
        <v>0</v>
      </c>
      <c r="AK71">
        <v>3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</v>
      </c>
      <c r="AV71">
        <v>0</v>
      </c>
      <c r="AW71">
        <v>5</v>
      </c>
      <c r="AX71">
        <v>1</v>
      </c>
      <c r="AY71">
        <v>0</v>
      </c>
      <c r="AZ71">
        <v>3</v>
      </c>
      <c r="BA71">
        <v>0</v>
      </c>
      <c r="BB71">
        <v>0</v>
      </c>
      <c r="BC71">
        <v>0</v>
      </c>
      <c r="BD71">
        <v>0</v>
      </c>
    </row>
    <row r="72" spans="1:56" x14ac:dyDescent="0.3">
      <c r="A72">
        <v>2025</v>
      </c>
      <c r="B72">
        <v>1</v>
      </c>
      <c r="C72">
        <v>4385</v>
      </c>
      <c r="D72">
        <v>4388</v>
      </c>
      <c r="E72" t="s">
        <v>85</v>
      </c>
      <c r="F72" t="s">
        <v>68</v>
      </c>
      <c r="G72" t="s">
        <v>83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</v>
      </c>
      <c r="Y72">
        <v>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3</v>
      </c>
      <c r="AG72">
        <v>0</v>
      </c>
      <c r="AH72">
        <v>0</v>
      </c>
      <c r="AI72">
        <v>0</v>
      </c>
      <c r="AJ72">
        <v>0</v>
      </c>
      <c r="AK72">
        <v>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2</v>
      </c>
      <c r="AZ72">
        <v>0</v>
      </c>
      <c r="BA72">
        <v>0</v>
      </c>
      <c r="BB72">
        <v>0</v>
      </c>
      <c r="BC72">
        <v>1</v>
      </c>
      <c r="BD72">
        <v>0</v>
      </c>
    </row>
    <row r="73" spans="1:56" x14ac:dyDescent="0.3">
      <c r="A73">
        <v>2025</v>
      </c>
      <c r="B73">
        <v>1</v>
      </c>
      <c r="C73">
        <v>4386</v>
      </c>
      <c r="D73">
        <v>4389</v>
      </c>
      <c r="E73" t="s">
        <v>86</v>
      </c>
      <c r="F73" t="s">
        <v>68</v>
      </c>
      <c r="G73" t="s">
        <v>86</v>
      </c>
      <c r="H73">
        <v>0</v>
      </c>
      <c r="I73">
        <v>0</v>
      </c>
      <c r="J73">
        <v>0</v>
      </c>
      <c r="K73">
        <v>11</v>
      </c>
      <c r="L73">
        <v>10</v>
      </c>
      <c r="M73">
        <v>0</v>
      </c>
      <c r="N73">
        <v>10</v>
      </c>
      <c r="O73">
        <v>0</v>
      </c>
      <c r="P73">
        <v>12</v>
      </c>
      <c r="Q73">
        <v>0</v>
      </c>
      <c r="R73">
        <v>5</v>
      </c>
      <c r="S73">
        <v>15</v>
      </c>
      <c r="T73">
        <v>18</v>
      </c>
      <c r="U73">
        <v>17</v>
      </c>
      <c r="V73">
        <v>22</v>
      </c>
      <c r="W73">
        <v>17</v>
      </c>
      <c r="X73">
        <v>13</v>
      </c>
      <c r="Y73">
        <v>13</v>
      </c>
      <c r="Z73">
        <v>11</v>
      </c>
      <c r="AA73">
        <v>10</v>
      </c>
      <c r="AB73">
        <v>4</v>
      </c>
      <c r="AC73">
        <v>0</v>
      </c>
      <c r="AD73">
        <v>17</v>
      </c>
      <c r="AE73">
        <v>0</v>
      </c>
      <c r="AF73">
        <v>45</v>
      </c>
      <c r="AG73">
        <v>1</v>
      </c>
      <c r="AH73">
        <v>23</v>
      </c>
      <c r="AI73">
        <v>7</v>
      </c>
      <c r="AJ73">
        <v>0</v>
      </c>
      <c r="AK73">
        <v>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3</v>
      </c>
      <c r="AV73">
        <v>0</v>
      </c>
      <c r="AW73">
        <v>17</v>
      </c>
      <c r="AX73">
        <v>3</v>
      </c>
      <c r="AY73">
        <v>9</v>
      </c>
      <c r="AZ73">
        <v>12</v>
      </c>
      <c r="BA73">
        <v>0</v>
      </c>
      <c r="BB73">
        <v>0</v>
      </c>
      <c r="BC73">
        <v>8</v>
      </c>
      <c r="BD73">
        <v>13</v>
      </c>
    </row>
    <row r="74" spans="1:56" x14ac:dyDescent="0.3">
      <c r="A74">
        <v>2025</v>
      </c>
      <c r="B74">
        <v>1</v>
      </c>
      <c r="C74">
        <v>4387</v>
      </c>
      <c r="D74">
        <v>4390</v>
      </c>
      <c r="E74" t="s">
        <v>87</v>
      </c>
      <c r="F74" t="s">
        <v>68</v>
      </c>
      <c r="G74" t="s">
        <v>86</v>
      </c>
      <c r="H74">
        <v>0</v>
      </c>
      <c r="I74">
        <v>2</v>
      </c>
      <c r="J74">
        <v>0</v>
      </c>
      <c r="K74">
        <v>1</v>
      </c>
      <c r="L74">
        <v>1</v>
      </c>
      <c r="M74">
        <v>0</v>
      </c>
      <c r="N74">
        <v>1</v>
      </c>
      <c r="O74">
        <v>0</v>
      </c>
      <c r="P74">
        <v>0</v>
      </c>
      <c r="Q74">
        <v>0</v>
      </c>
      <c r="R74">
        <v>0</v>
      </c>
      <c r="S74">
        <v>1</v>
      </c>
      <c r="T74">
        <v>0</v>
      </c>
      <c r="U74">
        <v>0</v>
      </c>
      <c r="V74">
        <v>1</v>
      </c>
      <c r="W74">
        <v>3</v>
      </c>
      <c r="X74">
        <v>2</v>
      </c>
      <c r="Y74">
        <v>2</v>
      </c>
      <c r="Z74">
        <v>2</v>
      </c>
      <c r="AA74">
        <v>1</v>
      </c>
      <c r="AB74">
        <v>0</v>
      </c>
      <c r="AC74">
        <v>0</v>
      </c>
      <c r="AD74">
        <v>0</v>
      </c>
      <c r="AE74">
        <v>0</v>
      </c>
      <c r="AF74">
        <v>3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</v>
      </c>
      <c r="AZ74">
        <v>8</v>
      </c>
      <c r="BA74">
        <v>0</v>
      </c>
      <c r="BB74">
        <v>0</v>
      </c>
      <c r="BC74">
        <v>0</v>
      </c>
      <c r="BD74">
        <v>0</v>
      </c>
    </row>
    <row r="75" spans="1:56" x14ac:dyDescent="0.3">
      <c r="A75">
        <v>2025</v>
      </c>
      <c r="B75">
        <v>1</v>
      </c>
      <c r="C75">
        <v>4388</v>
      </c>
      <c r="D75">
        <v>4391</v>
      </c>
      <c r="E75" t="s">
        <v>88</v>
      </c>
      <c r="F75" t="s">
        <v>68</v>
      </c>
      <c r="G75" t="s">
        <v>86</v>
      </c>
      <c r="H75">
        <v>0</v>
      </c>
      <c r="I75">
        <v>0</v>
      </c>
      <c r="J75">
        <v>0</v>
      </c>
      <c r="K75">
        <v>3</v>
      </c>
      <c r="L75">
        <v>2</v>
      </c>
      <c r="M75">
        <v>0</v>
      </c>
      <c r="N75">
        <v>2</v>
      </c>
      <c r="O75">
        <v>0</v>
      </c>
      <c r="P75">
        <v>2</v>
      </c>
      <c r="Q75">
        <v>0</v>
      </c>
      <c r="R75">
        <v>0</v>
      </c>
      <c r="S75">
        <v>2</v>
      </c>
      <c r="T75">
        <v>2</v>
      </c>
      <c r="U75">
        <v>4</v>
      </c>
      <c r="V75">
        <v>2</v>
      </c>
      <c r="W75">
        <v>2</v>
      </c>
      <c r="X75">
        <v>3</v>
      </c>
      <c r="Y75">
        <v>5</v>
      </c>
      <c r="Z75">
        <v>2</v>
      </c>
      <c r="AA75">
        <v>2</v>
      </c>
      <c r="AB75">
        <v>3</v>
      </c>
      <c r="AC75">
        <v>0</v>
      </c>
      <c r="AD75">
        <v>4</v>
      </c>
      <c r="AE75">
        <v>0</v>
      </c>
      <c r="AF75">
        <v>17</v>
      </c>
      <c r="AG75">
        <v>0</v>
      </c>
      <c r="AH75">
        <v>2</v>
      </c>
      <c r="AI75">
        <v>3</v>
      </c>
      <c r="AJ75">
        <v>0</v>
      </c>
      <c r="AK75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1</v>
      </c>
      <c r="AX75">
        <v>0</v>
      </c>
      <c r="AY75">
        <v>3</v>
      </c>
      <c r="AZ75">
        <v>7</v>
      </c>
      <c r="BA75">
        <v>0</v>
      </c>
      <c r="BB75">
        <v>0</v>
      </c>
      <c r="BC75">
        <v>1</v>
      </c>
      <c r="BD75">
        <v>2</v>
      </c>
    </row>
    <row r="76" spans="1:56" x14ac:dyDescent="0.3">
      <c r="A76">
        <v>2025</v>
      </c>
      <c r="B76">
        <v>1</v>
      </c>
      <c r="C76">
        <v>4389</v>
      </c>
      <c r="D76">
        <v>4392</v>
      </c>
      <c r="E76" t="s">
        <v>89</v>
      </c>
      <c r="F76" t="s">
        <v>68</v>
      </c>
      <c r="G76" t="s">
        <v>86</v>
      </c>
      <c r="H76">
        <v>0</v>
      </c>
      <c r="I76">
        <v>0</v>
      </c>
      <c r="J76">
        <v>0</v>
      </c>
      <c r="K76">
        <v>4</v>
      </c>
      <c r="L76">
        <v>4</v>
      </c>
      <c r="M76">
        <v>0</v>
      </c>
      <c r="N76">
        <v>5</v>
      </c>
      <c r="O76">
        <v>0</v>
      </c>
      <c r="P76">
        <v>5</v>
      </c>
      <c r="Q76">
        <v>0</v>
      </c>
      <c r="R76">
        <v>0</v>
      </c>
      <c r="S76">
        <v>4</v>
      </c>
      <c r="T76">
        <v>6</v>
      </c>
      <c r="U76">
        <v>3</v>
      </c>
      <c r="V76">
        <v>4</v>
      </c>
      <c r="W76">
        <v>5</v>
      </c>
      <c r="X76">
        <v>5</v>
      </c>
      <c r="Y76">
        <v>9</v>
      </c>
      <c r="Z76">
        <v>2</v>
      </c>
      <c r="AA76">
        <v>6</v>
      </c>
      <c r="AB76">
        <v>4</v>
      </c>
      <c r="AC76">
        <v>0</v>
      </c>
      <c r="AD76">
        <v>6</v>
      </c>
      <c r="AE76">
        <v>0</v>
      </c>
      <c r="AF76">
        <v>13</v>
      </c>
      <c r="AG76">
        <v>1</v>
      </c>
      <c r="AH76">
        <v>9</v>
      </c>
      <c r="AI76">
        <v>0</v>
      </c>
      <c r="AJ76">
        <v>0</v>
      </c>
      <c r="AK76">
        <v>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1</v>
      </c>
      <c r="AT76">
        <v>1</v>
      </c>
      <c r="AU76">
        <v>1</v>
      </c>
      <c r="AV76">
        <v>0</v>
      </c>
      <c r="AW76">
        <v>3</v>
      </c>
      <c r="AX76">
        <v>0</v>
      </c>
      <c r="AY76">
        <v>8</v>
      </c>
      <c r="AZ76">
        <v>17</v>
      </c>
      <c r="BA76">
        <v>0</v>
      </c>
      <c r="BB76">
        <v>0</v>
      </c>
      <c r="BC76">
        <v>0</v>
      </c>
      <c r="BD76">
        <v>1</v>
      </c>
    </row>
    <row r="77" spans="1:56" x14ac:dyDescent="0.3">
      <c r="A77">
        <v>2025</v>
      </c>
      <c r="B77">
        <v>1</v>
      </c>
      <c r="C77">
        <v>4390</v>
      </c>
      <c r="D77">
        <v>4393</v>
      </c>
      <c r="E77" t="s">
        <v>90</v>
      </c>
      <c r="F77" t="s">
        <v>68</v>
      </c>
      <c r="G77" t="s">
        <v>86</v>
      </c>
      <c r="H77">
        <v>0</v>
      </c>
      <c r="I77">
        <v>0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1</v>
      </c>
      <c r="Q77">
        <v>0</v>
      </c>
      <c r="R77">
        <v>0</v>
      </c>
      <c r="S77">
        <v>1</v>
      </c>
      <c r="T77">
        <v>2</v>
      </c>
      <c r="U77">
        <v>3</v>
      </c>
      <c r="V77">
        <v>6</v>
      </c>
      <c r="W77">
        <v>1</v>
      </c>
      <c r="X77">
        <v>1</v>
      </c>
      <c r="Y77">
        <v>5</v>
      </c>
      <c r="Z77">
        <v>1</v>
      </c>
      <c r="AA77">
        <v>2</v>
      </c>
      <c r="AB77">
        <v>0</v>
      </c>
      <c r="AC77">
        <v>0</v>
      </c>
      <c r="AD77">
        <v>3</v>
      </c>
      <c r="AE77">
        <v>0</v>
      </c>
      <c r="AF77">
        <v>8</v>
      </c>
      <c r="AG77">
        <v>0</v>
      </c>
      <c r="AH77">
        <v>9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5</v>
      </c>
      <c r="AZ77">
        <v>17</v>
      </c>
      <c r="BA77">
        <v>0</v>
      </c>
      <c r="BB77">
        <v>0</v>
      </c>
      <c r="BC77">
        <v>1</v>
      </c>
      <c r="BD77">
        <v>2</v>
      </c>
    </row>
    <row r="78" spans="1:56" x14ac:dyDescent="0.3">
      <c r="A78">
        <v>2025</v>
      </c>
      <c r="B78">
        <v>1</v>
      </c>
      <c r="C78">
        <v>4391</v>
      </c>
      <c r="D78">
        <v>4394</v>
      </c>
      <c r="E78" t="s">
        <v>91</v>
      </c>
      <c r="F78" t="s">
        <v>68</v>
      </c>
      <c r="G78" t="s">
        <v>86</v>
      </c>
      <c r="H78">
        <v>0</v>
      </c>
      <c r="I78">
        <v>0</v>
      </c>
      <c r="J78">
        <v>0</v>
      </c>
      <c r="K78">
        <v>3</v>
      </c>
      <c r="L78">
        <v>3</v>
      </c>
      <c r="M78">
        <v>0</v>
      </c>
      <c r="N78">
        <v>3</v>
      </c>
      <c r="O78">
        <v>0</v>
      </c>
      <c r="P78">
        <v>3</v>
      </c>
      <c r="Q78">
        <v>0</v>
      </c>
      <c r="R78">
        <v>1</v>
      </c>
      <c r="S78">
        <v>1</v>
      </c>
      <c r="T78">
        <v>1</v>
      </c>
      <c r="U78">
        <v>3</v>
      </c>
      <c r="V78">
        <v>3</v>
      </c>
      <c r="W78">
        <v>2</v>
      </c>
      <c r="X78">
        <v>0</v>
      </c>
      <c r="Y78">
        <v>1</v>
      </c>
      <c r="Z78">
        <v>1</v>
      </c>
      <c r="AA78">
        <v>2</v>
      </c>
      <c r="AB78">
        <v>1</v>
      </c>
      <c r="AC78">
        <v>0</v>
      </c>
      <c r="AD78">
        <v>3</v>
      </c>
      <c r="AE78">
        <v>0</v>
      </c>
      <c r="AF78">
        <v>9</v>
      </c>
      <c r="AG78">
        <v>0</v>
      </c>
      <c r="AH78">
        <v>4</v>
      </c>
      <c r="AI78">
        <v>2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1</v>
      </c>
      <c r="AY78">
        <v>2</v>
      </c>
      <c r="AZ78">
        <v>2</v>
      </c>
      <c r="BA78">
        <v>0</v>
      </c>
      <c r="BB78">
        <v>0</v>
      </c>
      <c r="BC78">
        <v>0</v>
      </c>
      <c r="BD78">
        <v>0</v>
      </c>
    </row>
    <row r="79" spans="1:56" x14ac:dyDescent="0.3">
      <c r="A79">
        <v>2025</v>
      </c>
      <c r="B79">
        <v>1</v>
      </c>
      <c r="C79">
        <v>4392</v>
      </c>
      <c r="D79">
        <v>4395</v>
      </c>
      <c r="E79" t="s">
        <v>92</v>
      </c>
      <c r="F79" t="s">
        <v>68</v>
      </c>
      <c r="G79" t="s">
        <v>92</v>
      </c>
      <c r="H79">
        <v>26</v>
      </c>
      <c r="I79">
        <v>0</v>
      </c>
      <c r="J79">
        <v>17</v>
      </c>
      <c r="K79">
        <v>31</v>
      </c>
      <c r="L79">
        <v>19</v>
      </c>
      <c r="M79">
        <v>0</v>
      </c>
      <c r="N79">
        <v>14</v>
      </c>
      <c r="O79">
        <v>0</v>
      </c>
      <c r="P79">
        <v>12</v>
      </c>
      <c r="Q79">
        <v>0</v>
      </c>
      <c r="R79">
        <v>11</v>
      </c>
      <c r="S79">
        <v>25</v>
      </c>
      <c r="T79">
        <v>23</v>
      </c>
      <c r="U79">
        <v>28</v>
      </c>
      <c r="V79">
        <v>21</v>
      </c>
      <c r="W79">
        <v>20</v>
      </c>
      <c r="X79">
        <v>11</v>
      </c>
      <c r="Y79">
        <v>27</v>
      </c>
      <c r="Z79">
        <v>7</v>
      </c>
      <c r="AA79">
        <v>7</v>
      </c>
      <c r="AB79">
        <v>5</v>
      </c>
      <c r="AC79">
        <v>0</v>
      </c>
      <c r="AD79">
        <v>23</v>
      </c>
      <c r="AE79">
        <v>0</v>
      </c>
      <c r="AF79">
        <v>63</v>
      </c>
      <c r="AG79">
        <v>0</v>
      </c>
      <c r="AH79">
        <v>3</v>
      </c>
      <c r="AI79">
        <v>27</v>
      </c>
      <c r="AJ79">
        <v>0</v>
      </c>
      <c r="AK79">
        <v>12</v>
      </c>
      <c r="AL79">
        <v>0</v>
      </c>
      <c r="AM79">
        <v>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</v>
      </c>
      <c r="AV79">
        <v>0</v>
      </c>
      <c r="AW79">
        <v>13</v>
      </c>
      <c r="AX79">
        <v>3</v>
      </c>
      <c r="AY79">
        <v>32</v>
      </c>
      <c r="AZ79">
        <v>38</v>
      </c>
      <c r="BA79">
        <v>0</v>
      </c>
      <c r="BB79">
        <v>0</v>
      </c>
      <c r="BC79">
        <v>8</v>
      </c>
      <c r="BD79">
        <v>15</v>
      </c>
    </row>
    <row r="80" spans="1:56" x14ac:dyDescent="0.3">
      <c r="A80">
        <v>2025</v>
      </c>
      <c r="B80">
        <v>1</v>
      </c>
      <c r="C80">
        <v>4393</v>
      </c>
      <c r="D80">
        <v>4396</v>
      </c>
      <c r="E80" t="s">
        <v>93</v>
      </c>
      <c r="F80" t="s">
        <v>68</v>
      </c>
      <c r="G80" t="s">
        <v>92</v>
      </c>
      <c r="H80">
        <v>0</v>
      </c>
      <c r="I80">
        <v>0</v>
      </c>
      <c r="J80">
        <v>0</v>
      </c>
      <c r="K80">
        <v>3</v>
      </c>
      <c r="L80">
        <v>2</v>
      </c>
      <c r="M80">
        <v>0</v>
      </c>
      <c r="N80">
        <v>1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4</v>
      </c>
      <c r="V80">
        <v>3</v>
      </c>
      <c r="W80">
        <v>1</v>
      </c>
      <c r="X80">
        <v>4</v>
      </c>
      <c r="Y80">
        <v>2</v>
      </c>
      <c r="Z80">
        <v>6</v>
      </c>
      <c r="AA80">
        <v>2</v>
      </c>
      <c r="AB80">
        <v>0</v>
      </c>
      <c r="AC80">
        <v>0</v>
      </c>
      <c r="AD80">
        <v>2</v>
      </c>
      <c r="AE80">
        <v>0</v>
      </c>
      <c r="AF80">
        <v>8</v>
      </c>
      <c r="AG80">
        <v>0</v>
      </c>
      <c r="AH80">
        <v>2</v>
      </c>
      <c r="AI80">
        <v>0</v>
      </c>
      <c r="AJ80">
        <v>0</v>
      </c>
      <c r="AK80">
        <v>1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4</v>
      </c>
      <c r="AX80">
        <v>0</v>
      </c>
      <c r="AY80">
        <v>4</v>
      </c>
      <c r="AZ80">
        <v>11</v>
      </c>
      <c r="BA80">
        <v>0</v>
      </c>
      <c r="BB80">
        <v>0</v>
      </c>
      <c r="BC80">
        <v>2</v>
      </c>
      <c r="BD80">
        <v>2</v>
      </c>
    </row>
    <row r="81" spans="1:56" x14ac:dyDescent="0.3">
      <c r="A81">
        <v>2025</v>
      </c>
      <c r="B81">
        <v>1</v>
      </c>
      <c r="C81">
        <v>4394</v>
      </c>
      <c r="D81">
        <v>4397</v>
      </c>
      <c r="E81" t="s">
        <v>94</v>
      </c>
      <c r="F81" t="s">
        <v>68</v>
      </c>
      <c r="G81" t="s">
        <v>94</v>
      </c>
      <c r="H81">
        <v>0</v>
      </c>
      <c r="I81">
        <v>0</v>
      </c>
      <c r="J81">
        <v>0</v>
      </c>
      <c r="K81">
        <v>8</v>
      </c>
      <c r="L81">
        <v>5</v>
      </c>
      <c r="M81">
        <v>2</v>
      </c>
      <c r="N81">
        <v>6</v>
      </c>
      <c r="O81">
        <v>0</v>
      </c>
      <c r="P81">
        <v>4</v>
      </c>
      <c r="Q81">
        <v>0</v>
      </c>
      <c r="R81">
        <v>5</v>
      </c>
      <c r="S81">
        <v>8</v>
      </c>
      <c r="T81">
        <v>4</v>
      </c>
      <c r="U81">
        <v>2</v>
      </c>
      <c r="V81">
        <v>2</v>
      </c>
      <c r="W81">
        <v>4</v>
      </c>
      <c r="X81">
        <v>4</v>
      </c>
      <c r="Y81">
        <v>7</v>
      </c>
      <c r="Z81">
        <v>2</v>
      </c>
      <c r="AA81">
        <v>6</v>
      </c>
      <c r="AB81">
        <v>2</v>
      </c>
      <c r="AC81">
        <v>0</v>
      </c>
      <c r="AD81">
        <v>7</v>
      </c>
      <c r="AE81">
        <v>0</v>
      </c>
      <c r="AF81">
        <v>11</v>
      </c>
      <c r="AG81">
        <v>2</v>
      </c>
      <c r="AH81">
        <v>5</v>
      </c>
      <c r="AI81">
        <v>2</v>
      </c>
      <c r="AJ81">
        <v>0</v>
      </c>
      <c r="AK81">
        <v>0</v>
      </c>
      <c r="AL81">
        <v>0</v>
      </c>
      <c r="AM81">
        <v>0</v>
      </c>
      <c r="AN81">
        <v>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</v>
      </c>
      <c r="AV81">
        <v>0</v>
      </c>
      <c r="AW81">
        <v>9</v>
      </c>
      <c r="AX81">
        <v>0</v>
      </c>
      <c r="AY81">
        <v>6</v>
      </c>
      <c r="AZ81">
        <v>8</v>
      </c>
      <c r="BA81">
        <v>0</v>
      </c>
      <c r="BB81">
        <v>0</v>
      </c>
      <c r="BC81">
        <v>5</v>
      </c>
      <c r="BD81">
        <v>4</v>
      </c>
    </row>
    <row r="82" spans="1:56" x14ac:dyDescent="0.3">
      <c r="A82">
        <v>2025</v>
      </c>
      <c r="B82">
        <v>1</v>
      </c>
      <c r="C82">
        <v>4395</v>
      </c>
      <c r="D82">
        <v>4398</v>
      </c>
      <c r="E82" t="s">
        <v>95</v>
      </c>
      <c r="F82" t="s">
        <v>68</v>
      </c>
      <c r="G82" t="s">
        <v>94</v>
      </c>
      <c r="H82">
        <v>1</v>
      </c>
      <c r="I82">
        <v>0</v>
      </c>
      <c r="J82">
        <v>0</v>
      </c>
      <c r="K82">
        <v>1</v>
      </c>
      <c r="L82">
        <v>1</v>
      </c>
      <c r="M82">
        <v>0</v>
      </c>
      <c r="N82">
        <v>0</v>
      </c>
      <c r="O82">
        <v>0</v>
      </c>
      <c r="P82">
        <v>0</v>
      </c>
      <c r="Q82">
        <v>0</v>
      </c>
      <c r="R82">
        <v>1</v>
      </c>
      <c r="S82">
        <v>0</v>
      </c>
      <c r="T82">
        <v>1</v>
      </c>
      <c r="U82">
        <v>1</v>
      </c>
      <c r="V82">
        <v>1</v>
      </c>
      <c r="W82">
        <v>1</v>
      </c>
      <c r="X82">
        <v>1</v>
      </c>
      <c r="Y82">
        <v>0</v>
      </c>
      <c r="Z82">
        <v>1</v>
      </c>
      <c r="AA82">
        <v>0</v>
      </c>
      <c r="AB82">
        <v>0</v>
      </c>
      <c r="AC82">
        <v>0</v>
      </c>
      <c r="AD82">
        <v>1</v>
      </c>
      <c r="AE82">
        <v>0</v>
      </c>
      <c r="AF82">
        <v>12</v>
      </c>
      <c r="AG82">
        <v>0</v>
      </c>
      <c r="AH82">
        <v>0</v>
      </c>
      <c r="AI82">
        <v>1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</v>
      </c>
      <c r="AV82">
        <v>0</v>
      </c>
      <c r="AW82">
        <v>2</v>
      </c>
      <c r="AX82">
        <v>0</v>
      </c>
      <c r="AY82">
        <v>0</v>
      </c>
      <c r="AZ82">
        <v>2</v>
      </c>
      <c r="BA82">
        <v>0</v>
      </c>
      <c r="BB82">
        <v>0</v>
      </c>
      <c r="BC82">
        <v>0</v>
      </c>
      <c r="BD82">
        <v>0</v>
      </c>
    </row>
    <row r="83" spans="1:56" x14ac:dyDescent="0.3">
      <c r="A83">
        <v>2025</v>
      </c>
      <c r="B83">
        <v>1</v>
      </c>
      <c r="C83">
        <v>4396</v>
      </c>
      <c r="D83">
        <v>4399</v>
      </c>
      <c r="E83" t="s">
        <v>96</v>
      </c>
      <c r="F83" t="s">
        <v>68</v>
      </c>
      <c r="G83" t="s">
        <v>94</v>
      </c>
      <c r="H83">
        <v>0</v>
      </c>
      <c r="I83">
        <v>0</v>
      </c>
      <c r="J83">
        <v>0</v>
      </c>
      <c r="K83">
        <v>2</v>
      </c>
      <c r="L83">
        <v>2</v>
      </c>
      <c r="M83">
        <v>0</v>
      </c>
      <c r="N83">
        <v>1</v>
      </c>
      <c r="O83">
        <v>0</v>
      </c>
      <c r="P83">
        <v>0</v>
      </c>
      <c r="Q83">
        <v>0</v>
      </c>
      <c r="R83">
        <v>0</v>
      </c>
      <c r="S83">
        <v>2</v>
      </c>
      <c r="T83">
        <v>5</v>
      </c>
      <c r="U83">
        <v>2</v>
      </c>
      <c r="V83">
        <v>3</v>
      </c>
      <c r="W83">
        <v>2</v>
      </c>
      <c r="X83">
        <v>2</v>
      </c>
      <c r="Y83">
        <v>1</v>
      </c>
      <c r="Z83">
        <v>2</v>
      </c>
      <c r="AA83">
        <v>2</v>
      </c>
      <c r="AB83">
        <v>1</v>
      </c>
      <c r="AC83">
        <v>0</v>
      </c>
      <c r="AD83">
        <v>2</v>
      </c>
      <c r="AE83">
        <v>0</v>
      </c>
      <c r="AF83">
        <v>4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2</v>
      </c>
      <c r="AZ83">
        <v>14</v>
      </c>
      <c r="BA83">
        <v>0</v>
      </c>
      <c r="BB83">
        <v>0</v>
      </c>
      <c r="BC83">
        <v>2</v>
      </c>
      <c r="BD83">
        <v>2</v>
      </c>
    </row>
    <row r="84" spans="1:56" x14ac:dyDescent="0.3">
      <c r="A84">
        <v>2025</v>
      </c>
      <c r="B84">
        <v>1</v>
      </c>
      <c r="C84">
        <v>4397</v>
      </c>
      <c r="D84">
        <v>4400</v>
      </c>
      <c r="E84" t="s">
        <v>97</v>
      </c>
      <c r="F84" t="s">
        <v>68</v>
      </c>
      <c r="G84" t="s">
        <v>94</v>
      </c>
      <c r="H84">
        <v>0</v>
      </c>
      <c r="I84">
        <v>0</v>
      </c>
      <c r="J84">
        <v>0</v>
      </c>
      <c r="K84">
        <v>2</v>
      </c>
      <c r="L84">
        <v>2</v>
      </c>
      <c r="M84">
        <v>0</v>
      </c>
      <c r="N84">
        <v>2</v>
      </c>
      <c r="O84">
        <v>0</v>
      </c>
      <c r="P84">
        <v>4</v>
      </c>
      <c r="Q84">
        <v>0</v>
      </c>
      <c r="R84">
        <v>1</v>
      </c>
      <c r="S84">
        <v>5</v>
      </c>
      <c r="T84">
        <v>0</v>
      </c>
      <c r="U84">
        <v>2</v>
      </c>
      <c r="V84">
        <v>1</v>
      </c>
      <c r="W84">
        <v>0</v>
      </c>
      <c r="X84">
        <v>1</v>
      </c>
      <c r="Y84">
        <v>0</v>
      </c>
      <c r="Z84">
        <v>0</v>
      </c>
      <c r="AA84">
        <v>2</v>
      </c>
      <c r="AB84">
        <v>1</v>
      </c>
      <c r="AC84">
        <v>0</v>
      </c>
      <c r="AD84">
        <v>1</v>
      </c>
      <c r="AE84">
        <v>0</v>
      </c>
      <c r="AF84">
        <v>6</v>
      </c>
      <c r="AG84">
        <v>0</v>
      </c>
      <c r="AH84">
        <v>1</v>
      </c>
      <c r="AI84">
        <v>1</v>
      </c>
      <c r="AJ84">
        <v>0</v>
      </c>
      <c r="AK84">
        <v>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3</v>
      </c>
      <c r="AX84">
        <v>0</v>
      </c>
      <c r="AY84">
        <v>2</v>
      </c>
      <c r="AZ84">
        <v>10</v>
      </c>
      <c r="BA84">
        <v>0</v>
      </c>
      <c r="BB84">
        <v>0</v>
      </c>
      <c r="BC84">
        <v>0</v>
      </c>
      <c r="BD84">
        <v>1</v>
      </c>
    </row>
    <row r="85" spans="1:56" x14ac:dyDescent="0.3">
      <c r="A85">
        <v>2025</v>
      </c>
      <c r="B85">
        <v>1</v>
      </c>
      <c r="C85">
        <v>4398</v>
      </c>
      <c r="D85">
        <v>4401</v>
      </c>
      <c r="E85" t="s">
        <v>98</v>
      </c>
      <c r="F85" t="s">
        <v>68</v>
      </c>
      <c r="G85" t="s">
        <v>94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3</v>
      </c>
      <c r="Z85">
        <v>2</v>
      </c>
      <c r="AA85">
        <v>0</v>
      </c>
      <c r="AB85">
        <v>2</v>
      </c>
      <c r="AC85">
        <v>0</v>
      </c>
      <c r="AD85">
        <v>3</v>
      </c>
      <c r="AE85">
        <v>0</v>
      </c>
      <c r="AF85">
        <v>0</v>
      </c>
      <c r="AG85">
        <v>0</v>
      </c>
      <c r="AH85">
        <v>3</v>
      </c>
      <c r="AI85">
        <v>0</v>
      </c>
      <c r="AJ85">
        <v>0</v>
      </c>
      <c r="AK85">
        <v>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</v>
      </c>
      <c r="AV85">
        <v>0</v>
      </c>
      <c r="AW85">
        <v>0</v>
      </c>
      <c r="AX85">
        <v>0</v>
      </c>
      <c r="AY85">
        <v>6</v>
      </c>
      <c r="AZ85">
        <v>6</v>
      </c>
      <c r="BA85">
        <v>0</v>
      </c>
      <c r="BB85">
        <v>0</v>
      </c>
      <c r="BC85">
        <v>0</v>
      </c>
      <c r="BD85">
        <v>1</v>
      </c>
    </row>
    <row r="86" spans="1:56" x14ac:dyDescent="0.3">
      <c r="A86">
        <v>2025</v>
      </c>
      <c r="B86">
        <v>1</v>
      </c>
      <c r="C86">
        <v>4399</v>
      </c>
      <c r="D86">
        <v>4402</v>
      </c>
      <c r="E86" t="s">
        <v>99</v>
      </c>
      <c r="F86" t="s">
        <v>68</v>
      </c>
      <c r="G86" t="s">
        <v>94</v>
      </c>
      <c r="H86">
        <v>1</v>
      </c>
      <c r="I86">
        <v>0</v>
      </c>
      <c r="J86">
        <v>0</v>
      </c>
      <c r="K86">
        <v>2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  <c r="U86">
        <v>1</v>
      </c>
      <c r="V86">
        <v>0</v>
      </c>
      <c r="W86">
        <v>2</v>
      </c>
      <c r="X86">
        <v>0</v>
      </c>
      <c r="Y86">
        <v>2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>
        <v>5</v>
      </c>
      <c r="AG86">
        <v>0</v>
      </c>
      <c r="AH86">
        <v>0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15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</v>
      </c>
      <c r="BD86">
        <v>0</v>
      </c>
    </row>
    <row r="87" spans="1:56" x14ac:dyDescent="0.3">
      <c r="A87">
        <v>2025</v>
      </c>
      <c r="B87">
        <v>1</v>
      </c>
      <c r="C87">
        <v>4400</v>
      </c>
      <c r="D87">
        <v>4403</v>
      </c>
      <c r="E87" t="s">
        <v>100</v>
      </c>
      <c r="F87" t="s">
        <v>68</v>
      </c>
      <c r="G87" t="s">
        <v>94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1</v>
      </c>
      <c r="S87">
        <v>1</v>
      </c>
      <c r="T87">
        <v>1</v>
      </c>
      <c r="U87">
        <v>0</v>
      </c>
      <c r="V87">
        <v>1</v>
      </c>
      <c r="W87">
        <v>4</v>
      </c>
      <c r="X87">
        <v>1</v>
      </c>
      <c r="Y87">
        <v>0</v>
      </c>
      <c r="Z87">
        <v>0</v>
      </c>
      <c r="AA87">
        <v>2</v>
      </c>
      <c r="AB87">
        <v>1</v>
      </c>
      <c r="AC87">
        <v>0</v>
      </c>
      <c r="AD87">
        <v>2</v>
      </c>
      <c r="AE87">
        <v>0</v>
      </c>
      <c r="AF87">
        <v>2</v>
      </c>
      <c r="AG87">
        <v>0</v>
      </c>
      <c r="AH87">
        <v>1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</v>
      </c>
      <c r="AV87">
        <v>0</v>
      </c>
      <c r="AW87">
        <v>4</v>
      </c>
      <c r="AX87">
        <v>2</v>
      </c>
      <c r="AY87">
        <v>3</v>
      </c>
      <c r="AZ87">
        <v>4</v>
      </c>
      <c r="BA87">
        <v>0</v>
      </c>
      <c r="BB87">
        <v>0</v>
      </c>
      <c r="BC87">
        <v>4</v>
      </c>
      <c r="BD87">
        <v>0</v>
      </c>
    </row>
    <row r="88" spans="1:56" x14ac:dyDescent="0.3">
      <c r="A88">
        <v>2025</v>
      </c>
      <c r="B88">
        <v>1</v>
      </c>
      <c r="C88">
        <v>4401</v>
      </c>
      <c r="D88">
        <v>4404</v>
      </c>
      <c r="E88" t="s">
        <v>101</v>
      </c>
      <c r="F88" t="s">
        <v>68</v>
      </c>
      <c r="G88" t="s">
        <v>92</v>
      </c>
      <c r="H88">
        <v>0</v>
      </c>
      <c r="I88">
        <v>0</v>
      </c>
      <c r="J88">
        <v>0</v>
      </c>
      <c r="K88">
        <v>2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3</v>
      </c>
      <c r="S88">
        <v>3</v>
      </c>
      <c r="T88">
        <v>3</v>
      </c>
      <c r="U88">
        <v>1</v>
      </c>
      <c r="V88">
        <v>3</v>
      </c>
      <c r="W88">
        <v>2</v>
      </c>
      <c r="X88">
        <v>4</v>
      </c>
      <c r="Y88">
        <v>0</v>
      </c>
      <c r="Z88">
        <v>1</v>
      </c>
      <c r="AA88">
        <v>0</v>
      </c>
      <c r="AB88">
        <v>0</v>
      </c>
      <c r="AC88">
        <v>0</v>
      </c>
      <c r="AD88">
        <v>5</v>
      </c>
      <c r="AE88">
        <v>0</v>
      </c>
      <c r="AF88">
        <v>10</v>
      </c>
      <c r="AG88">
        <v>0</v>
      </c>
      <c r="AH88">
        <v>2</v>
      </c>
      <c r="AI88">
        <v>3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2</v>
      </c>
      <c r="AY88">
        <v>3</v>
      </c>
      <c r="AZ88">
        <v>1</v>
      </c>
      <c r="BA88">
        <v>0</v>
      </c>
      <c r="BB88">
        <v>0</v>
      </c>
      <c r="BC88">
        <v>2</v>
      </c>
      <c r="BD88">
        <v>1</v>
      </c>
    </row>
    <row r="89" spans="1:56" x14ac:dyDescent="0.3">
      <c r="A89">
        <v>2025</v>
      </c>
      <c r="B89">
        <v>1</v>
      </c>
      <c r="C89">
        <v>4402</v>
      </c>
      <c r="D89">
        <v>4405</v>
      </c>
      <c r="E89" t="s">
        <v>102</v>
      </c>
      <c r="F89" t="s">
        <v>68</v>
      </c>
      <c r="G89" t="s">
        <v>92</v>
      </c>
      <c r="H89">
        <v>0</v>
      </c>
      <c r="I89">
        <v>0</v>
      </c>
      <c r="J89">
        <v>0</v>
      </c>
      <c r="K89">
        <v>2</v>
      </c>
      <c r="L89">
        <v>2</v>
      </c>
      <c r="M89">
        <v>0</v>
      </c>
      <c r="N89">
        <v>0</v>
      </c>
      <c r="O89">
        <v>0</v>
      </c>
      <c r="P89">
        <v>1</v>
      </c>
      <c r="Q89">
        <v>0</v>
      </c>
      <c r="R89">
        <v>0</v>
      </c>
      <c r="S89">
        <v>3</v>
      </c>
      <c r="T89">
        <v>2</v>
      </c>
      <c r="U89">
        <v>2</v>
      </c>
      <c r="V89">
        <v>5</v>
      </c>
      <c r="W89">
        <v>4</v>
      </c>
      <c r="X89">
        <v>3</v>
      </c>
      <c r="Y89">
        <v>0</v>
      </c>
      <c r="Z89">
        <v>1</v>
      </c>
      <c r="AA89">
        <v>0</v>
      </c>
      <c r="AB89">
        <v>1</v>
      </c>
      <c r="AC89">
        <v>0</v>
      </c>
      <c r="AD89">
        <v>0</v>
      </c>
      <c r="AE89">
        <v>0</v>
      </c>
      <c r="AF89">
        <v>7</v>
      </c>
      <c r="AG89">
        <v>0</v>
      </c>
      <c r="AH89">
        <v>1</v>
      </c>
      <c r="AI89">
        <v>0</v>
      </c>
      <c r="AJ89">
        <v>0</v>
      </c>
      <c r="AK89">
        <v>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</v>
      </c>
      <c r="AY89">
        <v>2</v>
      </c>
      <c r="AZ89">
        <v>3</v>
      </c>
      <c r="BA89">
        <v>0</v>
      </c>
      <c r="BB89">
        <v>0</v>
      </c>
      <c r="BC89">
        <v>0</v>
      </c>
      <c r="BD89">
        <v>2</v>
      </c>
    </row>
    <row r="90" spans="1:56" x14ac:dyDescent="0.3">
      <c r="A90">
        <v>2025</v>
      </c>
      <c r="B90">
        <v>1</v>
      </c>
      <c r="C90">
        <v>4403</v>
      </c>
      <c r="D90">
        <v>4406</v>
      </c>
      <c r="E90" t="s">
        <v>103</v>
      </c>
      <c r="F90" t="s">
        <v>68</v>
      </c>
      <c r="G90" t="s">
        <v>92</v>
      </c>
      <c r="H90">
        <v>0</v>
      </c>
      <c r="I90">
        <v>0</v>
      </c>
      <c r="J90">
        <v>0</v>
      </c>
      <c r="K90">
        <v>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1</v>
      </c>
      <c r="S90">
        <v>1</v>
      </c>
      <c r="T90">
        <v>0</v>
      </c>
      <c r="U90">
        <v>2</v>
      </c>
      <c r="V90">
        <v>0</v>
      </c>
      <c r="W90">
        <v>2</v>
      </c>
      <c r="X90">
        <v>1</v>
      </c>
      <c r="Y90">
        <v>1</v>
      </c>
      <c r="Z90">
        <v>2</v>
      </c>
      <c r="AA90">
        <v>0</v>
      </c>
      <c r="AB90">
        <v>1</v>
      </c>
      <c r="AC90">
        <v>0</v>
      </c>
      <c r="AD90">
        <v>0</v>
      </c>
      <c r="AE90">
        <v>0</v>
      </c>
      <c r="AF90">
        <v>5</v>
      </c>
      <c r="AG90">
        <v>0</v>
      </c>
      <c r="AH90">
        <v>0</v>
      </c>
      <c r="AI90">
        <v>1</v>
      </c>
      <c r="AJ90">
        <v>0</v>
      </c>
      <c r="AK90">
        <v>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</v>
      </c>
      <c r="AV90">
        <v>0</v>
      </c>
      <c r="AW90">
        <v>4</v>
      </c>
      <c r="AX90">
        <v>0</v>
      </c>
      <c r="AY90">
        <v>2</v>
      </c>
      <c r="AZ90">
        <v>6</v>
      </c>
      <c r="BA90">
        <v>0</v>
      </c>
      <c r="BB90">
        <v>0</v>
      </c>
      <c r="BC90">
        <v>1</v>
      </c>
      <c r="BD90">
        <v>0</v>
      </c>
    </row>
    <row r="91" spans="1:56" x14ac:dyDescent="0.3">
      <c r="A91">
        <v>2025</v>
      </c>
      <c r="B91">
        <v>1</v>
      </c>
      <c r="C91">
        <v>4404</v>
      </c>
      <c r="D91">
        <v>4407</v>
      </c>
      <c r="E91" t="s">
        <v>104</v>
      </c>
      <c r="F91" t="s">
        <v>68</v>
      </c>
      <c r="G91" t="s">
        <v>104</v>
      </c>
      <c r="H91">
        <v>11</v>
      </c>
      <c r="I91">
        <v>0</v>
      </c>
      <c r="J91">
        <v>23</v>
      </c>
      <c r="K91">
        <v>28</v>
      </c>
      <c r="L91">
        <v>21</v>
      </c>
      <c r="M91">
        <v>1</v>
      </c>
      <c r="N91">
        <v>16</v>
      </c>
      <c r="O91">
        <v>0</v>
      </c>
      <c r="P91">
        <v>14</v>
      </c>
      <c r="Q91">
        <v>0</v>
      </c>
      <c r="R91">
        <v>12</v>
      </c>
      <c r="S91">
        <v>34</v>
      </c>
      <c r="T91">
        <v>18</v>
      </c>
      <c r="U91">
        <v>32</v>
      </c>
      <c r="V91">
        <v>23</v>
      </c>
      <c r="W91">
        <v>26</v>
      </c>
      <c r="X91">
        <v>11</v>
      </c>
      <c r="Y91">
        <v>12</v>
      </c>
      <c r="Z91">
        <v>8</v>
      </c>
      <c r="AA91">
        <v>8</v>
      </c>
      <c r="AB91">
        <v>5</v>
      </c>
      <c r="AC91">
        <v>0</v>
      </c>
      <c r="AD91">
        <v>43</v>
      </c>
      <c r="AE91">
        <v>0</v>
      </c>
      <c r="AF91">
        <v>140</v>
      </c>
      <c r="AG91">
        <v>1</v>
      </c>
      <c r="AH91">
        <v>7</v>
      </c>
      <c r="AI91">
        <v>41</v>
      </c>
      <c r="AJ91">
        <v>0</v>
      </c>
      <c r="AK91">
        <v>13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11</v>
      </c>
      <c r="AV91">
        <v>0</v>
      </c>
      <c r="AW91">
        <v>42</v>
      </c>
      <c r="AX91">
        <v>10</v>
      </c>
      <c r="AY91">
        <v>27</v>
      </c>
      <c r="AZ91">
        <v>38</v>
      </c>
      <c r="BA91">
        <v>1</v>
      </c>
      <c r="BB91">
        <v>0</v>
      </c>
      <c r="BC91">
        <v>5</v>
      </c>
      <c r="BD91">
        <v>18</v>
      </c>
    </row>
    <row r="92" spans="1:56" x14ac:dyDescent="0.3">
      <c r="A92">
        <v>2025</v>
      </c>
      <c r="B92">
        <v>1</v>
      </c>
      <c r="C92">
        <v>4405</v>
      </c>
      <c r="D92">
        <v>4408</v>
      </c>
      <c r="E92" t="s">
        <v>105</v>
      </c>
      <c r="F92" t="s">
        <v>68</v>
      </c>
      <c r="G92" t="s">
        <v>104</v>
      </c>
      <c r="H92">
        <v>0</v>
      </c>
      <c r="I92">
        <v>0</v>
      </c>
      <c r="J92">
        <v>0</v>
      </c>
      <c r="K92">
        <v>2</v>
      </c>
      <c r="L92">
        <v>1</v>
      </c>
      <c r="M92">
        <v>0</v>
      </c>
      <c r="N92">
        <v>2</v>
      </c>
      <c r="O92">
        <v>0</v>
      </c>
      <c r="P92">
        <v>2</v>
      </c>
      <c r="Q92">
        <v>0</v>
      </c>
      <c r="R92">
        <v>0</v>
      </c>
      <c r="S92">
        <v>1</v>
      </c>
      <c r="T92">
        <v>1</v>
      </c>
      <c r="U92">
        <v>1</v>
      </c>
      <c r="V92">
        <v>6</v>
      </c>
      <c r="W92">
        <v>9</v>
      </c>
      <c r="X92">
        <v>2</v>
      </c>
      <c r="Y92">
        <v>2</v>
      </c>
      <c r="Z92">
        <v>2</v>
      </c>
      <c r="AA92">
        <v>2</v>
      </c>
      <c r="AB92">
        <v>0</v>
      </c>
      <c r="AC92">
        <v>0</v>
      </c>
      <c r="AD92">
        <v>4</v>
      </c>
      <c r="AE92">
        <v>0</v>
      </c>
      <c r="AF92">
        <v>9</v>
      </c>
      <c r="AG92">
        <v>0</v>
      </c>
      <c r="AH92">
        <v>3</v>
      </c>
      <c r="AI92">
        <v>1</v>
      </c>
      <c r="AJ92">
        <v>0</v>
      </c>
      <c r="AK92">
        <v>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4</v>
      </c>
      <c r="AX92">
        <v>0</v>
      </c>
      <c r="AY92">
        <v>3</v>
      </c>
      <c r="AZ92">
        <v>6</v>
      </c>
      <c r="BA92">
        <v>0</v>
      </c>
      <c r="BB92">
        <v>0</v>
      </c>
      <c r="BC92">
        <v>1</v>
      </c>
      <c r="BD92">
        <v>2</v>
      </c>
    </row>
    <row r="93" spans="1:56" x14ac:dyDescent="0.3">
      <c r="A93">
        <v>2025</v>
      </c>
      <c r="B93">
        <v>1</v>
      </c>
      <c r="C93">
        <v>4406</v>
      </c>
      <c r="D93">
        <v>4409</v>
      </c>
      <c r="E93" t="s">
        <v>106</v>
      </c>
      <c r="F93" t="s">
        <v>68</v>
      </c>
      <c r="G93" t="s">
        <v>104</v>
      </c>
      <c r="H93">
        <v>0</v>
      </c>
      <c r="I93">
        <v>0</v>
      </c>
      <c r="J93">
        <v>0</v>
      </c>
      <c r="K93">
        <v>8</v>
      </c>
      <c r="L93">
        <v>5</v>
      </c>
      <c r="M93">
        <v>0</v>
      </c>
      <c r="N93">
        <v>2</v>
      </c>
      <c r="O93">
        <v>0</v>
      </c>
      <c r="P93">
        <v>3</v>
      </c>
      <c r="Q93">
        <v>0</v>
      </c>
      <c r="R93">
        <v>3</v>
      </c>
      <c r="S93">
        <v>7</v>
      </c>
      <c r="T93">
        <v>6</v>
      </c>
      <c r="U93">
        <v>5</v>
      </c>
      <c r="V93">
        <v>2</v>
      </c>
      <c r="W93">
        <v>4</v>
      </c>
      <c r="X93">
        <v>3</v>
      </c>
      <c r="Y93">
        <v>3</v>
      </c>
      <c r="Z93">
        <v>2</v>
      </c>
      <c r="AA93">
        <v>4</v>
      </c>
      <c r="AB93">
        <v>0</v>
      </c>
      <c r="AC93">
        <v>0</v>
      </c>
      <c r="AD93">
        <v>3</v>
      </c>
      <c r="AE93">
        <v>0</v>
      </c>
      <c r="AF93">
        <v>20</v>
      </c>
      <c r="AG93">
        <v>0</v>
      </c>
      <c r="AH93">
        <v>6</v>
      </c>
      <c r="AI93">
        <v>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</v>
      </c>
      <c r="AV93">
        <v>0</v>
      </c>
      <c r="AW93">
        <v>5</v>
      </c>
      <c r="AX93">
        <v>1</v>
      </c>
      <c r="AY93">
        <v>6</v>
      </c>
      <c r="AZ93">
        <v>13</v>
      </c>
      <c r="BA93">
        <v>0</v>
      </c>
      <c r="BB93">
        <v>0</v>
      </c>
      <c r="BC93">
        <v>5</v>
      </c>
      <c r="BD93">
        <v>3</v>
      </c>
    </row>
    <row r="94" spans="1:56" x14ac:dyDescent="0.3">
      <c r="A94">
        <v>2025</v>
      </c>
      <c r="B94">
        <v>1</v>
      </c>
      <c r="C94">
        <v>4407</v>
      </c>
      <c r="D94">
        <v>4410</v>
      </c>
      <c r="E94" t="s">
        <v>107</v>
      </c>
      <c r="F94" t="s">
        <v>68</v>
      </c>
      <c r="G94" t="s">
        <v>104</v>
      </c>
      <c r="H94">
        <v>0</v>
      </c>
      <c r="I94">
        <v>0</v>
      </c>
      <c r="J94">
        <v>0</v>
      </c>
      <c r="K94">
        <v>4</v>
      </c>
      <c r="L94">
        <v>4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</v>
      </c>
      <c r="V94">
        <v>1</v>
      </c>
      <c r="W94">
        <v>1</v>
      </c>
      <c r="X94">
        <v>1</v>
      </c>
      <c r="Y94">
        <v>4</v>
      </c>
      <c r="Z94">
        <v>1</v>
      </c>
      <c r="AA94">
        <v>0</v>
      </c>
      <c r="AB94">
        <v>1</v>
      </c>
      <c r="AC94">
        <v>0</v>
      </c>
      <c r="AD94">
        <v>3</v>
      </c>
      <c r="AE94">
        <v>0</v>
      </c>
      <c r="AF94">
        <v>2</v>
      </c>
      <c r="AG94">
        <v>0</v>
      </c>
      <c r="AH94">
        <v>0</v>
      </c>
      <c r="AI94">
        <v>3</v>
      </c>
      <c r="AJ94">
        <v>0</v>
      </c>
      <c r="AK94">
        <v>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</v>
      </c>
      <c r="AZ94">
        <v>3</v>
      </c>
      <c r="BA94">
        <v>0</v>
      </c>
      <c r="BB94">
        <v>0</v>
      </c>
      <c r="BC94">
        <v>0</v>
      </c>
      <c r="BD94">
        <v>4</v>
      </c>
    </row>
    <row r="95" spans="1:56" x14ac:dyDescent="0.3">
      <c r="A95">
        <v>2025</v>
      </c>
      <c r="B95">
        <v>1</v>
      </c>
      <c r="C95">
        <v>4408</v>
      </c>
      <c r="D95">
        <v>4411</v>
      </c>
      <c r="E95" t="s">
        <v>108</v>
      </c>
      <c r="F95" t="s">
        <v>68</v>
      </c>
      <c r="G95" t="s">
        <v>104</v>
      </c>
      <c r="H95">
        <v>0</v>
      </c>
      <c r="I95">
        <v>0</v>
      </c>
      <c r="J95">
        <v>0</v>
      </c>
      <c r="K95">
        <v>2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1</v>
      </c>
      <c r="AB95">
        <v>0</v>
      </c>
      <c r="AC95">
        <v>0</v>
      </c>
      <c r="AD95">
        <v>2</v>
      </c>
      <c r="AE95">
        <v>0</v>
      </c>
      <c r="AF95">
        <v>1</v>
      </c>
      <c r="AG95">
        <v>1</v>
      </c>
      <c r="AH95">
        <v>5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1</v>
      </c>
      <c r="AX95">
        <v>0</v>
      </c>
      <c r="AY95">
        <v>1</v>
      </c>
      <c r="AZ95">
        <v>1</v>
      </c>
      <c r="BA95">
        <v>0</v>
      </c>
      <c r="BB95">
        <v>0</v>
      </c>
      <c r="BC95">
        <v>0</v>
      </c>
      <c r="BD95">
        <v>0</v>
      </c>
    </row>
    <row r="96" spans="1:56" x14ac:dyDescent="0.3">
      <c r="A96">
        <v>2025</v>
      </c>
      <c r="B96">
        <v>1</v>
      </c>
      <c r="C96">
        <v>4409</v>
      </c>
      <c r="D96">
        <v>4412</v>
      </c>
      <c r="E96" t="s">
        <v>109</v>
      </c>
      <c r="F96" t="s">
        <v>68</v>
      </c>
      <c r="G96" t="s">
        <v>104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2</v>
      </c>
      <c r="BA96">
        <v>0</v>
      </c>
      <c r="BB96">
        <v>0</v>
      </c>
      <c r="BC96">
        <v>0</v>
      </c>
      <c r="BD96">
        <v>1</v>
      </c>
    </row>
    <row r="97" spans="1:56" x14ac:dyDescent="0.3">
      <c r="A97">
        <v>2025</v>
      </c>
      <c r="B97">
        <v>1</v>
      </c>
      <c r="C97">
        <v>4410</v>
      </c>
      <c r="D97">
        <v>4413</v>
      </c>
      <c r="E97" t="s">
        <v>110</v>
      </c>
      <c r="F97" t="s">
        <v>68</v>
      </c>
      <c r="G97" t="s">
        <v>104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1</v>
      </c>
      <c r="W97">
        <v>2</v>
      </c>
      <c r="X97">
        <v>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</v>
      </c>
      <c r="AE97">
        <v>0</v>
      </c>
      <c r="AF97">
        <v>1</v>
      </c>
      <c r="AG97">
        <v>0</v>
      </c>
      <c r="AH97">
        <v>0</v>
      </c>
      <c r="AI97">
        <v>2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</v>
      </c>
      <c r="AX97">
        <v>0</v>
      </c>
      <c r="AY97">
        <v>1</v>
      </c>
      <c r="AZ97">
        <v>1</v>
      </c>
      <c r="BA97">
        <v>0</v>
      </c>
      <c r="BB97">
        <v>0</v>
      </c>
      <c r="BC97">
        <v>0</v>
      </c>
      <c r="BD97">
        <v>1</v>
      </c>
    </row>
    <row r="98" spans="1:56" x14ac:dyDescent="0.3">
      <c r="A98">
        <v>2025</v>
      </c>
      <c r="B98">
        <v>1</v>
      </c>
      <c r="C98">
        <v>4411</v>
      </c>
      <c r="D98">
        <v>4414</v>
      </c>
      <c r="E98" t="s">
        <v>111</v>
      </c>
      <c r="F98" t="s">
        <v>68</v>
      </c>
      <c r="G98" t="s">
        <v>104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</v>
      </c>
      <c r="V98">
        <v>0</v>
      </c>
      <c r="W98">
        <v>0</v>
      </c>
      <c r="X98">
        <v>0</v>
      </c>
      <c r="Y98">
        <v>0</v>
      </c>
      <c r="Z98">
        <v>1</v>
      </c>
      <c r="AA98">
        <v>1</v>
      </c>
      <c r="AB98">
        <v>1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</v>
      </c>
      <c r="AZ98">
        <v>5</v>
      </c>
      <c r="BA98">
        <v>0</v>
      </c>
      <c r="BB98">
        <v>0</v>
      </c>
      <c r="BC98">
        <v>0</v>
      </c>
      <c r="BD98">
        <v>1</v>
      </c>
    </row>
    <row r="99" spans="1:56" x14ac:dyDescent="0.3">
      <c r="A99">
        <v>2025</v>
      </c>
      <c r="B99">
        <v>1</v>
      </c>
      <c r="C99">
        <v>4412</v>
      </c>
      <c r="D99">
        <v>4415</v>
      </c>
      <c r="E99" t="s">
        <v>112</v>
      </c>
      <c r="F99" t="s">
        <v>68</v>
      </c>
      <c r="G99" t="s">
        <v>104</v>
      </c>
      <c r="H99">
        <v>0</v>
      </c>
      <c r="I99">
        <v>0</v>
      </c>
      <c r="J99">
        <v>0</v>
      </c>
      <c r="K99">
        <v>5</v>
      </c>
      <c r="L99">
        <v>4</v>
      </c>
      <c r="M99">
        <v>0</v>
      </c>
      <c r="N99">
        <v>3</v>
      </c>
      <c r="O99">
        <v>0</v>
      </c>
      <c r="P99">
        <v>3</v>
      </c>
      <c r="Q99">
        <v>0</v>
      </c>
      <c r="R99">
        <v>1</v>
      </c>
      <c r="S99">
        <v>6</v>
      </c>
      <c r="T99">
        <v>3</v>
      </c>
      <c r="U99">
        <v>2</v>
      </c>
      <c r="V99">
        <v>0</v>
      </c>
      <c r="W99">
        <v>1</v>
      </c>
      <c r="X99">
        <v>0</v>
      </c>
      <c r="Y99">
        <v>0</v>
      </c>
      <c r="Z99">
        <v>0</v>
      </c>
      <c r="AA99">
        <v>1</v>
      </c>
      <c r="AB99">
        <v>0</v>
      </c>
      <c r="AC99">
        <v>0</v>
      </c>
      <c r="AD99">
        <v>4</v>
      </c>
      <c r="AE99">
        <v>0</v>
      </c>
      <c r="AF99">
        <v>8</v>
      </c>
      <c r="AG99">
        <v>0</v>
      </c>
      <c r="AH99">
        <v>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12</v>
      </c>
      <c r="AZ99">
        <v>18</v>
      </c>
      <c r="BA99">
        <v>0</v>
      </c>
      <c r="BB99">
        <v>0</v>
      </c>
      <c r="BC99">
        <v>1</v>
      </c>
      <c r="BD99">
        <v>5</v>
      </c>
    </row>
    <row r="100" spans="1:56" x14ac:dyDescent="0.3">
      <c r="A100">
        <v>2025</v>
      </c>
      <c r="B100">
        <v>1</v>
      </c>
      <c r="C100">
        <v>4413</v>
      </c>
      <c r="D100">
        <v>4416</v>
      </c>
      <c r="E100" t="s">
        <v>113</v>
      </c>
      <c r="F100" t="s">
        <v>68</v>
      </c>
      <c r="G100" t="s">
        <v>104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2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1</v>
      </c>
      <c r="AA100">
        <v>0</v>
      </c>
      <c r="AB100">
        <v>0</v>
      </c>
      <c r="AC100">
        <v>0</v>
      </c>
      <c r="AD100">
        <v>5</v>
      </c>
      <c r="AE100">
        <v>0</v>
      </c>
      <c r="AF100">
        <v>3</v>
      </c>
      <c r="AG100">
        <v>0</v>
      </c>
      <c r="AH100">
        <v>1</v>
      </c>
      <c r="AI100">
        <v>3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3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2</v>
      </c>
      <c r="BD100">
        <v>0</v>
      </c>
    </row>
    <row r="101" spans="1:56" x14ac:dyDescent="0.3">
      <c r="A101">
        <v>2025</v>
      </c>
      <c r="B101">
        <v>1</v>
      </c>
      <c r="C101">
        <v>4414</v>
      </c>
      <c r="D101">
        <v>4417</v>
      </c>
      <c r="E101" t="s">
        <v>114</v>
      </c>
      <c r="F101" t="s">
        <v>68</v>
      </c>
      <c r="G101" t="s">
        <v>83</v>
      </c>
      <c r="H101">
        <v>0</v>
      </c>
      <c r="I101">
        <v>0</v>
      </c>
      <c r="J101">
        <v>0</v>
      </c>
      <c r="K101">
        <v>2</v>
      </c>
      <c r="L101">
        <v>3</v>
      </c>
      <c r="M101">
        <v>0</v>
      </c>
      <c r="N101">
        <v>3</v>
      </c>
      <c r="O101">
        <v>0</v>
      </c>
      <c r="P101">
        <v>2</v>
      </c>
      <c r="Q101">
        <v>0</v>
      </c>
      <c r="R101">
        <v>1</v>
      </c>
      <c r="S101">
        <v>2</v>
      </c>
      <c r="T101">
        <v>1</v>
      </c>
      <c r="U101">
        <v>3</v>
      </c>
      <c r="V101">
        <v>3</v>
      </c>
      <c r="W101">
        <v>2</v>
      </c>
      <c r="X101">
        <v>1</v>
      </c>
      <c r="Y101">
        <v>2</v>
      </c>
      <c r="Z101">
        <v>3</v>
      </c>
      <c r="AA101">
        <v>4</v>
      </c>
      <c r="AB101">
        <v>0</v>
      </c>
      <c r="AC101">
        <v>0</v>
      </c>
      <c r="AD101">
        <v>0</v>
      </c>
      <c r="AE101">
        <v>0</v>
      </c>
      <c r="AF101">
        <v>9</v>
      </c>
      <c r="AG101">
        <v>0</v>
      </c>
      <c r="AH101">
        <v>1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4</v>
      </c>
      <c r="AX101">
        <v>2</v>
      </c>
      <c r="AY101">
        <v>2</v>
      </c>
      <c r="AZ101">
        <v>4</v>
      </c>
      <c r="BA101">
        <v>0</v>
      </c>
      <c r="BB101">
        <v>0</v>
      </c>
      <c r="BC101">
        <v>1</v>
      </c>
      <c r="BD101">
        <v>0</v>
      </c>
    </row>
    <row r="102" spans="1:56" x14ac:dyDescent="0.3">
      <c r="A102">
        <v>2025</v>
      </c>
      <c r="B102">
        <v>1</v>
      </c>
      <c r="C102">
        <v>4415</v>
      </c>
      <c r="D102">
        <v>4418</v>
      </c>
      <c r="E102" t="s">
        <v>115</v>
      </c>
      <c r="F102" t="s">
        <v>68</v>
      </c>
      <c r="G102" t="s">
        <v>83</v>
      </c>
      <c r="H102">
        <v>0</v>
      </c>
      <c r="I102">
        <v>0</v>
      </c>
      <c r="J102">
        <v>0</v>
      </c>
      <c r="K102">
        <v>0</v>
      </c>
      <c r="L102">
        <v>1</v>
      </c>
      <c r="M102">
        <v>0</v>
      </c>
      <c r="N102">
        <v>1</v>
      </c>
      <c r="O102">
        <v>0</v>
      </c>
      <c r="P102">
        <v>1</v>
      </c>
      <c r="Q102">
        <v>0</v>
      </c>
      <c r="R102">
        <v>0</v>
      </c>
      <c r="S102">
        <v>1</v>
      </c>
      <c r="T102">
        <v>1</v>
      </c>
      <c r="U102">
        <v>0</v>
      </c>
      <c r="V102">
        <v>2</v>
      </c>
      <c r="W102">
        <v>1</v>
      </c>
      <c r="X102">
        <v>0</v>
      </c>
      <c r="Y102">
        <v>0</v>
      </c>
      <c r="Z102">
        <v>1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4</v>
      </c>
      <c r="AG102">
        <v>0</v>
      </c>
      <c r="AH102">
        <v>1</v>
      </c>
      <c r="AI102">
        <v>2</v>
      </c>
      <c r="AJ102">
        <v>0</v>
      </c>
      <c r="AK102">
        <v>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</v>
      </c>
      <c r="AV102">
        <v>0</v>
      </c>
      <c r="AW102">
        <v>1</v>
      </c>
      <c r="AX102">
        <v>0</v>
      </c>
      <c r="AY102">
        <v>4</v>
      </c>
      <c r="AZ102">
        <v>2</v>
      </c>
      <c r="BA102">
        <v>0</v>
      </c>
      <c r="BB102">
        <v>0</v>
      </c>
      <c r="BC102">
        <v>0</v>
      </c>
      <c r="BD102">
        <v>1</v>
      </c>
    </row>
    <row r="103" spans="1:56" x14ac:dyDescent="0.3">
      <c r="A103">
        <v>2025</v>
      </c>
      <c r="B103">
        <v>1</v>
      </c>
      <c r="C103">
        <v>4416</v>
      </c>
      <c r="D103">
        <v>4419</v>
      </c>
      <c r="E103" t="s">
        <v>116</v>
      </c>
      <c r="F103" t="s">
        <v>68</v>
      </c>
      <c r="G103" t="s">
        <v>83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  <c r="S103">
        <v>2</v>
      </c>
      <c r="T103">
        <v>1</v>
      </c>
      <c r="U103">
        <v>1</v>
      </c>
      <c r="V103">
        <v>0</v>
      </c>
      <c r="W103">
        <v>4</v>
      </c>
      <c r="X103">
        <v>0</v>
      </c>
      <c r="Y103">
        <v>3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6</v>
      </c>
      <c r="AG103">
        <v>0</v>
      </c>
      <c r="AH103">
        <v>0</v>
      </c>
      <c r="AI103">
        <v>0</v>
      </c>
      <c r="AJ103">
        <v>0</v>
      </c>
      <c r="AK103">
        <v>1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2</v>
      </c>
      <c r="AZ103">
        <v>1</v>
      </c>
      <c r="BA103">
        <v>0</v>
      </c>
      <c r="BB103">
        <v>0</v>
      </c>
      <c r="BC103">
        <v>0</v>
      </c>
      <c r="BD103">
        <v>0</v>
      </c>
    </row>
    <row r="104" spans="1:56" x14ac:dyDescent="0.3">
      <c r="A104">
        <v>2025</v>
      </c>
      <c r="B104">
        <v>1</v>
      </c>
      <c r="C104">
        <v>4417</v>
      </c>
      <c r="D104">
        <v>4420</v>
      </c>
      <c r="E104" t="s">
        <v>117</v>
      </c>
      <c r="F104" t="s">
        <v>68</v>
      </c>
      <c r="G104" t="s">
        <v>117</v>
      </c>
      <c r="H104">
        <v>28</v>
      </c>
      <c r="I104">
        <v>1</v>
      </c>
      <c r="J104">
        <v>25</v>
      </c>
      <c r="K104">
        <v>16</v>
      </c>
      <c r="L104">
        <v>5</v>
      </c>
      <c r="M104">
        <v>1</v>
      </c>
      <c r="N104">
        <v>6</v>
      </c>
      <c r="O104">
        <v>0</v>
      </c>
      <c r="P104">
        <v>6</v>
      </c>
      <c r="Q104">
        <v>0</v>
      </c>
      <c r="R104">
        <v>12</v>
      </c>
      <c r="S104">
        <v>17</v>
      </c>
      <c r="T104">
        <v>19</v>
      </c>
      <c r="U104">
        <v>22</v>
      </c>
      <c r="V104">
        <v>15</v>
      </c>
      <c r="W104">
        <v>15</v>
      </c>
      <c r="X104">
        <v>10</v>
      </c>
      <c r="Y104">
        <v>23</v>
      </c>
      <c r="Z104">
        <v>13</v>
      </c>
      <c r="AA104">
        <v>15</v>
      </c>
      <c r="AB104">
        <v>14</v>
      </c>
      <c r="AC104">
        <v>0</v>
      </c>
      <c r="AD104">
        <v>20</v>
      </c>
      <c r="AE104">
        <v>0</v>
      </c>
      <c r="AF104">
        <v>50</v>
      </c>
      <c r="AG104">
        <v>1</v>
      </c>
      <c r="AH104">
        <v>26</v>
      </c>
      <c r="AI104">
        <v>4</v>
      </c>
      <c r="AJ104">
        <v>0</v>
      </c>
      <c r="AK104">
        <v>7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11</v>
      </c>
      <c r="AV104">
        <v>0</v>
      </c>
      <c r="AW104">
        <v>19</v>
      </c>
      <c r="AX104">
        <v>7</v>
      </c>
      <c r="AY104">
        <v>44</v>
      </c>
      <c r="AZ104">
        <v>102</v>
      </c>
      <c r="BA104">
        <v>1</v>
      </c>
      <c r="BB104">
        <v>2</v>
      </c>
      <c r="BC104">
        <v>7</v>
      </c>
      <c r="BD104">
        <v>13</v>
      </c>
    </row>
    <row r="105" spans="1:56" x14ac:dyDescent="0.3">
      <c r="A105">
        <v>2025</v>
      </c>
      <c r="B105">
        <v>1</v>
      </c>
      <c r="C105">
        <v>4418</v>
      </c>
      <c r="D105">
        <v>4421</v>
      </c>
      <c r="E105" t="s">
        <v>118</v>
      </c>
      <c r="F105" t="s">
        <v>68</v>
      </c>
      <c r="G105" t="s">
        <v>117</v>
      </c>
      <c r="H105">
        <v>0</v>
      </c>
      <c r="I105">
        <v>0</v>
      </c>
      <c r="J105">
        <v>0</v>
      </c>
      <c r="K105">
        <v>3</v>
      </c>
      <c r="L105">
        <v>2</v>
      </c>
      <c r="M105">
        <v>0</v>
      </c>
      <c r="N105">
        <v>4</v>
      </c>
      <c r="O105">
        <v>0</v>
      </c>
      <c r="P105">
        <v>1</v>
      </c>
      <c r="Q105">
        <v>0</v>
      </c>
      <c r="R105">
        <v>6</v>
      </c>
      <c r="S105">
        <v>7</v>
      </c>
      <c r="T105">
        <v>1</v>
      </c>
      <c r="U105">
        <v>8</v>
      </c>
      <c r="V105">
        <v>9</v>
      </c>
      <c r="W105">
        <v>10</v>
      </c>
      <c r="X105">
        <v>9</v>
      </c>
      <c r="Y105">
        <v>7</v>
      </c>
      <c r="Z105">
        <v>2</v>
      </c>
      <c r="AA105">
        <v>6</v>
      </c>
      <c r="AB105">
        <v>2</v>
      </c>
      <c r="AC105">
        <v>0</v>
      </c>
      <c r="AD105">
        <v>2</v>
      </c>
      <c r="AE105">
        <v>0</v>
      </c>
      <c r="AF105">
        <v>19</v>
      </c>
      <c r="AG105">
        <v>1</v>
      </c>
      <c r="AH105">
        <v>6</v>
      </c>
      <c r="AI105">
        <v>1</v>
      </c>
      <c r="AJ105">
        <v>0</v>
      </c>
      <c r="AK105">
        <v>1</v>
      </c>
      <c r="AL105">
        <v>0</v>
      </c>
      <c r="AM105">
        <v>1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3</v>
      </c>
      <c r="AX105">
        <v>1</v>
      </c>
      <c r="AY105">
        <v>9</v>
      </c>
      <c r="AZ105">
        <v>12</v>
      </c>
      <c r="BA105">
        <v>0</v>
      </c>
      <c r="BB105">
        <v>0</v>
      </c>
      <c r="BC105">
        <v>6</v>
      </c>
      <c r="BD105">
        <v>10</v>
      </c>
    </row>
    <row r="106" spans="1:56" x14ac:dyDescent="0.3">
      <c r="A106">
        <v>2025</v>
      </c>
      <c r="B106">
        <v>1</v>
      </c>
      <c r="C106">
        <v>4419</v>
      </c>
      <c r="D106">
        <v>4422</v>
      </c>
      <c r="E106" t="s">
        <v>119</v>
      </c>
      <c r="F106" t="s">
        <v>68</v>
      </c>
      <c r="G106" t="s">
        <v>117</v>
      </c>
      <c r="H106">
        <v>0</v>
      </c>
      <c r="I106">
        <v>0</v>
      </c>
      <c r="J106">
        <v>0</v>
      </c>
      <c r="K106">
        <v>3</v>
      </c>
      <c r="L106">
        <v>1</v>
      </c>
      <c r="M106">
        <v>0</v>
      </c>
      <c r="N106">
        <v>1</v>
      </c>
      <c r="O106">
        <v>1</v>
      </c>
      <c r="P106">
        <v>0</v>
      </c>
      <c r="Q106">
        <v>0</v>
      </c>
      <c r="R106">
        <v>0</v>
      </c>
      <c r="S106">
        <v>4</v>
      </c>
      <c r="T106">
        <v>2</v>
      </c>
      <c r="U106">
        <v>2</v>
      </c>
      <c r="V106">
        <v>4</v>
      </c>
      <c r="W106">
        <v>7</v>
      </c>
      <c r="X106">
        <v>4</v>
      </c>
      <c r="Y106">
        <v>3</v>
      </c>
      <c r="Z106">
        <v>5</v>
      </c>
      <c r="AA106">
        <v>3</v>
      </c>
      <c r="AB106">
        <v>4</v>
      </c>
      <c r="AC106">
        <v>0</v>
      </c>
      <c r="AD106">
        <v>0</v>
      </c>
      <c r="AE106">
        <v>0</v>
      </c>
      <c r="AF106">
        <v>8</v>
      </c>
      <c r="AG106">
        <v>0</v>
      </c>
      <c r="AH106">
        <v>2</v>
      </c>
      <c r="AI106">
        <v>2</v>
      </c>
      <c r="AJ106">
        <v>0</v>
      </c>
      <c r="AK106">
        <v>3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</v>
      </c>
      <c r="AV106">
        <v>0</v>
      </c>
      <c r="AW106">
        <v>9</v>
      </c>
      <c r="AX106">
        <v>0</v>
      </c>
      <c r="AY106">
        <v>6</v>
      </c>
      <c r="AZ106">
        <v>18</v>
      </c>
      <c r="BA106">
        <v>0</v>
      </c>
      <c r="BB106">
        <v>0</v>
      </c>
      <c r="BC106">
        <v>2</v>
      </c>
      <c r="BD106">
        <v>0</v>
      </c>
    </row>
    <row r="107" spans="1:56" x14ac:dyDescent="0.3">
      <c r="A107">
        <v>2025</v>
      </c>
      <c r="B107">
        <v>1</v>
      </c>
      <c r="C107">
        <v>4420</v>
      </c>
      <c r="D107">
        <v>4423</v>
      </c>
      <c r="E107" t="s">
        <v>120</v>
      </c>
      <c r="F107" t="s">
        <v>68</v>
      </c>
      <c r="G107" t="s">
        <v>117</v>
      </c>
      <c r="H107">
        <v>0</v>
      </c>
      <c r="I107">
        <v>0</v>
      </c>
      <c r="J107">
        <v>0</v>
      </c>
      <c r="K107">
        <v>7</v>
      </c>
      <c r="L107">
        <v>4</v>
      </c>
      <c r="M107">
        <v>0</v>
      </c>
      <c r="N107">
        <v>3</v>
      </c>
      <c r="O107">
        <v>0</v>
      </c>
      <c r="P107">
        <v>2</v>
      </c>
      <c r="Q107">
        <v>0</v>
      </c>
      <c r="R107">
        <v>7</v>
      </c>
      <c r="S107">
        <v>5</v>
      </c>
      <c r="T107">
        <v>9</v>
      </c>
      <c r="U107">
        <v>5</v>
      </c>
      <c r="V107">
        <v>6</v>
      </c>
      <c r="W107">
        <v>7</v>
      </c>
      <c r="X107">
        <v>6</v>
      </c>
      <c r="Y107">
        <v>6</v>
      </c>
      <c r="Z107">
        <v>2</v>
      </c>
      <c r="AA107">
        <v>3</v>
      </c>
      <c r="AB107">
        <v>4</v>
      </c>
      <c r="AC107">
        <v>0</v>
      </c>
      <c r="AD107">
        <v>5</v>
      </c>
      <c r="AE107">
        <v>0</v>
      </c>
      <c r="AF107">
        <v>22</v>
      </c>
      <c r="AG107">
        <v>0</v>
      </c>
      <c r="AH107">
        <v>0</v>
      </c>
      <c r="AI107">
        <v>5</v>
      </c>
      <c r="AJ107">
        <v>0</v>
      </c>
      <c r="AK107">
        <v>4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1</v>
      </c>
      <c r="AX107">
        <v>5</v>
      </c>
      <c r="AY107">
        <v>4</v>
      </c>
      <c r="AZ107">
        <v>23</v>
      </c>
      <c r="BA107">
        <v>0</v>
      </c>
      <c r="BB107">
        <v>0</v>
      </c>
      <c r="BC107">
        <v>1</v>
      </c>
      <c r="BD107">
        <v>0</v>
      </c>
    </row>
    <row r="108" spans="1:56" x14ac:dyDescent="0.3">
      <c r="A108">
        <v>2025</v>
      </c>
      <c r="B108">
        <v>1</v>
      </c>
      <c r="C108">
        <v>4421</v>
      </c>
      <c r="D108">
        <v>4424</v>
      </c>
      <c r="E108" t="s">
        <v>121</v>
      </c>
      <c r="F108" t="s">
        <v>68</v>
      </c>
      <c r="G108" t="s">
        <v>117</v>
      </c>
      <c r="H108">
        <v>0</v>
      </c>
      <c r="I108">
        <v>0</v>
      </c>
      <c r="J108">
        <v>0</v>
      </c>
      <c r="K108">
        <v>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4</v>
      </c>
      <c r="S108">
        <v>4</v>
      </c>
      <c r="T108">
        <v>6</v>
      </c>
      <c r="U108">
        <v>4</v>
      </c>
      <c r="V108">
        <v>6</v>
      </c>
      <c r="W108">
        <v>6</v>
      </c>
      <c r="X108">
        <v>5</v>
      </c>
      <c r="Y108">
        <v>5</v>
      </c>
      <c r="Z108">
        <v>3</v>
      </c>
      <c r="AA108">
        <v>3</v>
      </c>
      <c r="AB108">
        <v>4</v>
      </c>
      <c r="AC108">
        <v>0</v>
      </c>
      <c r="AD108">
        <v>3</v>
      </c>
      <c r="AE108">
        <v>0</v>
      </c>
      <c r="AF108">
        <v>7</v>
      </c>
      <c r="AG108">
        <v>0</v>
      </c>
      <c r="AH108">
        <v>0</v>
      </c>
      <c r="AI108">
        <v>5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</v>
      </c>
      <c r="AV108">
        <v>0</v>
      </c>
      <c r="AW108">
        <v>8</v>
      </c>
      <c r="AX108">
        <v>0</v>
      </c>
      <c r="AY108">
        <v>4</v>
      </c>
      <c r="AZ108">
        <v>11</v>
      </c>
      <c r="BA108">
        <v>0</v>
      </c>
      <c r="BB108">
        <v>0</v>
      </c>
      <c r="BC108">
        <v>2</v>
      </c>
      <c r="BD108">
        <v>8</v>
      </c>
    </row>
    <row r="109" spans="1:56" x14ac:dyDescent="0.3">
      <c r="A109">
        <v>2025</v>
      </c>
      <c r="B109">
        <v>1</v>
      </c>
      <c r="C109">
        <v>4422</v>
      </c>
      <c r="D109">
        <v>4425</v>
      </c>
      <c r="E109" t="s">
        <v>122</v>
      </c>
      <c r="F109" t="s">
        <v>68</v>
      </c>
      <c r="G109" t="s">
        <v>117</v>
      </c>
      <c r="H109">
        <v>0</v>
      </c>
      <c r="I109">
        <v>0</v>
      </c>
      <c r="J109">
        <v>0</v>
      </c>
      <c r="K109">
        <v>3</v>
      </c>
      <c r="L109">
        <v>0</v>
      </c>
      <c r="M109">
        <v>1</v>
      </c>
      <c r="N109">
        <v>0</v>
      </c>
      <c r="O109">
        <v>0</v>
      </c>
      <c r="P109">
        <v>0</v>
      </c>
      <c r="Q109">
        <v>0</v>
      </c>
      <c r="R109">
        <v>7</v>
      </c>
      <c r="S109">
        <v>8</v>
      </c>
      <c r="T109">
        <v>4</v>
      </c>
      <c r="U109">
        <v>4</v>
      </c>
      <c r="V109">
        <v>0</v>
      </c>
      <c r="W109">
        <v>1</v>
      </c>
      <c r="X109">
        <v>3</v>
      </c>
      <c r="Y109">
        <v>3</v>
      </c>
      <c r="Z109">
        <v>3</v>
      </c>
      <c r="AA109">
        <v>1</v>
      </c>
      <c r="AB109">
        <v>2</v>
      </c>
      <c r="AC109">
        <v>0</v>
      </c>
      <c r="AD109">
        <v>1</v>
      </c>
      <c r="AE109">
        <v>0</v>
      </c>
      <c r="AF109">
        <v>17</v>
      </c>
      <c r="AG109">
        <v>0</v>
      </c>
      <c r="AH109">
        <v>0</v>
      </c>
      <c r="AI109">
        <v>2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</v>
      </c>
      <c r="AV109">
        <v>0</v>
      </c>
      <c r="AW109">
        <v>3</v>
      </c>
      <c r="AX109">
        <v>2</v>
      </c>
      <c r="AY109">
        <v>9</v>
      </c>
      <c r="AZ109">
        <v>13</v>
      </c>
      <c r="BA109">
        <v>0</v>
      </c>
      <c r="BB109">
        <v>0</v>
      </c>
      <c r="BC109">
        <v>1</v>
      </c>
      <c r="BD109">
        <v>3</v>
      </c>
    </row>
    <row r="110" spans="1:56" x14ac:dyDescent="0.3">
      <c r="A110">
        <v>2025</v>
      </c>
      <c r="B110">
        <v>1</v>
      </c>
      <c r="C110">
        <v>4423</v>
      </c>
      <c r="D110">
        <v>4426</v>
      </c>
      <c r="E110" t="s">
        <v>123</v>
      </c>
      <c r="F110" t="s">
        <v>68</v>
      </c>
      <c r="G110" t="s">
        <v>117</v>
      </c>
      <c r="H110">
        <v>0</v>
      </c>
      <c r="I110">
        <v>0</v>
      </c>
      <c r="J110">
        <v>0</v>
      </c>
      <c r="K110">
        <v>8</v>
      </c>
      <c r="L110">
        <v>6</v>
      </c>
      <c r="M110">
        <v>0</v>
      </c>
      <c r="N110">
        <v>6</v>
      </c>
      <c r="O110">
        <v>0</v>
      </c>
      <c r="P110">
        <v>7</v>
      </c>
      <c r="Q110">
        <v>0</v>
      </c>
      <c r="R110">
        <v>0</v>
      </c>
      <c r="S110">
        <v>5</v>
      </c>
      <c r="T110">
        <v>8</v>
      </c>
      <c r="U110">
        <v>4</v>
      </c>
      <c r="V110">
        <v>3</v>
      </c>
      <c r="W110">
        <v>6</v>
      </c>
      <c r="X110">
        <v>6</v>
      </c>
      <c r="Y110">
        <v>8</v>
      </c>
      <c r="Z110">
        <v>5</v>
      </c>
      <c r="AA110">
        <v>5</v>
      </c>
      <c r="AB110">
        <v>2</v>
      </c>
      <c r="AC110">
        <v>0</v>
      </c>
      <c r="AD110">
        <v>5</v>
      </c>
      <c r="AE110">
        <v>0</v>
      </c>
      <c r="AF110">
        <v>12</v>
      </c>
      <c r="AG110">
        <v>0</v>
      </c>
      <c r="AH110">
        <v>10</v>
      </c>
      <c r="AI110">
        <v>2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4</v>
      </c>
      <c r="AV110">
        <v>0</v>
      </c>
      <c r="AW110">
        <v>12</v>
      </c>
      <c r="AX110">
        <v>0</v>
      </c>
      <c r="AY110">
        <v>15</v>
      </c>
      <c r="AZ110">
        <v>25</v>
      </c>
      <c r="BA110">
        <v>0</v>
      </c>
      <c r="BB110">
        <v>0</v>
      </c>
      <c r="BC110">
        <v>2</v>
      </c>
      <c r="BD110">
        <v>6</v>
      </c>
    </row>
    <row r="111" spans="1:56" x14ac:dyDescent="0.3">
      <c r="A111">
        <v>2025</v>
      </c>
      <c r="B111">
        <v>1</v>
      </c>
      <c r="C111">
        <v>4424</v>
      </c>
      <c r="D111">
        <v>4427</v>
      </c>
      <c r="E111" t="s">
        <v>124</v>
      </c>
      <c r="F111" t="s">
        <v>68</v>
      </c>
      <c r="G111" t="s">
        <v>117</v>
      </c>
      <c r="H111">
        <v>0</v>
      </c>
      <c r="I111">
        <v>0</v>
      </c>
      <c r="J111">
        <v>0</v>
      </c>
      <c r="K111">
        <v>3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2</v>
      </c>
      <c r="S111">
        <v>5</v>
      </c>
      <c r="T111">
        <v>1</v>
      </c>
      <c r="U111">
        <v>1</v>
      </c>
      <c r="V111">
        <v>2</v>
      </c>
      <c r="W111">
        <v>0</v>
      </c>
      <c r="X111">
        <v>1</v>
      </c>
      <c r="Y111">
        <v>4</v>
      </c>
      <c r="Z111">
        <v>1</v>
      </c>
      <c r="AA111">
        <v>1</v>
      </c>
      <c r="AB111">
        <v>0</v>
      </c>
      <c r="AC111">
        <v>0</v>
      </c>
      <c r="AD111">
        <v>4</v>
      </c>
      <c r="AE111">
        <v>0</v>
      </c>
      <c r="AF111">
        <v>1</v>
      </c>
      <c r="AG111">
        <v>0</v>
      </c>
      <c r="AH111">
        <v>6</v>
      </c>
      <c r="AI111">
        <v>0</v>
      </c>
      <c r="AJ111">
        <v>0</v>
      </c>
      <c r="AK111">
        <v>0</v>
      </c>
      <c r="AL111">
        <v>0</v>
      </c>
      <c r="AM111">
        <v>1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2</v>
      </c>
      <c r="AZ111">
        <v>4</v>
      </c>
      <c r="BA111">
        <v>0</v>
      </c>
      <c r="BB111">
        <v>0</v>
      </c>
      <c r="BC111">
        <v>0</v>
      </c>
      <c r="BD111">
        <v>0</v>
      </c>
    </row>
    <row r="112" spans="1:56" x14ac:dyDescent="0.3">
      <c r="A112">
        <v>2025</v>
      </c>
      <c r="B112">
        <v>1</v>
      </c>
      <c r="C112">
        <v>4425</v>
      </c>
      <c r="D112">
        <v>4428</v>
      </c>
      <c r="E112" t="s">
        <v>125</v>
      </c>
      <c r="F112" t="s">
        <v>68</v>
      </c>
      <c r="G112" t="s">
        <v>117</v>
      </c>
      <c r="H112">
        <v>0</v>
      </c>
      <c r="I112">
        <v>0</v>
      </c>
      <c r="J112">
        <v>0</v>
      </c>
      <c r="K112">
        <v>2</v>
      </c>
      <c r="L112">
        <v>1</v>
      </c>
      <c r="M112">
        <v>0</v>
      </c>
      <c r="N112">
        <v>1</v>
      </c>
      <c r="O112">
        <v>0</v>
      </c>
      <c r="P112">
        <v>0</v>
      </c>
      <c r="Q112">
        <v>0</v>
      </c>
      <c r="R112">
        <v>2</v>
      </c>
      <c r="S112">
        <v>6</v>
      </c>
      <c r="T112">
        <v>1</v>
      </c>
      <c r="U112">
        <v>3</v>
      </c>
      <c r="V112">
        <v>8</v>
      </c>
      <c r="W112">
        <v>6</v>
      </c>
      <c r="X112">
        <v>4</v>
      </c>
      <c r="Y112">
        <v>6</v>
      </c>
      <c r="Z112">
        <v>6</v>
      </c>
      <c r="AA112">
        <v>0</v>
      </c>
      <c r="AB112">
        <v>5</v>
      </c>
      <c r="AC112">
        <v>0</v>
      </c>
      <c r="AD112">
        <v>5</v>
      </c>
      <c r="AE112">
        <v>0</v>
      </c>
      <c r="AF112">
        <v>8</v>
      </c>
      <c r="AG112">
        <v>2</v>
      </c>
      <c r="AH112">
        <v>5</v>
      </c>
      <c r="AI112">
        <v>0</v>
      </c>
      <c r="AJ112">
        <v>0</v>
      </c>
      <c r="AK112">
        <v>1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7</v>
      </c>
      <c r="AV112">
        <v>0</v>
      </c>
      <c r="AW112">
        <v>15</v>
      </c>
      <c r="AX112">
        <v>4</v>
      </c>
      <c r="AY112">
        <v>9</v>
      </c>
      <c r="AZ112">
        <v>20</v>
      </c>
      <c r="BA112">
        <v>0</v>
      </c>
      <c r="BB112">
        <v>0</v>
      </c>
      <c r="BC112">
        <v>1</v>
      </c>
      <c r="BD112">
        <v>1</v>
      </c>
    </row>
    <row r="113" spans="1:56" x14ac:dyDescent="0.3">
      <c r="A113">
        <v>2025</v>
      </c>
      <c r="B113">
        <v>1</v>
      </c>
      <c r="C113">
        <v>4426</v>
      </c>
      <c r="D113">
        <v>4429</v>
      </c>
      <c r="E113" t="s">
        <v>126</v>
      </c>
      <c r="F113" t="s">
        <v>68</v>
      </c>
      <c r="G113" t="s">
        <v>117</v>
      </c>
      <c r="H113">
        <v>0</v>
      </c>
      <c r="I113">
        <v>0</v>
      </c>
      <c r="J113">
        <v>0</v>
      </c>
      <c r="K113">
        <v>14</v>
      </c>
      <c r="L113">
        <v>12</v>
      </c>
      <c r="M113">
        <v>0</v>
      </c>
      <c r="N113">
        <v>6</v>
      </c>
      <c r="O113">
        <v>0</v>
      </c>
      <c r="P113">
        <v>2</v>
      </c>
      <c r="Q113">
        <v>0</v>
      </c>
      <c r="R113">
        <v>5</v>
      </c>
      <c r="S113">
        <v>16</v>
      </c>
      <c r="T113">
        <v>10</v>
      </c>
      <c r="U113">
        <v>14</v>
      </c>
      <c r="V113">
        <v>11</v>
      </c>
      <c r="W113">
        <v>18</v>
      </c>
      <c r="X113">
        <v>21</v>
      </c>
      <c r="Y113">
        <v>11</v>
      </c>
      <c r="Z113">
        <v>8</v>
      </c>
      <c r="AA113">
        <v>5</v>
      </c>
      <c r="AB113">
        <v>3</v>
      </c>
      <c r="AC113">
        <v>0</v>
      </c>
      <c r="AD113">
        <v>14</v>
      </c>
      <c r="AE113">
        <v>0</v>
      </c>
      <c r="AF113">
        <v>82</v>
      </c>
      <c r="AG113">
        <v>0</v>
      </c>
      <c r="AH113">
        <v>13</v>
      </c>
      <c r="AI113">
        <v>6</v>
      </c>
      <c r="AJ113">
        <v>0</v>
      </c>
      <c r="AK113">
        <v>22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5</v>
      </c>
      <c r="AV113">
        <v>0</v>
      </c>
      <c r="AW113">
        <v>41</v>
      </c>
      <c r="AX113">
        <v>5</v>
      </c>
      <c r="AY113">
        <v>18</v>
      </c>
      <c r="AZ113">
        <v>47</v>
      </c>
      <c r="BA113">
        <v>0</v>
      </c>
      <c r="BB113">
        <v>0</v>
      </c>
      <c r="BC113">
        <v>7</v>
      </c>
      <c r="BD113">
        <v>9</v>
      </c>
    </row>
    <row r="114" spans="1:56" x14ac:dyDescent="0.3">
      <c r="A114">
        <v>2025</v>
      </c>
      <c r="B114">
        <v>1</v>
      </c>
      <c r="C114">
        <v>4427</v>
      </c>
      <c r="D114">
        <v>4430</v>
      </c>
      <c r="E114" t="s">
        <v>127</v>
      </c>
      <c r="F114" t="s">
        <v>68</v>
      </c>
      <c r="G114" t="s">
        <v>117</v>
      </c>
      <c r="H114">
        <v>0</v>
      </c>
      <c r="I114">
        <v>0</v>
      </c>
      <c r="J114">
        <v>0</v>
      </c>
      <c r="K114">
        <v>3</v>
      </c>
      <c r="L114">
        <v>3</v>
      </c>
      <c r="M114">
        <v>0</v>
      </c>
      <c r="N114">
        <v>2</v>
      </c>
      <c r="O114">
        <v>0</v>
      </c>
      <c r="P114">
        <v>1</v>
      </c>
      <c r="Q114">
        <v>0</v>
      </c>
      <c r="R114">
        <v>1</v>
      </c>
      <c r="S114">
        <v>1</v>
      </c>
      <c r="T114">
        <v>3</v>
      </c>
      <c r="U114">
        <v>4</v>
      </c>
      <c r="V114">
        <v>0</v>
      </c>
      <c r="W114">
        <v>2</v>
      </c>
      <c r="X114">
        <v>2</v>
      </c>
      <c r="Y114">
        <v>2</v>
      </c>
      <c r="Z114">
        <v>1</v>
      </c>
      <c r="AA114">
        <v>3</v>
      </c>
      <c r="AB114">
        <v>0</v>
      </c>
      <c r="AC114">
        <v>0</v>
      </c>
      <c r="AD114">
        <v>3</v>
      </c>
      <c r="AE114">
        <v>0</v>
      </c>
      <c r="AF114">
        <v>11</v>
      </c>
      <c r="AG114">
        <v>0</v>
      </c>
      <c r="AH114">
        <v>2</v>
      </c>
      <c r="AI114">
        <v>2</v>
      </c>
      <c r="AJ114">
        <v>0</v>
      </c>
      <c r="AK114">
        <v>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4</v>
      </c>
      <c r="AZ114">
        <v>14</v>
      </c>
      <c r="BA114">
        <v>0</v>
      </c>
      <c r="BB114">
        <v>0</v>
      </c>
      <c r="BC114">
        <v>3</v>
      </c>
      <c r="BD114">
        <v>2</v>
      </c>
    </row>
    <row r="115" spans="1:56" x14ac:dyDescent="0.3">
      <c r="A115">
        <v>2025</v>
      </c>
      <c r="B115">
        <v>1</v>
      </c>
      <c r="C115">
        <v>4428</v>
      </c>
      <c r="D115">
        <v>4431</v>
      </c>
      <c r="E115" t="s">
        <v>128</v>
      </c>
      <c r="F115" t="s">
        <v>68</v>
      </c>
      <c r="G115" t="s">
        <v>117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1</v>
      </c>
      <c r="T115">
        <v>0</v>
      </c>
      <c r="U115">
        <v>3</v>
      </c>
      <c r="V115">
        <v>1</v>
      </c>
      <c r="W115">
        <v>0</v>
      </c>
      <c r="X115">
        <v>1</v>
      </c>
      <c r="Y115">
        <v>2</v>
      </c>
      <c r="Z115">
        <v>2</v>
      </c>
      <c r="AA115">
        <v>1</v>
      </c>
      <c r="AB115">
        <v>1</v>
      </c>
      <c r="AC115">
        <v>0</v>
      </c>
      <c r="AD115">
        <v>2</v>
      </c>
      <c r="AE115">
        <v>0</v>
      </c>
      <c r="AF115">
        <v>4</v>
      </c>
      <c r="AG115">
        <v>0</v>
      </c>
      <c r="AH115">
        <v>0</v>
      </c>
      <c r="AI115">
        <v>2</v>
      </c>
      <c r="AJ115">
        <v>0</v>
      </c>
      <c r="AK115">
        <v>1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2</v>
      </c>
      <c r="BA115">
        <v>0</v>
      </c>
      <c r="BB115">
        <v>0</v>
      </c>
      <c r="BC115">
        <v>0</v>
      </c>
      <c r="BD115">
        <v>0</v>
      </c>
    </row>
    <row r="116" spans="1:56" x14ac:dyDescent="0.3">
      <c r="A116">
        <v>2025</v>
      </c>
      <c r="B116">
        <v>1</v>
      </c>
      <c r="C116">
        <v>4429</v>
      </c>
      <c r="D116">
        <v>4432</v>
      </c>
      <c r="E116" t="s">
        <v>129</v>
      </c>
      <c r="F116" t="s">
        <v>68</v>
      </c>
      <c r="G116" t="s">
        <v>117</v>
      </c>
      <c r="H116">
        <v>0</v>
      </c>
      <c r="I116">
        <v>0</v>
      </c>
      <c r="J116">
        <v>0</v>
      </c>
      <c r="K116">
        <v>2</v>
      </c>
      <c r="L116">
        <v>2</v>
      </c>
      <c r="M116">
        <v>0</v>
      </c>
      <c r="N116">
        <v>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1</v>
      </c>
      <c r="U116">
        <v>0</v>
      </c>
      <c r="V116">
        <v>0</v>
      </c>
      <c r="W116">
        <v>2</v>
      </c>
      <c r="X116">
        <v>1</v>
      </c>
      <c r="Y116">
        <v>2</v>
      </c>
      <c r="Z116">
        <v>3</v>
      </c>
      <c r="AA116">
        <v>1</v>
      </c>
      <c r="AB116">
        <v>4</v>
      </c>
      <c r="AC116">
        <v>0</v>
      </c>
      <c r="AD116">
        <v>3</v>
      </c>
      <c r="AE116">
        <v>0</v>
      </c>
      <c r="AF116">
        <v>4</v>
      </c>
      <c r="AG116">
        <v>0</v>
      </c>
      <c r="AH116">
        <v>1</v>
      </c>
      <c r="AI116">
        <v>2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</v>
      </c>
      <c r="AV116">
        <v>0</v>
      </c>
      <c r="AW116">
        <v>0</v>
      </c>
      <c r="AX116">
        <v>1</v>
      </c>
      <c r="AY116">
        <v>5</v>
      </c>
      <c r="AZ116">
        <v>10</v>
      </c>
      <c r="BA116">
        <v>0</v>
      </c>
      <c r="BB116">
        <v>0</v>
      </c>
      <c r="BC116">
        <v>1</v>
      </c>
      <c r="BD116">
        <v>3</v>
      </c>
    </row>
    <row r="117" spans="1:56" x14ac:dyDescent="0.3">
      <c r="A117">
        <v>2025</v>
      </c>
      <c r="B117">
        <v>1</v>
      </c>
      <c r="C117">
        <v>4430</v>
      </c>
      <c r="D117">
        <v>4433</v>
      </c>
      <c r="E117" t="s">
        <v>130</v>
      </c>
      <c r="F117" t="s">
        <v>68</v>
      </c>
      <c r="G117" t="s">
        <v>117</v>
      </c>
      <c r="H117">
        <v>0</v>
      </c>
      <c r="I117">
        <v>0</v>
      </c>
      <c r="J117">
        <v>0</v>
      </c>
      <c r="K117">
        <v>3</v>
      </c>
      <c r="L117">
        <v>2</v>
      </c>
      <c r="M117">
        <v>0</v>
      </c>
      <c r="N117">
        <v>2</v>
      </c>
      <c r="O117">
        <v>0</v>
      </c>
      <c r="P117">
        <v>1</v>
      </c>
      <c r="Q117">
        <v>0</v>
      </c>
      <c r="R117">
        <v>1</v>
      </c>
      <c r="S117">
        <v>1</v>
      </c>
      <c r="T117">
        <v>1</v>
      </c>
      <c r="U117">
        <v>2</v>
      </c>
      <c r="V117">
        <v>0</v>
      </c>
      <c r="W117">
        <v>2</v>
      </c>
      <c r="X117">
        <v>0</v>
      </c>
      <c r="Y117">
        <v>3</v>
      </c>
      <c r="Z117">
        <v>1</v>
      </c>
      <c r="AA117">
        <v>0</v>
      </c>
      <c r="AB117">
        <v>1</v>
      </c>
      <c r="AC117">
        <v>0</v>
      </c>
      <c r="AD117">
        <v>3</v>
      </c>
      <c r="AE117">
        <v>0</v>
      </c>
      <c r="AF117">
        <v>3</v>
      </c>
      <c r="AG117">
        <v>0</v>
      </c>
      <c r="AH117">
        <v>4</v>
      </c>
      <c r="AI117">
        <v>1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3</v>
      </c>
      <c r="AZ117">
        <v>13</v>
      </c>
      <c r="BA117">
        <v>0</v>
      </c>
      <c r="BB117">
        <v>0</v>
      </c>
      <c r="BC117">
        <v>0</v>
      </c>
      <c r="BD117">
        <v>2</v>
      </c>
    </row>
    <row r="118" spans="1:56" x14ac:dyDescent="0.3">
      <c r="A118">
        <v>2025</v>
      </c>
      <c r="B118">
        <v>1</v>
      </c>
      <c r="C118">
        <v>4431</v>
      </c>
      <c r="D118">
        <v>4434</v>
      </c>
      <c r="E118" t="s">
        <v>501</v>
      </c>
      <c r="F118" t="s">
        <v>68</v>
      </c>
      <c r="G118" t="s">
        <v>117</v>
      </c>
      <c r="H118">
        <v>0</v>
      </c>
      <c r="I118">
        <v>0</v>
      </c>
      <c r="J118">
        <v>0</v>
      </c>
      <c r="K118">
        <v>1</v>
      </c>
      <c r="L118">
        <v>1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1</v>
      </c>
      <c r="S118">
        <v>2</v>
      </c>
      <c r="T118">
        <v>7</v>
      </c>
      <c r="U118">
        <v>3</v>
      </c>
      <c r="V118">
        <v>0</v>
      </c>
      <c r="W118">
        <v>2</v>
      </c>
      <c r="X118">
        <v>7</v>
      </c>
      <c r="Y118">
        <v>9</v>
      </c>
      <c r="Z118">
        <v>3</v>
      </c>
      <c r="AA118">
        <v>3</v>
      </c>
      <c r="AB118">
        <v>1</v>
      </c>
      <c r="AC118">
        <v>0</v>
      </c>
      <c r="AD118">
        <v>0</v>
      </c>
      <c r="AE118">
        <v>0</v>
      </c>
      <c r="AF118">
        <v>15</v>
      </c>
      <c r="AG118">
        <v>0</v>
      </c>
      <c r="AH118">
        <v>7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4</v>
      </c>
      <c r="AV118">
        <v>0</v>
      </c>
      <c r="AW118">
        <v>3</v>
      </c>
      <c r="AX118">
        <v>7</v>
      </c>
      <c r="AY118">
        <v>27</v>
      </c>
      <c r="AZ118">
        <v>33</v>
      </c>
      <c r="BA118">
        <v>0</v>
      </c>
      <c r="BB118">
        <v>0</v>
      </c>
      <c r="BC118">
        <v>4</v>
      </c>
      <c r="BD118">
        <v>2</v>
      </c>
    </row>
    <row r="119" spans="1:56" x14ac:dyDescent="0.3">
      <c r="A119">
        <v>2025</v>
      </c>
      <c r="B119">
        <v>1</v>
      </c>
      <c r="C119">
        <v>4432</v>
      </c>
      <c r="D119">
        <v>4435</v>
      </c>
      <c r="E119" t="s">
        <v>131</v>
      </c>
      <c r="F119" t="s">
        <v>68</v>
      </c>
      <c r="G119" t="s">
        <v>117</v>
      </c>
      <c r="H119">
        <v>0</v>
      </c>
      <c r="I119">
        <v>0</v>
      </c>
      <c r="J119">
        <v>0</v>
      </c>
      <c r="K119">
        <v>1</v>
      </c>
      <c r="L119">
        <v>1</v>
      </c>
      <c r="M119">
        <v>0</v>
      </c>
      <c r="N119">
        <v>1</v>
      </c>
      <c r="O119">
        <v>0</v>
      </c>
      <c r="P119">
        <v>0</v>
      </c>
      <c r="Q119">
        <v>0</v>
      </c>
      <c r="R119">
        <v>0</v>
      </c>
      <c r="S119">
        <v>1</v>
      </c>
      <c r="T119">
        <v>3</v>
      </c>
      <c r="U119">
        <v>1</v>
      </c>
      <c r="V119">
        <v>5</v>
      </c>
      <c r="W119">
        <v>4</v>
      </c>
      <c r="X119">
        <v>5</v>
      </c>
      <c r="Y119">
        <v>1</v>
      </c>
      <c r="Z119">
        <v>4</v>
      </c>
      <c r="AA119">
        <v>2</v>
      </c>
      <c r="AB119">
        <v>3</v>
      </c>
      <c r="AC119">
        <v>0</v>
      </c>
      <c r="AD119">
        <v>0</v>
      </c>
      <c r="AE119">
        <v>0</v>
      </c>
      <c r="AF119">
        <v>4</v>
      </c>
      <c r="AG119">
        <v>0</v>
      </c>
      <c r="AH119">
        <v>1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2</v>
      </c>
      <c r="AZ119">
        <v>9</v>
      </c>
      <c r="BA119">
        <v>0</v>
      </c>
      <c r="BB119">
        <v>0</v>
      </c>
      <c r="BC119">
        <v>0</v>
      </c>
      <c r="BD119">
        <v>1</v>
      </c>
    </row>
    <row r="120" spans="1:56" x14ac:dyDescent="0.3">
      <c r="A120">
        <v>2025</v>
      </c>
      <c r="B120">
        <v>1</v>
      </c>
      <c r="C120">
        <v>4433</v>
      </c>
      <c r="D120">
        <v>4436</v>
      </c>
      <c r="E120" t="s">
        <v>132</v>
      </c>
      <c r="F120" t="s">
        <v>68</v>
      </c>
      <c r="G120" t="s">
        <v>117</v>
      </c>
      <c r="H120">
        <v>0</v>
      </c>
      <c r="I120">
        <v>0</v>
      </c>
      <c r="J120">
        <v>0</v>
      </c>
      <c r="K120">
        <v>2</v>
      </c>
      <c r="L120">
        <v>2</v>
      </c>
      <c r="M120">
        <v>0</v>
      </c>
      <c r="N120">
        <v>4</v>
      </c>
      <c r="O120">
        <v>0</v>
      </c>
      <c r="P120">
        <v>2</v>
      </c>
      <c r="Q120">
        <v>0</v>
      </c>
      <c r="R120">
        <v>0</v>
      </c>
      <c r="S120">
        <v>2</v>
      </c>
      <c r="T120">
        <v>3</v>
      </c>
      <c r="U120">
        <v>2</v>
      </c>
      <c r="V120">
        <v>4</v>
      </c>
      <c r="W120">
        <v>3</v>
      </c>
      <c r="X120">
        <v>5</v>
      </c>
      <c r="Y120">
        <v>5</v>
      </c>
      <c r="Z120">
        <v>2</v>
      </c>
      <c r="AA120">
        <v>2</v>
      </c>
      <c r="AB120">
        <v>0</v>
      </c>
      <c r="AC120">
        <v>0</v>
      </c>
      <c r="AD120">
        <v>3</v>
      </c>
      <c r="AE120">
        <v>0</v>
      </c>
      <c r="AF120">
        <v>7</v>
      </c>
      <c r="AG120">
        <v>0</v>
      </c>
      <c r="AH120">
        <v>0</v>
      </c>
      <c r="AI120">
        <v>3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1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1</v>
      </c>
    </row>
    <row r="121" spans="1:56" x14ac:dyDescent="0.3">
      <c r="A121">
        <v>2025</v>
      </c>
      <c r="B121">
        <v>1</v>
      </c>
      <c r="C121">
        <v>4434</v>
      </c>
      <c r="D121">
        <v>4437</v>
      </c>
      <c r="E121" t="s">
        <v>133</v>
      </c>
      <c r="F121" t="s">
        <v>68</v>
      </c>
      <c r="G121" t="s">
        <v>117</v>
      </c>
      <c r="H121">
        <v>0</v>
      </c>
      <c r="I121">
        <v>0</v>
      </c>
      <c r="J121">
        <v>0</v>
      </c>
      <c r="K121">
        <v>1</v>
      </c>
      <c r="L121">
        <v>0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1</v>
      </c>
      <c r="S121">
        <v>6</v>
      </c>
      <c r="T121">
        <v>3</v>
      </c>
      <c r="U121">
        <v>5</v>
      </c>
      <c r="V121">
        <v>2</v>
      </c>
      <c r="W121">
        <v>0</v>
      </c>
      <c r="X121">
        <v>2</v>
      </c>
      <c r="Y121">
        <v>0</v>
      </c>
      <c r="Z121">
        <v>2</v>
      </c>
      <c r="AA121">
        <v>3</v>
      </c>
      <c r="AB121">
        <v>1</v>
      </c>
      <c r="AC121">
        <v>0</v>
      </c>
      <c r="AD121">
        <v>4</v>
      </c>
      <c r="AE121">
        <v>0</v>
      </c>
      <c r="AF121">
        <v>11</v>
      </c>
      <c r="AG121">
        <v>0</v>
      </c>
      <c r="AH121">
        <v>2</v>
      </c>
      <c r="AI121">
        <v>4</v>
      </c>
      <c r="AJ121">
        <v>0</v>
      </c>
      <c r="AK121">
        <v>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1</v>
      </c>
      <c r="AX121">
        <v>2</v>
      </c>
      <c r="AY121">
        <v>3</v>
      </c>
      <c r="AZ121">
        <v>6</v>
      </c>
      <c r="BA121">
        <v>0</v>
      </c>
      <c r="BB121">
        <v>0</v>
      </c>
      <c r="BC121">
        <v>0</v>
      </c>
      <c r="BD121">
        <v>1</v>
      </c>
    </row>
    <row r="122" spans="1:56" x14ac:dyDescent="0.3">
      <c r="A122">
        <v>2025</v>
      </c>
      <c r="B122">
        <v>1</v>
      </c>
      <c r="C122">
        <v>4435</v>
      </c>
      <c r="D122">
        <v>4438</v>
      </c>
      <c r="E122" t="s">
        <v>134</v>
      </c>
      <c r="F122" t="s">
        <v>68</v>
      </c>
      <c r="G122" t="s">
        <v>117</v>
      </c>
      <c r="H122">
        <v>0</v>
      </c>
      <c r="I122">
        <v>0</v>
      </c>
      <c r="J122">
        <v>0</v>
      </c>
      <c r="K122">
        <v>2</v>
      </c>
      <c r="L122">
        <v>1</v>
      </c>
      <c r="M122">
        <v>0</v>
      </c>
      <c r="N122">
        <v>2</v>
      </c>
      <c r="O122">
        <v>0</v>
      </c>
      <c r="P122">
        <v>1</v>
      </c>
      <c r="Q122">
        <v>0</v>
      </c>
      <c r="R122">
        <v>0</v>
      </c>
      <c r="S122">
        <v>1</v>
      </c>
      <c r="T122">
        <v>6</v>
      </c>
      <c r="U122">
        <v>1</v>
      </c>
      <c r="V122">
        <v>2</v>
      </c>
      <c r="W122">
        <v>4</v>
      </c>
      <c r="X122">
        <v>4</v>
      </c>
      <c r="Y122">
        <v>2</v>
      </c>
      <c r="Z122">
        <v>8</v>
      </c>
      <c r="AA122">
        <v>6</v>
      </c>
      <c r="AB122">
        <v>4</v>
      </c>
      <c r="AC122">
        <v>0</v>
      </c>
      <c r="AD122">
        <v>2</v>
      </c>
      <c r="AE122">
        <v>0</v>
      </c>
      <c r="AF122">
        <v>17</v>
      </c>
      <c r="AG122">
        <v>0</v>
      </c>
      <c r="AH122">
        <v>0</v>
      </c>
      <c r="AI122">
        <v>1</v>
      </c>
      <c r="AJ122">
        <v>0</v>
      </c>
      <c r="AK122">
        <v>4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4</v>
      </c>
      <c r="AZ122">
        <v>8</v>
      </c>
      <c r="BA122">
        <v>0</v>
      </c>
      <c r="BB122">
        <v>0</v>
      </c>
      <c r="BC122">
        <v>0</v>
      </c>
      <c r="BD122">
        <v>0</v>
      </c>
    </row>
    <row r="123" spans="1:56" x14ac:dyDescent="0.3">
      <c r="A123">
        <v>2025</v>
      </c>
      <c r="B123">
        <v>1</v>
      </c>
      <c r="C123">
        <v>4436</v>
      </c>
      <c r="D123">
        <v>4439</v>
      </c>
      <c r="E123" t="s">
        <v>135</v>
      </c>
      <c r="F123" t="s">
        <v>8</v>
      </c>
      <c r="G123" t="s">
        <v>136</v>
      </c>
      <c r="H123">
        <v>0</v>
      </c>
      <c r="I123">
        <v>0</v>
      </c>
      <c r="J123">
        <v>0</v>
      </c>
      <c r="K123">
        <v>3</v>
      </c>
      <c r="L123">
        <v>1</v>
      </c>
      <c r="M123">
        <v>0</v>
      </c>
      <c r="N123">
        <v>1</v>
      </c>
      <c r="O123">
        <v>0</v>
      </c>
      <c r="P123">
        <v>3</v>
      </c>
      <c r="Q123">
        <v>0</v>
      </c>
      <c r="R123">
        <v>3</v>
      </c>
      <c r="S123">
        <v>6</v>
      </c>
      <c r="T123">
        <v>1</v>
      </c>
      <c r="U123">
        <v>5</v>
      </c>
      <c r="V123">
        <v>4</v>
      </c>
      <c r="W123">
        <v>7</v>
      </c>
      <c r="X123">
        <v>2</v>
      </c>
      <c r="Y123">
        <v>7</v>
      </c>
      <c r="Z123">
        <v>0</v>
      </c>
      <c r="AA123">
        <v>3</v>
      </c>
      <c r="AB123">
        <v>0</v>
      </c>
      <c r="AC123">
        <v>0</v>
      </c>
      <c r="AD123">
        <v>3</v>
      </c>
      <c r="AE123">
        <v>0</v>
      </c>
      <c r="AF123">
        <v>13</v>
      </c>
      <c r="AG123">
        <v>0</v>
      </c>
      <c r="AH123">
        <v>3</v>
      </c>
      <c r="AI123">
        <v>1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</v>
      </c>
      <c r="AV123">
        <v>0</v>
      </c>
      <c r="AW123">
        <v>1</v>
      </c>
      <c r="AX123">
        <v>1</v>
      </c>
      <c r="AY123">
        <v>4</v>
      </c>
      <c r="AZ123">
        <v>16</v>
      </c>
      <c r="BA123">
        <v>0</v>
      </c>
      <c r="BB123">
        <v>1</v>
      </c>
      <c r="BC123">
        <v>0</v>
      </c>
      <c r="BD123">
        <v>2</v>
      </c>
    </row>
    <row r="124" spans="1:56" x14ac:dyDescent="0.3">
      <c r="A124">
        <v>2025</v>
      </c>
      <c r="B124">
        <v>1</v>
      </c>
      <c r="C124">
        <v>4437</v>
      </c>
      <c r="D124">
        <v>4440</v>
      </c>
      <c r="E124" t="s">
        <v>137</v>
      </c>
      <c r="F124" t="s">
        <v>138</v>
      </c>
      <c r="G124" t="s">
        <v>139</v>
      </c>
      <c r="H124">
        <v>20</v>
      </c>
      <c r="I124">
        <v>1</v>
      </c>
      <c r="J124">
        <v>24</v>
      </c>
      <c r="K124">
        <v>16</v>
      </c>
      <c r="L124">
        <v>14</v>
      </c>
      <c r="M124">
        <v>1</v>
      </c>
      <c r="N124">
        <v>14</v>
      </c>
      <c r="O124">
        <v>0</v>
      </c>
      <c r="P124">
        <v>16</v>
      </c>
      <c r="Q124">
        <v>0</v>
      </c>
      <c r="R124">
        <v>0</v>
      </c>
      <c r="S124">
        <v>7</v>
      </c>
      <c r="T124">
        <v>11</v>
      </c>
      <c r="U124">
        <v>13</v>
      </c>
      <c r="V124">
        <v>15</v>
      </c>
      <c r="W124">
        <v>21</v>
      </c>
      <c r="X124">
        <v>11</v>
      </c>
      <c r="Y124">
        <v>12</v>
      </c>
      <c r="Z124">
        <v>2</v>
      </c>
      <c r="AA124">
        <v>7</v>
      </c>
      <c r="AB124">
        <v>1</v>
      </c>
      <c r="AC124">
        <v>0</v>
      </c>
      <c r="AD124">
        <v>4</v>
      </c>
      <c r="AE124">
        <v>12</v>
      </c>
      <c r="AF124">
        <v>28</v>
      </c>
      <c r="AG124">
        <v>0</v>
      </c>
      <c r="AH124">
        <v>9</v>
      </c>
      <c r="AI124">
        <v>1</v>
      </c>
      <c r="AJ124">
        <v>0</v>
      </c>
      <c r="AK124">
        <v>0</v>
      </c>
      <c r="AL124">
        <v>0</v>
      </c>
      <c r="AM124">
        <v>0</v>
      </c>
      <c r="AN124">
        <v>5</v>
      </c>
      <c r="AO124">
        <v>0</v>
      </c>
      <c r="AP124">
        <v>0</v>
      </c>
      <c r="AQ124">
        <v>1</v>
      </c>
      <c r="AR124">
        <v>0</v>
      </c>
      <c r="AS124">
        <v>0</v>
      </c>
      <c r="AT124">
        <v>0</v>
      </c>
      <c r="AU124">
        <v>1</v>
      </c>
      <c r="AV124">
        <v>0</v>
      </c>
      <c r="AW124">
        <v>2</v>
      </c>
      <c r="AX124">
        <v>5</v>
      </c>
      <c r="AY124">
        <v>6</v>
      </c>
      <c r="AZ124">
        <v>17</v>
      </c>
      <c r="BA124">
        <v>0</v>
      </c>
      <c r="BB124">
        <v>0</v>
      </c>
      <c r="BC124">
        <v>2</v>
      </c>
      <c r="BD124">
        <v>1</v>
      </c>
    </row>
    <row r="125" spans="1:56" x14ac:dyDescent="0.3">
      <c r="A125">
        <v>2025</v>
      </c>
      <c r="B125">
        <v>1</v>
      </c>
      <c r="C125">
        <v>4438</v>
      </c>
      <c r="D125">
        <v>4441</v>
      </c>
      <c r="E125" t="s">
        <v>140</v>
      </c>
      <c r="F125" t="s">
        <v>138</v>
      </c>
      <c r="G125" t="s">
        <v>139</v>
      </c>
      <c r="H125">
        <v>0</v>
      </c>
      <c r="I125">
        <v>0</v>
      </c>
      <c r="J125">
        <v>3</v>
      </c>
      <c r="K125">
        <v>8</v>
      </c>
      <c r="L125">
        <v>9</v>
      </c>
      <c r="M125">
        <v>0</v>
      </c>
      <c r="N125">
        <v>9</v>
      </c>
      <c r="O125">
        <v>0</v>
      </c>
      <c r="P125">
        <v>9</v>
      </c>
      <c r="Q125">
        <v>0</v>
      </c>
      <c r="R125">
        <v>0</v>
      </c>
      <c r="S125">
        <v>8</v>
      </c>
      <c r="T125">
        <v>8</v>
      </c>
      <c r="U125">
        <v>5</v>
      </c>
      <c r="V125">
        <v>8</v>
      </c>
      <c r="W125">
        <v>11</v>
      </c>
      <c r="X125">
        <v>13</v>
      </c>
      <c r="Y125">
        <v>6</v>
      </c>
      <c r="Z125">
        <v>4</v>
      </c>
      <c r="AA125">
        <v>9</v>
      </c>
      <c r="AB125">
        <v>3</v>
      </c>
      <c r="AC125">
        <v>0</v>
      </c>
      <c r="AD125">
        <v>19</v>
      </c>
      <c r="AE125">
        <v>0</v>
      </c>
      <c r="AF125">
        <v>24</v>
      </c>
      <c r="AG125">
        <v>0</v>
      </c>
      <c r="AH125">
        <v>24</v>
      </c>
      <c r="AI125">
        <v>1</v>
      </c>
      <c r="AJ125">
        <v>0</v>
      </c>
      <c r="AK125">
        <v>4</v>
      </c>
      <c r="AL125">
        <v>0</v>
      </c>
      <c r="AM125">
        <v>0</v>
      </c>
      <c r="AN125">
        <v>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8</v>
      </c>
      <c r="AV125">
        <v>0</v>
      </c>
      <c r="AW125">
        <v>23</v>
      </c>
      <c r="AX125">
        <v>0</v>
      </c>
      <c r="AY125">
        <v>11</v>
      </c>
      <c r="AZ125">
        <v>21</v>
      </c>
      <c r="BA125">
        <v>0</v>
      </c>
      <c r="BB125">
        <v>0</v>
      </c>
      <c r="BC125">
        <v>2</v>
      </c>
      <c r="BD125">
        <v>2</v>
      </c>
    </row>
    <row r="126" spans="1:56" x14ac:dyDescent="0.3">
      <c r="A126">
        <v>2025</v>
      </c>
      <c r="B126">
        <v>1</v>
      </c>
      <c r="C126">
        <v>4439</v>
      </c>
      <c r="D126">
        <v>4442</v>
      </c>
      <c r="E126" t="s">
        <v>141</v>
      </c>
      <c r="F126" t="s">
        <v>138</v>
      </c>
      <c r="G126" t="s">
        <v>142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</v>
      </c>
      <c r="U126">
        <v>0</v>
      </c>
      <c r="V126">
        <v>0</v>
      </c>
      <c r="W126">
        <v>2</v>
      </c>
      <c r="X126">
        <v>0</v>
      </c>
      <c r="Y126">
        <v>0</v>
      </c>
      <c r="Z126">
        <v>0</v>
      </c>
      <c r="AA126">
        <v>0</v>
      </c>
      <c r="AB126">
        <v>1</v>
      </c>
      <c r="AC126">
        <v>0</v>
      </c>
      <c r="AD126">
        <v>1</v>
      </c>
      <c r="AE126">
        <v>0</v>
      </c>
      <c r="AF126">
        <v>0</v>
      </c>
      <c r="AG126">
        <v>0</v>
      </c>
      <c r="AH126">
        <v>1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</v>
      </c>
      <c r="AV126">
        <v>0</v>
      </c>
      <c r="AW126">
        <v>2</v>
      </c>
      <c r="AX126">
        <v>0</v>
      </c>
      <c r="AY126">
        <v>1</v>
      </c>
      <c r="AZ126">
        <v>2</v>
      </c>
      <c r="BA126">
        <v>0</v>
      </c>
      <c r="BB126">
        <v>0</v>
      </c>
      <c r="BC126">
        <v>1</v>
      </c>
      <c r="BD126">
        <v>1</v>
      </c>
    </row>
    <row r="127" spans="1:56" x14ac:dyDescent="0.3">
      <c r="A127">
        <v>2025</v>
      </c>
      <c r="B127">
        <v>1</v>
      </c>
      <c r="C127">
        <v>4440</v>
      </c>
      <c r="D127">
        <v>4443</v>
      </c>
      <c r="E127" t="s">
        <v>143</v>
      </c>
      <c r="F127" t="s">
        <v>138</v>
      </c>
      <c r="G127" t="s">
        <v>139</v>
      </c>
      <c r="H127">
        <v>0</v>
      </c>
      <c r="I127">
        <v>0</v>
      </c>
      <c r="J127">
        <v>0</v>
      </c>
      <c r="K127">
        <v>6</v>
      </c>
      <c r="L127">
        <v>6</v>
      </c>
      <c r="M127">
        <v>0</v>
      </c>
      <c r="N127">
        <v>6</v>
      </c>
      <c r="O127">
        <v>0</v>
      </c>
      <c r="P127">
        <v>8</v>
      </c>
      <c r="Q127">
        <v>0</v>
      </c>
      <c r="R127">
        <v>0</v>
      </c>
      <c r="S127">
        <v>6</v>
      </c>
      <c r="T127">
        <v>4</v>
      </c>
      <c r="U127">
        <v>8</v>
      </c>
      <c r="V127">
        <v>4</v>
      </c>
      <c r="W127">
        <v>8</v>
      </c>
      <c r="X127">
        <v>2</v>
      </c>
      <c r="Y127">
        <v>6</v>
      </c>
      <c r="Z127">
        <v>6</v>
      </c>
      <c r="AA127">
        <v>6</v>
      </c>
      <c r="AB127">
        <v>6</v>
      </c>
      <c r="AC127">
        <v>0</v>
      </c>
      <c r="AD127">
        <v>3</v>
      </c>
      <c r="AE127">
        <v>0</v>
      </c>
      <c r="AF127">
        <v>34</v>
      </c>
      <c r="AG127">
        <v>0</v>
      </c>
      <c r="AH127">
        <v>8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4</v>
      </c>
      <c r="AU127">
        <v>2</v>
      </c>
      <c r="AV127">
        <v>0</v>
      </c>
      <c r="AW127">
        <v>4</v>
      </c>
      <c r="AX127">
        <v>2</v>
      </c>
      <c r="AY127">
        <v>10</v>
      </c>
      <c r="AZ127">
        <v>19</v>
      </c>
      <c r="BA127">
        <v>0</v>
      </c>
      <c r="BB127">
        <v>0</v>
      </c>
      <c r="BC127">
        <v>0</v>
      </c>
      <c r="BD127">
        <v>4</v>
      </c>
    </row>
    <row r="128" spans="1:56" x14ac:dyDescent="0.3">
      <c r="A128">
        <v>2025</v>
      </c>
      <c r="B128">
        <v>1</v>
      </c>
      <c r="C128">
        <v>4441</v>
      </c>
      <c r="D128">
        <v>4444</v>
      </c>
      <c r="E128" t="s">
        <v>144</v>
      </c>
      <c r="F128" t="s">
        <v>138</v>
      </c>
      <c r="G128" t="s">
        <v>144</v>
      </c>
      <c r="H128">
        <v>0</v>
      </c>
      <c r="I128">
        <v>0</v>
      </c>
      <c r="J128">
        <v>0</v>
      </c>
      <c r="K128">
        <v>1</v>
      </c>
      <c r="L128">
        <v>0</v>
      </c>
      <c r="M128">
        <v>0</v>
      </c>
      <c r="N128">
        <v>1</v>
      </c>
      <c r="O128">
        <v>0</v>
      </c>
      <c r="P128">
        <v>1</v>
      </c>
      <c r="Q128">
        <v>0</v>
      </c>
      <c r="R128">
        <v>0</v>
      </c>
      <c r="S128">
        <v>1</v>
      </c>
      <c r="T128">
        <v>0</v>
      </c>
      <c r="U128">
        <v>1</v>
      </c>
      <c r="V128">
        <v>3</v>
      </c>
      <c r="W128">
        <v>2</v>
      </c>
      <c r="X128">
        <v>4</v>
      </c>
      <c r="Y128">
        <v>4</v>
      </c>
      <c r="Z128">
        <v>0</v>
      </c>
      <c r="AA128">
        <v>3</v>
      </c>
      <c r="AB128">
        <v>0</v>
      </c>
      <c r="AC128">
        <v>0</v>
      </c>
      <c r="AD128">
        <v>3</v>
      </c>
      <c r="AE128">
        <v>0</v>
      </c>
      <c r="AF128">
        <v>8</v>
      </c>
      <c r="AG128">
        <v>0</v>
      </c>
      <c r="AH128">
        <v>1</v>
      </c>
      <c r="AI128">
        <v>1</v>
      </c>
      <c r="AJ128">
        <v>0</v>
      </c>
      <c r="AK128">
        <v>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2</v>
      </c>
      <c r="AV128">
        <v>0</v>
      </c>
      <c r="AW128">
        <v>4</v>
      </c>
      <c r="AX128">
        <v>1</v>
      </c>
      <c r="AY128">
        <v>4</v>
      </c>
      <c r="AZ128">
        <v>10</v>
      </c>
      <c r="BA128">
        <v>0</v>
      </c>
      <c r="BB128">
        <v>0</v>
      </c>
      <c r="BC128">
        <v>0</v>
      </c>
      <c r="BD128">
        <v>2</v>
      </c>
    </row>
    <row r="129" spans="1:56" x14ac:dyDescent="0.3">
      <c r="A129">
        <v>2025</v>
      </c>
      <c r="B129">
        <v>1</v>
      </c>
      <c r="C129">
        <v>4442</v>
      </c>
      <c r="D129">
        <v>4445</v>
      </c>
      <c r="E129" t="s">
        <v>145</v>
      </c>
      <c r="F129" t="s">
        <v>138</v>
      </c>
      <c r="G129" t="s">
        <v>144</v>
      </c>
      <c r="H129">
        <v>0</v>
      </c>
      <c r="I129">
        <v>0</v>
      </c>
      <c r="J129">
        <v>0</v>
      </c>
      <c r="K129">
        <v>2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2</v>
      </c>
      <c r="S129">
        <v>2</v>
      </c>
      <c r="T129">
        <v>1</v>
      </c>
      <c r="U129">
        <v>1</v>
      </c>
      <c r="V129">
        <v>4</v>
      </c>
      <c r="W129">
        <v>2</v>
      </c>
      <c r="X129">
        <v>4</v>
      </c>
      <c r="Y129">
        <v>2</v>
      </c>
      <c r="Z129">
        <v>1</v>
      </c>
      <c r="AA129">
        <v>0</v>
      </c>
      <c r="AB129">
        <v>1</v>
      </c>
      <c r="AC129">
        <v>0</v>
      </c>
      <c r="AD129">
        <v>2</v>
      </c>
      <c r="AE129">
        <v>0</v>
      </c>
      <c r="AF129">
        <v>6</v>
      </c>
      <c r="AG129">
        <v>0</v>
      </c>
      <c r="AH129">
        <v>2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1</v>
      </c>
      <c r="AZ129">
        <v>5</v>
      </c>
      <c r="BA129">
        <v>0</v>
      </c>
      <c r="BB129">
        <v>0</v>
      </c>
      <c r="BC129">
        <v>0</v>
      </c>
      <c r="BD129">
        <v>3</v>
      </c>
    </row>
    <row r="130" spans="1:56" x14ac:dyDescent="0.3">
      <c r="A130">
        <v>2025</v>
      </c>
      <c r="B130">
        <v>1</v>
      </c>
      <c r="C130">
        <v>4443</v>
      </c>
      <c r="D130">
        <v>4446</v>
      </c>
      <c r="E130" t="s">
        <v>146</v>
      </c>
      <c r="F130" t="s">
        <v>138</v>
      </c>
      <c r="G130" t="s">
        <v>144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1</v>
      </c>
      <c r="Y130">
        <v>2</v>
      </c>
      <c r="Z130">
        <v>1</v>
      </c>
      <c r="AA130">
        <v>1</v>
      </c>
      <c r="AB130">
        <v>0</v>
      </c>
      <c r="AC130">
        <v>0</v>
      </c>
      <c r="AD130">
        <v>0</v>
      </c>
      <c r="AE130">
        <v>0</v>
      </c>
      <c r="AF130">
        <v>1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2</v>
      </c>
      <c r="BA130">
        <v>0</v>
      </c>
      <c r="BB130">
        <v>0</v>
      </c>
      <c r="BC130">
        <v>0</v>
      </c>
      <c r="BD130">
        <v>1</v>
      </c>
    </row>
    <row r="131" spans="1:56" x14ac:dyDescent="0.3">
      <c r="A131">
        <v>2025</v>
      </c>
      <c r="B131">
        <v>1</v>
      </c>
      <c r="C131">
        <v>4444</v>
      </c>
      <c r="D131">
        <v>4447</v>
      </c>
      <c r="E131" t="s">
        <v>147</v>
      </c>
      <c r="F131" t="s">
        <v>138</v>
      </c>
      <c r="G131" t="s">
        <v>144</v>
      </c>
      <c r="H131">
        <v>0</v>
      </c>
      <c r="I131">
        <v>0</v>
      </c>
      <c r="J131">
        <v>0</v>
      </c>
      <c r="K131">
        <v>8</v>
      </c>
      <c r="L131">
        <v>6</v>
      </c>
      <c r="M131">
        <v>0</v>
      </c>
      <c r="N131">
        <v>4</v>
      </c>
      <c r="O131">
        <v>0</v>
      </c>
      <c r="P131">
        <v>3</v>
      </c>
      <c r="Q131">
        <v>0</v>
      </c>
      <c r="R131">
        <v>2</v>
      </c>
      <c r="S131">
        <v>5</v>
      </c>
      <c r="T131">
        <v>5</v>
      </c>
      <c r="U131">
        <v>3</v>
      </c>
      <c r="V131">
        <v>2</v>
      </c>
      <c r="W131">
        <v>1</v>
      </c>
      <c r="X131">
        <v>2</v>
      </c>
      <c r="Y131">
        <v>2</v>
      </c>
      <c r="Z131">
        <v>2</v>
      </c>
      <c r="AA131">
        <v>3</v>
      </c>
      <c r="AB131">
        <v>0</v>
      </c>
      <c r="AC131">
        <v>0</v>
      </c>
      <c r="AD131">
        <v>8</v>
      </c>
      <c r="AE131">
        <v>0</v>
      </c>
      <c r="AF131">
        <v>19</v>
      </c>
      <c r="AG131">
        <v>0</v>
      </c>
      <c r="AH131">
        <v>8</v>
      </c>
      <c r="AI131">
        <v>0</v>
      </c>
      <c r="AJ131">
        <v>0</v>
      </c>
      <c r="AK131">
        <v>2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3</v>
      </c>
      <c r="AZ131">
        <v>7</v>
      </c>
      <c r="BA131">
        <v>0</v>
      </c>
      <c r="BB131">
        <v>0</v>
      </c>
      <c r="BC131">
        <v>2</v>
      </c>
      <c r="BD131">
        <v>1</v>
      </c>
    </row>
    <row r="132" spans="1:56" x14ac:dyDescent="0.3">
      <c r="A132">
        <v>2025</v>
      </c>
      <c r="B132">
        <v>1</v>
      </c>
      <c r="C132">
        <v>4445</v>
      </c>
      <c r="D132">
        <v>4448</v>
      </c>
      <c r="E132" t="s">
        <v>148</v>
      </c>
      <c r="F132" t="s">
        <v>138</v>
      </c>
      <c r="G132" t="s">
        <v>144</v>
      </c>
      <c r="H132">
        <v>0</v>
      </c>
      <c r="I132">
        <v>0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2</v>
      </c>
      <c r="U132">
        <v>0</v>
      </c>
      <c r="V132">
        <v>0</v>
      </c>
      <c r="W132">
        <v>0</v>
      </c>
      <c r="X132">
        <v>0</v>
      </c>
      <c r="Y132">
        <v>3</v>
      </c>
      <c r="Z132">
        <v>0</v>
      </c>
      <c r="AA132">
        <v>0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1</v>
      </c>
      <c r="AZ132">
        <v>3</v>
      </c>
      <c r="BA132">
        <v>0</v>
      </c>
      <c r="BB132">
        <v>0</v>
      </c>
      <c r="BC132">
        <v>0</v>
      </c>
      <c r="BD132">
        <v>3</v>
      </c>
    </row>
    <row r="133" spans="1:56" x14ac:dyDescent="0.3">
      <c r="A133">
        <v>2025</v>
      </c>
      <c r="B133">
        <v>1</v>
      </c>
      <c r="C133">
        <v>4446</v>
      </c>
      <c r="D133">
        <v>4449</v>
      </c>
      <c r="E133" t="s">
        <v>149</v>
      </c>
      <c r="F133" t="s">
        <v>138</v>
      </c>
      <c r="G133" t="s">
        <v>144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1</v>
      </c>
      <c r="Q133">
        <v>0</v>
      </c>
      <c r="R133">
        <v>0</v>
      </c>
      <c r="S133">
        <v>2</v>
      </c>
      <c r="T133">
        <v>1</v>
      </c>
      <c r="U133">
        <v>0</v>
      </c>
      <c r="V133">
        <v>1</v>
      </c>
      <c r="W133">
        <v>0</v>
      </c>
      <c r="X133">
        <v>2</v>
      </c>
      <c r="Y133">
        <v>1</v>
      </c>
      <c r="Z133">
        <v>2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0</v>
      </c>
      <c r="AH133">
        <v>2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4</v>
      </c>
      <c r="AX133">
        <v>0</v>
      </c>
      <c r="AY133">
        <v>3</v>
      </c>
      <c r="AZ133">
        <v>7</v>
      </c>
      <c r="BA133">
        <v>0</v>
      </c>
      <c r="BB133">
        <v>0</v>
      </c>
      <c r="BC133">
        <v>1</v>
      </c>
      <c r="BD133">
        <v>0</v>
      </c>
    </row>
    <row r="134" spans="1:56" x14ac:dyDescent="0.3">
      <c r="A134">
        <v>2025</v>
      </c>
      <c r="B134">
        <v>1</v>
      </c>
      <c r="C134">
        <v>4447</v>
      </c>
      <c r="D134">
        <v>4450</v>
      </c>
      <c r="E134" t="s">
        <v>150</v>
      </c>
      <c r="F134" t="s">
        <v>138</v>
      </c>
      <c r="G134" t="s">
        <v>144</v>
      </c>
      <c r="H134">
        <v>0</v>
      </c>
      <c r="I134">
        <v>0</v>
      </c>
      <c r="J134">
        <v>0</v>
      </c>
      <c r="K134">
        <v>2</v>
      </c>
      <c r="L134">
        <v>1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1</v>
      </c>
      <c r="T134">
        <v>0</v>
      </c>
      <c r="U134">
        <v>2</v>
      </c>
      <c r="V134">
        <v>2</v>
      </c>
      <c r="W134">
        <v>1</v>
      </c>
      <c r="X134">
        <v>0</v>
      </c>
      <c r="Y134">
        <v>2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3</v>
      </c>
      <c r="AG134">
        <v>0</v>
      </c>
      <c r="AH134">
        <v>2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1</v>
      </c>
      <c r="AY134">
        <v>0</v>
      </c>
      <c r="AZ134">
        <v>4</v>
      </c>
      <c r="BA134">
        <v>0</v>
      </c>
      <c r="BB134">
        <v>0</v>
      </c>
      <c r="BC134">
        <v>0</v>
      </c>
      <c r="BD134">
        <v>0</v>
      </c>
    </row>
    <row r="135" spans="1:56" x14ac:dyDescent="0.3">
      <c r="A135">
        <v>2025</v>
      </c>
      <c r="B135">
        <v>1</v>
      </c>
      <c r="C135">
        <v>4448</v>
      </c>
      <c r="D135">
        <v>4451</v>
      </c>
      <c r="E135" t="s">
        <v>151</v>
      </c>
      <c r="F135" t="s">
        <v>138</v>
      </c>
      <c r="G135" t="s">
        <v>144</v>
      </c>
      <c r="H135">
        <v>3</v>
      </c>
      <c r="I135">
        <v>0</v>
      </c>
      <c r="J135">
        <v>9</v>
      </c>
      <c r="K135">
        <v>9</v>
      </c>
      <c r="L135">
        <v>7</v>
      </c>
      <c r="M135">
        <v>0</v>
      </c>
      <c r="N135">
        <v>6</v>
      </c>
      <c r="O135">
        <v>0</v>
      </c>
      <c r="P135">
        <v>5</v>
      </c>
      <c r="Q135">
        <v>0</v>
      </c>
      <c r="R135">
        <v>2</v>
      </c>
      <c r="S135">
        <v>7</v>
      </c>
      <c r="T135">
        <v>16</v>
      </c>
      <c r="U135">
        <v>7</v>
      </c>
      <c r="V135">
        <v>8</v>
      </c>
      <c r="W135">
        <v>6</v>
      </c>
      <c r="X135">
        <v>5</v>
      </c>
      <c r="Y135">
        <v>6</v>
      </c>
      <c r="Z135">
        <v>5</v>
      </c>
      <c r="AA135">
        <v>4</v>
      </c>
      <c r="AB135">
        <v>2</v>
      </c>
      <c r="AC135">
        <v>0</v>
      </c>
      <c r="AD135">
        <v>5</v>
      </c>
      <c r="AE135">
        <v>0</v>
      </c>
      <c r="AF135">
        <v>28</v>
      </c>
      <c r="AG135">
        <v>0</v>
      </c>
      <c r="AH135">
        <v>11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5</v>
      </c>
      <c r="AV135">
        <v>0</v>
      </c>
      <c r="AW135">
        <v>16</v>
      </c>
      <c r="AX135">
        <v>0</v>
      </c>
      <c r="AY135">
        <v>12</v>
      </c>
      <c r="AZ135">
        <v>17</v>
      </c>
      <c r="BA135">
        <v>1</v>
      </c>
      <c r="BB135">
        <v>0</v>
      </c>
      <c r="BC135">
        <v>8</v>
      </c>
      <c r="BD135">
        <v>4</v>
      </c>
    </row>
    <row r="136" spans="1:56" x14ac:dyDescent="0.3">
      <c r="A136">
        <v>2025</v>
      </c>
      <c r="B136">
        <v>1</v>
      </c>
      <c r="C136">
        <v>4449</v>
      </c>
      <c r="D136">
        <v>4452</v>
      </c>
      <c r="E136" t="s">
        <v>152</v>
      </c>
      <c r="F136" t="s">
        <v>138</v>
      </c>
      <c r="G136" t="s">
        <v>139</v>
      </c>
      <c r="H136">
        <v>0</v>
      </c>
      <c r="I136">
        <v>0</v>
      </c>
      <c r="J136">
        <v>0</v>
      </c>
      <c r="K136">
        <v>8</v>
      </c>
      <c r="L136">
        <v>8</v>
      </c>
      <c r="M136">
        <v>0</v>
      </c>
      <c r="N136">
        <v>10</v>
      </c>
      <c r="O136">
        <v>0</v>
      </c>
      <c r="P136">
        <v>14</v>
      </c>
      <c r="Q136">
        <v>0</v>
      </c>
      <c r="R136">
        <v>0</v>
      </c>
      <c r="S136">
        <v>19</v>
      </c>
      <c r="T136">
        <v>11</v>
      </c>
      <c r="U136">
        <v>20</v>
      </c>
      <c r="V136">
        <v>15</v>
      </c>
      <c r="W136">
        <v>18</v>
      </c>
      <c r="X136">
        <v>3</v>
      </c>
      <c r="Y136">
        <v>40</v>
      </c>
      <c r="Z136">
        <v>7</v>
      </c>
      <c r="AA136">
        <v>43</v>
      </c>
      <c r="AB136">
        <v>2</v>
      </c>
      <c r="AC136">
        <v>0</v>
      </c>
      <c r="AD136">
        <v>1</v>
      </c>
      <c r="AE136">
        <v>0</v>
      </c>
      <c r="AF136">
        <v>2</v>
      </c>
      <c r="AG136">
        <v>0</v>
      </c>
      <c r="AH136">
        <v>33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3</v>
      </c>
      <c r="AX136">
        <v>0</v>
      </c>
      <c r="AY136">
        <v>5</v>
      </c>
      <c r="AZ136">
        <v>8</v>
      </c>
      <c r="BA136">
        <v>0</v>
      </c>
      <c r="BB136">
        <v>0</v>
      </c>
      <c r="BC136">
        <v>3</v>
      </c>
      <c r="BD136">
        <v>6</v>
      </c>
    </row>
    <row r="137" spans="1:56" x14ac:dyDescent="0.3">
      <c r="A137">
        <v>2025</v>
      </c>
      <c r="B137">
        <v>1</v>
      </c>
      <c r="C137">
        <v>4450</v>
      </c>
      <c r="D137">
        <v>4453</v>
      </c>
      <c r="E137" t="s">
        <v>153</v>
      </c>
      <c r="F137" t="s">
        <v>138</v>
      </c>
      <c r="G137" t="s">
        <v>139</v>
      </c>
      <c r="H137">
        <v>0</v>
      </c>
      <c r="I137">
        <v>0</v>
      </c>
      <c r="J137">
        <v>0</v>
      </c>
      <c r="K137">
        <v>1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1</v>
      </c>
      <c r="S137">
        <v>2</v>
      </c>
      <c r="T137">
        <v>0</v>
      </c>
      <c r="U137">
        <v>2</v>
      </c>
      <c r="V137">
        <v>2</v>
      </c>
      <c r="W137">
        <v>3</v>
      </c>
      <c r="X137">
        <v>1</v>
      </c>
      <c r="Y137">
        <v>1</v>
      </c>
      <c r="Z137">
        <v>0</v>
      </c>
      <c r="AA137">
        <v>2</v>
      </c>
      <c r="AB137">
        <v>0</v>
      </c>
      <c r="AC137">
        <v>0</v>
      </c>
      <c r="AD137">
        <v>1</v>
      </c>
      <c r="AE137">
        <v>0</v>
      </c>
      <c r="AF137">
        <v>4</v>
      </c>
      <c r="AG137">
        <v>0</v>
      </c>
      <c r="AH137">
        <v>2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8</v>
      </c>
      <c r="BA137">
        <v>0</v>
      </c>
      <c r="BB137">
        <v>0</v>
      </c>
      <c r="BC137">
        <v>0</v>
      </c>
      <c r="BD137">
        <v>1</v>
      </c>
    </row>
    <row r="138" spans="1:56" x14ac:dyDescent="0.3">
      <c r="A138">
        <v>2025</v>
      </c>
      <c r="B138">
        <v>1</v>
      </c>
      <c r="C138">
        <v>4451</v>
      </c>
      <c r="D138">
        <v>4454</v>
      </c>
      <c r="E138" t="s">
        <v>154</v>
      </c>
      <c r="F138" t="s">
        <v>138</v>
      </c>
      <c r="G138" t="s">
        <v>142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2</v>
      </c>
      <c r="Y138">
        <v>1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3</v>
      </c>
      <c r="AX138">
        <v>0</v>
      </c>
      <c r="AY138">
        <v>2</v>
      </c>
      <c r="AZ138">
        <v>3</v>
      </c>
      <c r="BA138">
        <v>0</v>
      </c>
      <c r="BB138">
        <v>0</v>
      </c>
      <c r="BC138">
        <v>1</v>
      </c>
      <c r="BD138">
        <v>1</v>
      </c>
    </row>
    <row r="139" spans="1:56" x14ac:dyDescent="0.3">
      <c r="A139">
        <v>2025</v>
      </c>
      <c r="B139">
        <v>1</v>
      </c>
      <c r="C139">
        <v>4452</v>
      </c>
      <c r="D139">
        <v>4455</v>
      </c>
      <c r="E139" t="s">
        <v>142</v>
      </c>
      <c r="F139" t="s">
        <v>138</v>
      </c>
      <c r="G139" t="s">
        <v>142</v>
      </c>
      <c r="H139">
        <v>13</v>
      </c>
      <c r="I139">
        <v>0</v>
      </c>
      <c r="J139">
        <v>0</v>
      </c>
      <c r="K139">
        <v>12</v>
      </c>
      <c r="L139">
        <v>11</v>
      </c>
      <c r="M139">
        <v>0</v>
      </c>
      <c r="N139">
        <v>8</v>
      </c>
      <c r="O139">
        <v>1</v>
      </c>
      <c r="P139">
        <v>7</v>
      </c>
      <c r="Q139">
        <v>0</v>
      </c>
      <c r="R139">
        <v>1</v>
      </c>
      <c r="S139">
        <v>6</v>
      </c>
      <c r="T139">
        <v>5</v>
      </c>
      <c r="U139">
        <v>7</v>
      </c>
      <c r="V139">
        <v>5</v>
      </c>
      <c r="W139">
        <v>7</v>
      </c>
      <c r="X139">
        <v>4</v>
      </c>
      <c r="Y139">
        <v>8</v>
      </c>
      <c r="Z139">
        <v>5</v>
      </c>
      <c r="AA139">
        <v>4</v>
      </c>
      <c r="AB139">
        <v>3</v>
      </c>
      <c r="AC139">
        <v>0</v>
      </c>
      <c r="AD139">
        <v>11</v>
      </c>
      <c r="AE139">
        <v>0</v>
      </c>
      <c r="AF139">
        <v>34</v>
      </c>
      <c r="AG139">
        <v>2</v>
      </c>
      <c r="AH139">
        <v>10</v>
      </c>
      <c r="AI139">
        <v>2</v>
      </c>
      <c r="AJ139">
        <v>0</v>
      </c>
      <c r="AK139">
        <v>3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</v>
      </c>
      <c r="AV139">
        <v>0</v>
      </c>
      <c r="AW139">
        <v>17</v>
      </c>
      <c r="AX139">
        <v>8</v>
      </c>
      <c r="AY139">
        <v>3</v>
      </c>
      <c r="AZ139">
        <v>7</v>
      </c>
      <c r="BA139">
        <v>0</v>
      </c>
      <c r="BB139">
        <v>0</v>
      </c>
      <c r="BC139">
        <v>0</v>
      </c>
      <c r="BD139">
        <v>4</v>
      </c>
    </row>
    <row r="140" spans="1:56" x14ac:dyDescent="0.3">
      <c r="A140">
        <v>2025</v>
      </c>
      <c r="B140">
        <v>1</v>
      </c>
      <c r="C140">
        <v>4453</v>
      </c>
      <c r="D140">
        <v>4456</v>
      </c>
      <c r="E140" t="s">
        <v>155</v>
      </c>
      <c r="F140" t="s">
        <v>138</v>
      </c>
      <c r="G140" t="s">
        <v>142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1</v>
      </c>
      <c r="BA140">
        <v>0</v>
      </c>
      <c r="BB140">
        <v>0</v>
      </c>
      <c r="BC140">
        <v>0</v>
      </c>
      <c r="BD140">
        <v>2</v>
      </c>
    </row>
    <row r="141" spans="1:56" x14ac:dyDescent="0.3">
      <c r="A141">
        <v>2025</v>
      </c>
      <c r="B141">
        <v>1</v>
      </c>
      <c r="C141">
        <v>4454</v>
      </c>
      <c r="D141">
        <v>4457</v>
      </c>
      <c r="E141" t="s">
        <v>156</v>
      </c>
      <c r="F141" t="s">
        <v>138</v>
      </c>
      <c r="G141" t="s">
        <v>142</v>
      </c>
      <c r="H141">
        <v>0</v>
      </c>
      <c r="I141">
        <v>0</v>
      </c>
      <c r="J141">
        <v>0</v>
      </c>
      <c r="K141">
        <v>2</v>
      </c>
      <c r="L141">
        <v>2</v>
      </c>
      <c r="M141">
        <v>0</v>
      </c>
      <c r="N141">
        <v>1</v>
      </c>
      <c r="O141">
        <v>0</v>
      </c>
      <c r="P141">
        <v>1</v>
      </c>
      <c r="Q141">
        <v>0</v>
      </c>
      <c r="R141">
        <v>1</v>
      </c>
      <c r="S141">
        <v>3</v>
      </c>
      <c r="T141">
        <v>1</v>
      </c>
      <c r="U141">
        <v>5</v>
      </c>
      <c r="V141">
        <v>3</v>
      </c>
      <c r="W141">
        <v>2</v>
      </c>
      <c r="X141">
        <v>5</v>
      </c>
      <c r="Y141">
        <v>5</v>
      </c>
      <c r="Z141">
        <v>2</v>
      </c>
      <c r="AA141">
        <v>1</v>
      </c>
      <c r="AB141">
        <v>2</v>
      </c>
      <c r="AC141">
        <v>0</v>
      </c>
      <c r="AD141">
        <v>0</v>
      </c>
      <c r="AE141">
        <v>0</v>
      </c>
      <c r="AF141">
        <v>6</v>
      </c>
      <c r="AG141">
        <v>1</v>
      </c>
      <c r="AH141">
        <v>1</v>
      </c>
      <c r="AI141">
        <v>1</v>
      </c>
      <c r="AJ141">
        <v>0</v>
      </c>
      <c r="AK141">
        <v>2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4</v>
      </c>
      <c r="AV141">
        <v>0</v>
      </c>
      <c r="AW141">
        <v>24</v>
      </c>
      <c r="AX141">
        <v>0</v>
      </c>
      <c r="AY141">
        <v>5</v>
      </c>
      <c r="AZ141">
        <v>3</v>
      </c>
      <c r="BA141">
        <v>0</v>
      </c>
      <c r="BB141">
        <v>0</v>
      </c>
      <c r="BC141">
        <v>0</v>
      </c>
      <c r="BD141">
        <v>2</v>
      </c>
    </row>
    <row r="142" spans="1:56" x14ac:dyDescent="0.3">
      <c r="A142">
        <v>2025</v>
      </c>
      <c r="B142">
        <v>1</v>
      </c>
      <c r="C142">
        <v>4455</v>
      </c>
      <c r="D142">
        <v>4458</v>
      </c>
      <c r="E142" t="s">
        <v>157</v>
      </c>
      <c r="F142" t="s">
        <v>138</v>
      </c>
      <c r="G142" t="s">
        <v>142</v>
      </c>
      <c r="H142">
        <v>1</v>
      </c>
      <c r="I142">
        <v>0</v>
      </c>
      <c r="J142">
        <v>0</v>
      </c>
      <c r="K142">
        <v>1</v>
      </c>
      <c r="L142">
        <v>1</v>
      </c>
      <c r="M142">
        <v>0</v>
      </c>
      <c r="N142">
        <v>2</v>
      </c>
      <c r="O142">
        <v>0</v>
      </c>
      <c r="P142">
        <v>1</v>
      </c>
      <c r="Q142">
        <v>0</v>
      </c>
      <c r="R142">
        <v>2</v>
      </c>
      <c r="S142">
        <v>2</v>
      </c>
      <c r="T142">
        <v>0</v>
      </c>
      <c r="U142">
        <v>2</v>
      </c>
      <c r="V142">
        <v>0</v>
      </c>
      <c r="W142">
        <v>1</v>
      </c>
      <c r="X142">
        <v>1</v>
      </c>
      <c r="Y142">
        <v>1</v>
      </c>
      <c r="Z142">
        <v>1</v>
      </c>
      <c r="AA142">
        <v>0</v>
      </c>
      <c r="AB142">
        <v>0</v>
      </c>
      <c r="AC142">
        <v>0</v>
      </c>
      <c r="AD142">
        <v>1</v>
      </c>
      <c r="AE142">
        <v>0</v>
      </c>
      <c r="AF142">
        <v>1</v>
      </c>
      <c r="AG142">
        <v>0</v>
      </c>
      <c r="AH142">
        <v>1</v>
      </c>
      <c r="AI142">
        <v>0</v>
      </c>
      <c r="AJ142">
        <v>0</v>
      </c>
      <c r="AK142">
        <v>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2</v>
      </c>
      <c r="AX142">
        <v>1</v>
      </c>
      <c r="AY142">
        <v>1</v>
      </c>
      <c r="AZ142">
        <v>2</v>
      </c>
      <c r="BA142">
        <v>0</v>
      </c>
      <c r="BB142">
        <v>0</v>
      </c>
      <c r="BC142">
        <v>1</v>
      </c>
      <c r="BD142">
        <v>0</v>
      </c>
    </row>
    <row r="143" spans="1:56" x14ac:dyDescent="0.3">
      <c r="A143">
        <v>2025</v>
      </c>
      <c r="B143">
        <v>1</v>
      </c>
      <c r="C143">
        <v>4456</v>
      </c>
      <c r="D143">
        <v>4459</v>
      </c>
      <c r="E143" t="s">
        <v>158</v>
      </c>
      <c r="F143" t="s">
        <v>138</v>
      </c>
      <c r="G143" t="s">
        <v>142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</v>
      </c>
      <c r="V143">
        <v>1</v>
      </c>
      <c r="W143">
        <v>0</v>
      </c>
      <c r="X143">
        <v>1</v>
      </c>
      <c r="Y143">
        <v>1</v>
      </c>
      <c r="Z143">
        <v>0</v>
      </c>
      <c r="AA143">
        <v>0</v>
      </c>
      <c r="AB143">
        <v>1</v>
      </c>
      <c r="AC143">
        <v>0</v>
      </c>
      <c r="AD143">
        <v>0</v>
      </c>
      <c r="AE143">
        <v>0</v>
      </c>
      <c r="AF143">
        <v>1</v>
      </c>
      <c r="AG143">
        <v>0</v>
      </c>
      <c r="AH143">
        <v>0</v>
      </c>
      <c r="AI143">
        <v>0</v>
      </c>
      <c r="AJ143">
        <v>0</v>
      </c>
      <c r="AK143">
        <v>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1</v>
      </c>
      <c r="AZ143">
        <v>1</v>
      </c>
      <c r="BA143">
        <v>0</v>
      </c>
      <c r="BB143">
        <v>0</v>
      </c>
      <c r="BC143">
        <v>1</v>
      </c>
      <c r="BD143">
        <v>1</v>
      </c>
    </row>
    <row r="144" spans="1:56" x14ac:dyDescent="0.3">
      <c r="A144">
        <v>2025</v>
      </c>
      <c r="B144">
        <v>1</v>
      </c>
      <c r="C144">
        <v>4457</v>
      </c>
      <c r="D144">
        <v>4460</v>
      </c>
      <c r="E144" t="s">
        <v>159</v>
      </c>
      <c r="F144" t="s">
        <v>138</v>
      </c>
      <c r="G144" t="s">
        <v>142</v>
      </c>
      <c r="H144">
        <v>0</v>
      </c>
      <c r="I144">
        <v>0</v>
      </c>
      <c r="J144">
        <v>0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</v>
      </c>
      <c r="U144">
        <v>0</v>
      </c>
      <c r="V144">
        <v>1</v>
      </c>
      <c r="W144">
        <v>2</v>
      </c>
      <c r="X144">
        <v>0</v>
      </c>
      <c r="Y144">
        <v>1</v>
      </c>
      <c r="Z144">
        <v>1</v>
      </c>
      <c r="AA144">
        <v>0</v>
      </c>
      <c r="AB144">
        <v>1</v>
      </c>
      <c r="AC144">
        <v>0</v>
      </c>
      <c r="AD144">
        <v>0</v>
      </c>
      <c r="AE144">
        <v>0</v>
      </c>
      <c r="AF144">
        <v>2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</v>
      </c>
      <c r="AV144">
        <v>0</v>
      </c>
      <c r="AW144">
        <v>3</v>
      </c>
      <c r="AX144">
        <v>1</v>
      </c>
      <c r="AY144">
        <v>0</v>
      </c>
      <c r="AZ144">
        <v>1</v>
      </c>
      <c r="BA144">
        <v>0</v>
      </c>
      <c r="BB144">
        <v>0</v>
      </c>
      <c r="BC144">
        <v>0</v>
      </c>
      <c r="BD144">
        <v>0</v>
      </c>
    </row>
    <row r="145" spans="1:56" x14ac:dyDescent="0.3">
      <c r="A145">
        <v>2025</v>
      </c>
      <c r="B145">
        <v>1</v>
      </c>
      <c r="C145">
        <v>4458</v>
      </c>
      <c r="D145">
        <v>4461</v>
      </c>
      <c r="E145" t="s">
        <v>160</v>
      </c>
      <c r="F145" t="s">
        <v>138</v>
      </c>
      <c r="G145" t="s">
        <v>142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</v>
      </c>
      <c r="U145">
        <v>2</v>
      </c>
      <c r="V145">
        <v>0</v>
      </c>
      <c r="W145">
        <v>2</v>
      </c>
      <c r="X145">
        <v>1</v>
      </c>
      <c r="Y145">
        <v>1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>
        <v>2</v>
      </c>
      <c r="AG145">
        <v>0</v>
      </c>
      <c r="AH145">
        <v>4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3</v>
      </c>
      <c r="AZ145">
        <v>6</v>
      </c>
      <c r="BA145">
        <v>0</v>
      </c>
      <c r="BB145">
        <v>0</v>
      </c>
      <c r="BC145">
        <v>0</v>
      </c>
      <c r="BD145">
        <v>1</v>
      </c>
    </row>
    <row r="146" spans="1:56" x14ac:dyDescent="0.3">
      <c r="A146">
        <v>2025</v>
      </c>
      <c r="B146">
        <v>1</v>
      </c>
      <c r="C146">
        <v>4459</v>
      </c>
      <c r="D146">
        <v>4462</v>
      </c>
      <c r="E146" t="s">
        <v>161</v>
      </c>
      <c r="F146" t="s">
        <v>138</v>
      </c>
      <c r="G146" t="s">
        <v>142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</v>
      </c>
      <c r="T146">
        <v>0</v>
      </c>
      <c r="U146">
        <v>0</v>
      </c>
      <c r="V146">
        <v>0</v>
      </c>
      <c r="W146">
        <v>3</v>
      </c>
      <c r="X146">
        <v>1</v>
      </c>
      <c r="Y146">
        <v>1</v>
      </c>
      <c r="Z146">
        <v>0</v>
      </c>
      <c r="AA146">
        <v>1</v>
      </c>
      <c r="AB146">
        <v>2</v>
      </c>
      <c r="AC146">
        <v>0</v>
      </c>
      <c r="AD146">
        <v>0</v>
      </c>
      <c r="AE146">
        <v>0</v>
      </c>
      <c r="AF146">
        <v>1</v>
      </c>
      <c r="AG146">
        <v>0</v>
      </c>
      <c r="AH146">
        <v>0</v>
      </c>
      <c r="AI146">
        <v>1</v>
      </c>
      <c r="AJ146">
        <v>0</v>
      </c>
      <c r="AK146">
        <v>0</v>
      </c>
      <c r="AL146">
        <v>0</v>
      </c>
      <c r="AM146">
        <v>0</v>
      </c>
      <c r="AN146">
        <v>2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</v>
      </c>
      <c r="AV146">
        <v>0</v>
      </c>
      <c r="AW146">
        <v>0</v>
      </c>
      <c r="AX146">
        <v>0</v>
      </c>
      <c r="AY146">
        <v>2</v>
      </c>
      <c r="AZ146">
        <v>2</v>
      </c>
      <c r="BA146">
        <v>0</v>
      </c>
      <c r="BB146">
        <v>0</v>
      </c>
      <c r="BC146">
        <v>0</v>
      </c>
      <c r="BD146">
        <v>2</v>
      </c>
    </row>
    <row r="147" spans="1:56" x14ac:dyDescent="0.3">
      <c r="A147">
        <v>2025</v>
      </c>
      <c r="B147">
        <v>1</v>
      </c>
      <c r="C147">
        <v>4460</v>
      </c>
      <c r="D147">
        <v>4463</v>
      </c>
      <c r="E147" t="s">
        <v>162</v>
      </c>
      <c r="F147" t="s">
        <v>138</v>
      </c>
      <c r="G147" t="s">
        <v>142</v>
      </c>
      <c r="H147">
        <v>0</v>
      </c>
      <c r="I147">
        <v>0</v>
      </c>
      <c r="J147">
        <v>0</v>
      </c>
      <c r="K147">
        <v>0</v>
      </c>
      <c r="L147">
        <v>1</v>
      </c>
      <c r="M147">
        <v>0</v>
      </c>
      <c r="N147">
        <v>1</v>
      </c>
      <c r="O147">
        <v>0</v>
      </c>
      <c r="P147">
        <v>1</v>
      </c>
      <c r="Q147">
        <v>0</v>
      </c>
      <c r="R147">
        <v>0</v>
      </c>
      <c r="S147">
        <v>1</v>
      </c>
      <c r="T147">
        <v>0</v>
      </c>
      <c r="U147">
        <v>0</v>
      </c>
      <c r="V147">
        <v>0</v>
      </c>
      <c r="W147">
        <v>0</v>
      </c>
      <c r="X147">
        <v>1</v>
      </c>
      <c r="Y147">
        <v>0</v>
      </c>
      <c r="Z147">
        <v>2</v>
      </c>
      <c r="AA147">
        <v>0</v>
      </c>
      <c r="AB147">
        <v>1</v>
      </c>
      <c r="AC147">
        <v>0</v>
      </c>
      <c r="AD147">
        <v>1</v>
      </c>
      <c r="AE147">
        <v>0</v>
      </c>
      <c r="AF147">
        <v>1</v>
      </c>
      <c r="AG147">
        <v>0</v>
      </c>
      <c r="AH147">
        <v>1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1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>
        <v>2</v>
      </c>
      <c r="AV147">
        <v>0</v>
      </c>
      <c r="AW147">
        <v>0</v>
      </c>
      <c r="AX147">
        <v>1</v>
      </c>
      <c r="AY147">
        <v>1</v>
      </c>
      <c r="AZ147">
        <v>0</v>
      </c>
      <c r="BA147">
        <v>0</v>
      </c>
      <c r="BB147">
        <v>0</v>
      </c>
      <c r="BC147">
        <v>0</v>
      </c>
      <c r="BD147">
        <v>0</v>
      </c>
    </row>
    <row r="148" spans="1:56" x14ac:dyDescent="0.3">
      <c r="A148">
        <v>2025</v>
      </c>
      <c r="B148">
        <v>1</v>
      </c>
      <c r="C148">
        <v>4461</v>
      </c>
      <c r="D148">
        <v>4464</v>
      </c>
      <c r="E148" t="s">
        <v>163</v>
      </c>
      <c r="F148" t="s">
        <v>138</v>
      </c>
      <c r="G148" t="s">
        <v>142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0</v>
      </c>
      <c r="U148">
        <v>1</v>
      </c>
      <c r="V148">
        <v>1</v>
      </c>
      <c r="W148">
        <v>1</v>
      </c>
      <c r="X148">
        <v>2</v>
      </c>
      <c r="Y148">
        <v>1</v>
      </c>
      <c r="Z148">
        <v>1</v>
      </c>
      <c r="AA148">
        <v>0</v>
      </c>
      <c r="AB148">
        <v>0</v>
      </c>
      <c r="AC148">
        <v>0</v>
      </c>
      <c r="AD148">
        <v>3</v>
      </c>
      <c r="AE148">
        <v>0</v>
      </c>
      <c r="AF148">
        <v>5</v>
      </c>
      <c r="AG148">
        <v>0</v>
      </c>
      <c r="AH148">
        <v>1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1</v>
      </c>
      <c r="AT148">
        <v>2</v>
      </c>
      <c r="AU148">
        <v>1</v>
      </c>
      <c r="AV148">
        <v>0</v>
      </c>
      <c r="AW148">
        <v>1</v>
      </c>
      <c r="AX148">
        <v>0</v>
      </c>
      <c r="AY148">
        <v>5</v>
      </c>
      <c r="AZ148">
        <v>7</v>
      </c>
      <c r="BA148">
        <v>1</v>
      </c>
      <c r="BB148">
        <v>0</v>
      </c>
      <c r="BC148">
        <v>0</v>
      </c>
      <c r="BD148">
        <v>3</v>
      </c>
    </row>
    <row r="149" spans="1:56" x14ac:dyDescent="0.3">
      <c r="A149">
        <v>2025</v>
      </c>
      <c r="B149">
        <v>1</v>
      </c>
      <c r="C149">
        <v>4462</v>
      </c>
      <c r="D149">
        <v>4465</v>
      </c>
      <c r="E149" t="s">
        <v>164</v>
      </c>
      <c r="F149" t="s">
        <v>138</v>
      </c>
      <c r="G149" t="s">
        <v>142</v>
      </c>
      <c r="H149">
        <v>0</v>
      </c>
      <c r="I149">
        <v>0</v>
      </c>
      <c r="J149">
        <v>0</v>
      </c>
      <c r="K149">
        <v>1</v>
      </c>
      <c r="L149">
        <v>2</v>
      </c>
      <c r="M149">
        <v>0</v>
      </c>
      <c r="N149">
        <v>2</v>
      </c>
      <c r="O149">
        <v>0</v>
      </c>
      <c r="P149">
        <v>1</v>
      </c>
      <c r="Q149">
        <v>0</v>
      </c>
      <c r="R149">
        <v>0</v>
      </c>
      <c r="S149">
        <v>1</v>
      </c>
      <c r="T149">
        <v>0</v>
      </c>
      <c r="U149">
        <v>1</v>
      </c>
      <c r="V149">
        <v>4</v>
      </c>
      <c r="W149">
        <v>1</v>
      </c>
      <c r="X149">
        <v>0</v>
      </c>
      <c r="Y149">
        <v>2</v>
      </c>
      <c r="Z149">
        <v>0</v>
      </c>
      <c r="AA149">
        <v>1</v>
      </c>
      <c r="AB149">
        <v>1</v>
      </c>
      <c r="AC149">
        <v>0</v>
      </c>
      <c r="AD149">
        <v>0</v>
      </c>
      <c r="AE149">
        <v>0</v>
      </c>
      <c r="AF149">
        <v>2</v>
      </c>
      <c r="AG149">
        <v>1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3</v>
      </c>
      <c r="AX149">
        <v>0</v>
      </c>
      <c r="AY149">
        <v>2</v>
      </c>
      <c r="AZ149">
        <v>2</v>
      </c>
      <c r="BA149">
        <v>0</v>
      </c>
      <c r="BB149">
        <v>0</v>
      </c>
      <c r="BC149">
        <v>0</v>
      </c>
      <c r="BD149">
        <v>0</v>
      </c>
    </row>
    <row r="150" spans="1:56" x14ac:dyDescent="0.3">
      <c r="A150">
        <v>2025</v>
      </c>
      <c r="B150">
        <v>1</v>
      </c>
      <c r="C150">
        <v>6669</v>
      </c>
      <c r="D150">
        <v>6681</v>
      </c>
      <c r="E150" t="s">
        <v>165</v>
      </c>
      <c r="F150" t="s">
        <v>68</v>
      </c>
      <c r="G150" t="s">
        <v>83</v>
      </c>
      <c r="H150">
        <v>0</v>
      </c>
      <c r="I150">
        <v>0</v>
      </c>
      <c r="J150">
        <v>0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</v>
      </c>
      <c r="T150">
        <v>1</v>
      </c>
      <c r="U150">
        <v>1</v>
      </c>
      <c r="V150">
        <v>3</v>
      </c>
      <c r="W150">
        <v>2</v>
      </c>
      <c r="X150">
        <v>2</v>
      </c>
      <c r="Y150">
        <v>1</v>
      </c>
      <c r="Z150">
        <v>2</v>
      </c>
      <c r="AA150">
        <v>3</v>
      </c>
      <c r="AB150">
        <v>0</v>
      </c>
      <c r="AC150">
        <v>0</v>
      </c>
      <c r="AD150">
        <v>0</v>
      </c>
      <c r="AE150">
        <v>0</v>
      </c>
      <c r="AF150">
        <v>3</v>
      </c>
      <c r="AG150">
        <v>0</v>
      </c>
      <c r="AH150">
        <v>3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1</v>
      </c>
      <c r="AX150">
        <v>2</v>
      </c>
      <c r="AY150">
        <v>2</v>
      </c>
      <c r="AZ150">
        <v>1</v>
      </c>
      <c r="BA150">
        <v>0</v>
      </c>
      <c r="BB150">
        <v>0</v>
      </c>
      <c r="BC150">
        <v>0</v>
      </c>
      <c r="BD150">
        <v>1</v>
      </c>
    </row>
    <row r="151" spans="1:56" x14ac:dyDescent="0.3">
      <c r="A151">
        <v>2025</v>
      </c>
      <c r="B151">
        <v>1</v>
      </c>
      <c r="C151">
        <v>6670</v>
      </c>
      <c r="D151">
        <v>6682</v>
      </c>
      <c r="E151" t="s">
        <v>166</v>
      </c>
      <c r="F151" t="s">
        <v>68</v>
      </c>
      <c r="G151" t="s">
        <v>83</v>
      </c>
      <c r="H151">
        <v>0</v>
      </c>
      <c r="I151">
        <v>0</v>
      </c>
      <c r="J151">
        <v>0</v>
      </c>
      <c r="K151">
        <v>1</v>
      </c>
      <c r="L151">
        <v>1</v>
      </c>
      <c r="M151">
        <v>0</v>
      </c>
      <c r="N151">
        <v>1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2</v>
      </c>
      <c r="W151">
        <v>1</v>
      </c>
      <c r="X151">
        <v>0</v>
      </c>
      <c r="Y151">
        <v>1</v>
      </c>
      <c r="Z151">
        <v>1</v>
      </c>
      <c r="AA151">
        <v>1</v>
      </c>
      <c r="AB151">
        <v>0</v>
      </c>
      <c r="AC151">
        <v>0</v>
      </c>
      <c r="AD151">
        <v>3</v>
      </c>
      <c r="AE151">
        <v>0</v>
      </c>
      <c r="AF151">
        <v>3</v>
      </c>
      <c r="AG151">
        <v>0</v>
      </c>
      <c r="AH151">
        <v>0</v>
      </c>
      <c r="AI151">
        <v>3</v>
      </c>
      <c r="AJ151">
        <v>0</v>
      </c>
      <c r="AK151">
        <v>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1</v>
      </c>
      <c r="AX151">
        <v>0</v>
      </c>
      <c r="AY151">
        <v>1</v>
      </c>
      <c r="AZ151">
        <v>2</v>
      </c>
      <c r="BA151">
        <v>0</v>
      </c>
      <c r="BB151">
        <v>0</v>
      </c>
      <c r="BC151">
        <v>0</v>
      </c>
      <c r="BD151">
        <v>0</v>
      </c>
    </row>
    <row r="152" spans="1:56" x14ac:dyDescent="0.3">
      <c r="A152">
        <v>2025</v>
      </c>
      <c r="B152">
        <v>1</v>
      </c>
      <c r="C152">
        <v>6671</v>
      </c>
      <c r="D152">
        <v>6683</v>
      </c>
      <c r="E152" t="s">
        <v>167</v>
      </c>
      <c r="F152" t="s">
        <v>68</v>
      </c>
      <c r="G152" t="s">
        <v>104</v>
      </c>
      <c r="H152">
        <v>0</v>
      </c>
      <c r="I152">
        <v>0</v>
      </c>
      <c r="J152">
        <v>0</v>
      </c>
      <c r="K152">
        <v>4</v>
      </c>
      <c r="L152">
        <v>2</v>
      </c>
      <c r="M152">
        <v>0</v>
      </c>
      <c r="N152">
        <v>3</v>
      </c>
      <c r="O152">
        <v>0</v>
      </c>
      <c r="P152">
        <v>4</v>
      </c>
      <c r="Q152">
        <v>0</v>
      </c>
      <c r="R152">
        <v>1</v>
      </c>
      <c r="S152">
        <v>8</v>
      </c>
      <c r="T152">
        <v>4</v>
      </c>
      <c r="U152">
        <v>3</v>
      </c>
      <c r="V152">
        <v>2</v>
      </c>
      <c r="W152">
        <v>6</v>
      </c>
      <c r="X152">
        <v>1</v>
      </c>
      <c r="Y152">
        <v>8</v>
      </c>
      <c r="Z152">
        <v>2</v>
      </c>
      <c r="AA152">
        <v>7</v>
      </c>
      <c r="AB152">
        <v>0</v>
      </c>
      <c r="AC152">
        <v>0</v>
      </c>
      <c r="AD152">
        <v>6</v>
      </c>
      <c r="AE152">
        <v>0</v>
      </c>
      <c r="AF152">
        <v>12</v>
      </c>
      <c r="AG152">
        <v>0</v>
      </c>
      <c r="AH152">
        <v>8</v>
      </c>
      <c r="AI152">
        <v>1</v>
      </c>
      <c r="AJ152">
        <v>0</v>
      </c>
      <c r="AK152">
        <v>6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</v>
      </c>
      <c r="AV152">
        <v>1</v>
      </c>
      <c r="AW152">
        <v>1</v>
      </c>
      <c r="AX152">
        <v>2</v>
      </c>
      <c r="AY152">
        <v>6</v>
      </c>
      <c r="AZ152">
        <v>16</v>
      </c>
      <c r="BA152">
        <v>0</v>
      </c>
      <c r="BB152">
        <v>0</v>
      </c>
      <c r="BC152">
        <v>1</v>
      </c>
      <c r="BD152">
        <v>1</v>
      </c>
    </row>
    <row r="153" spans="1:56" x14ac:dyDescent="0.3">
      <c r="A153">
        <v>2025</v>
      </c>
      <c r="B153">
        <v>1</v>
      </c>
      <c r="C153">
        <v>6709</v>
      </c>
      <c r="D153">
        <v>6722</v>
      </c>
      <c r="E153" t="s">
        <v>168</v>
      </c>
      <c r="F153" t="s">
        <v>8</v>
      </c>
      <c r="G153" t="s">
        <v>37</v>
      </c>
      <c r="H153">
        <v>2</v>
      </c>
      <c r="I153">
        <v>0</v>
      </c>
      <c r="J153">
        <v>6</v>
      </c>
      <c r="K153">
        <v>5</v>
      </c>
      <c r="L153">
        <v>3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3</v>
      </c>
      <c r="S153">
        <v>6</v>
      </c>
      <c r="T153">
        <v>8</v>
      </c>
      <c r="U153">
        <v>8</v>
      </c>
      <c r="V153">
        <v>8</v>
      </c>
      <c r="W153">
        <v>9</v>
      </c>
      <c r="X153">
        <v>2</v>
      </c>
      <c r="Y153">
        <v>2</v>
      </c>
      <c r="Z153">
        <v>3</v>
      </c>
      <c r="AA153">
        <v>2</v>
      </c>
      <c r="AB153">
        <v>0</v>
      </c>
      <c r="AC153">
        <v>0</v>
      </c>
      <c r="AD153">
        <v>7</v>
      </c>
      <c r="AE153">
        <v>1</v>
      </c>
      <c r="AF153">
        <v>21</v>
      </c>
      <c r="AG153">
        <v>0</v>
      </c>
      <c r="AH153">
        <v>13</v>
      </c>
      <c r="AI153">
        <v>3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4</v>
      </c>
      <c r="AX153">
        <v>0</v>
      </c>
      <c r="AY153">
        <v>14</v>
      </c>
      <c r="AZ153">
        <v>23</v>
      </c>
      <c r="BA153">
        <v>0</v>
      </c>
      <c r="BB153">
        <v>0</v>
      </c>
      <c r="BC153">
        <v>3</v>
      </c>
      <c r="BD153">
        <v>19</v>
      </c>
    </row>
    <row r="154" spans="1:56" x14ac:dyDescent="0.3">
      <c r="A154">
        <v>2025</v>
      </c>
      <c r="B154">
        <v>1</v>
      </c>
      <c r="C154">
        <v>6710</v>
      </c>
      <c r="D154">
        <v>6723</v>
      </c>
      <c r="E154" t="s">
        <v>169</v>
      </c>
      <c r="F154" t="s">
        <v>8</v>
      </c>
      <c r="G154" t="s">
        <v>30</v>
      </c>
      <c r="H154">
        <v>0</v>
      </c>
      <c r="I154">
        <v>0</v>
      </c>
      <c r="J154">
        <v>0</v>
      </c>
      <c r="K154">
        <v>0</v>
      </c>
      <c r="L154">
        <v>3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2</v>
      </c>
      <c r="T154">
        <v>1</v>
      </c>
      <c r="U154">
        <v>2</v>
      </c>
      <c r="V154">
        <v>1</v>
      </c>
      <c r="W154">
        <v>1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2</v>
      </c>
      <c r="AD154">
        <v>0</v>
      </c>
      <c r="AE154">
        <v>9</v>
      </c>
      <c r="AF154">
        <v>0</v>
      </c>
      <c r="AG154">
        <v>0</v>
      </c>
      <c r="AH154">
        <v>6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</row>
    <row r="155" spans="1:56" x14ac:dyDescent="0.3">
      <c r="A155">
        <v>2025</v>
      </c>
      <c r="B155">
        <v>1</v>
      </c>
      <c r="C155">
        <v>6930</v>
      </c>
      <c r="D155">
        <v>6953</v>
      </c>
      <c r="E155" t="s">
        <v>170</v>
      </c>
      <c r="F155" t="s">
        <v>68</v>
      </c>
      <c r="G155" t="s">
        <v>92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</v>
      </c>
      <c r="S155">
        <v>2</v>
      </c>
      <c r="T155">
        <v>0</v>
      </c>
      <c r="U155">
        <v>1</v>
      </c>
      <c r="V155">
        <v>1</v>
      </c>
      <c r="W155">
        <v>0</v>
      </c>
      <c r="X155">
        <v>1</v>
      </c>
      <c r="Y155">
        <v>2</v>
      </c>
      <c r="Z155">
        <v>1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4</v>
      </c>
      <c r="AG155">
        <v>0</v>
      </c>
      <c r="AH155">
        <v>1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2</v>
      </c>
      <c r="BA155">
        <v>0</v>
      </c>
      <c r="BB155">
        <v>0</v>
      </c>
      <c r="BC155">
        <v>2</v>
      </c>
      <c r="BD155">
        <v>0</v>
      </c>
    </row>
    <row r="156" spans="1:56" x14ac:dyDescent="0.3">
      <c r="A156">
        <v>2025</v>
      </c>
      <c r="B156">
        <v>1</v>
      </c>
      <c r="C156">
        <v>6931</v>
      </c>
      <c r="D156">
        <v>6954</v>
      </c>
      <c r="E156" t="s">
        <v>171</v>
      </c>
      <c r="F156" t="s">
        <v>8</v>
      </c>
      <c r="G156" t="s">
        <v>136</v>
      </c>
      <c r="H156">
        <v>0</v>
      </c>
      <c r="I156">
        <v>0</v>
      </c>
      <c r="J156">
        <v>0</v>
      </c>
      <c r="K156">
        <v>4</v>
      </c>
      <c r="L156">
        <v>2</v>
      </c>
      <c r="M156">
        <v>0</v>
      </c>
      <c r="N156">
        <v>2</v>
      </c>
      <c r="O156">
        <v>0</v>
      </c>
      <c r="P156">
        <v>1</v>
      </c>
      <c r="Q156">
        <v>0</v>
      </c>
      <c r="R156">
        <v>2</v>
      </c>
      <c r="S156">
        <v>0</v>
      </c>
      <c r="T156">
        <v>1</v>
      </c>
      <c r="U156">
        <v>3</v>
      </c>
      <c r="V156">
        <v>0</v>
      </c>
      <c r="W156">
        <v>2</v>
      </c>
      <c r="X156">
        <v>3</v>
      </c>
      <c r="Y156">
        <v>5</v>
      </c>
      <c r="Z156">
        <v>2</v>
      </c>
      <c r="AA156">
        <v>3</v>
      </c>
      <c r="AB156">
        <v>0</v>
      </c>
      <c r="AC156">
        <v>0</v>
      </c>
      <c r="AD156">
        <v>1</v>
      </c>
      <c r="AE156">
        <v>0</v>
      </c>
      <c r="AF156">
        <v>7</v>
      </c>
      <c r="AG156">
        <v>0</v>
      </c>
      <c r="AH156">
        <v>1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2</v>
      </c>
      <c r="AV156">
        <v>0</v>
      </c>
      <c r="AW156">
        <v>6</v>
      </c>
      <c r="AX156">
        <v>0</v>
      </c>
      <c r="AY156">
        <v>3</v>
      </c>
      <c r="AZ156">
        <v>6</v>
      </c>
      <c r="BA156">
        <v>0</v>
      </c>
      <c r="BB156">
        <v>0</v>
      </c>
      <c r="BC156">
        <v>2</v>
      </c>
      <c r="BD156">
        <v>2</v>
      </c>
    </row>
    <row r="157" spans="1:56" x14ac:dyDescent="0.3">
      <c r="A157">
        <v>2025</v>
      </c>
      <c r="B157">
        <v>1</v>
      </c>
      <c r="C157">
        <v>6974</v>
      </c>
      <c r="D157">
        <v>6997</v>
      </c>
      <c r="E157" t="s">
        <v>172</v>
      </c>
      <c r="F157" t="s">
        <v>8</v>
      </c>
      <c r="G157" t="s">
        <v>30</v>
      </c>
      <c r="H157">
        <v>0</v>
      </c>
      <c r="I157">
        <v>2</v>
      </c>
      <c r="J157">
        <v>0</v>
      </c>
      <c r="K157">
        <v>5</v>
      </c>
      <c r="L157">
        <v>2</v>
      </c>
      <c r="M157">
        <v>1</v>
      </c>
      <c r="N157">
        <v>2</v>
      </c>
      <c r="O157">
        <v>0</v>
      </c>
      <c r="P157">
        <v>1</v>
      </c>
      <c r="Q157">
        <v>0</v>
      </c>
      <c r="R157">
        <v>2</v>
      </c>
      <c r="S157">
        <v>6</v>
      </c>
      <c r="T157">
        <v>3</v>
      </c>
      <c r="U157">
        <v>1</v>
      </c>
      <c r="V157">
        <v>4</v>
      </c>
      <c r="W157">
        <v>2</v>
      </c>
      <c r="X157">
        <v>3</v>
      </c>
      <c r="Y157">
        <v>2</v>
      </c>
      <c r="Z157">
        <v>0</v>
      </c>
      <c r="AA157">
        <v>2</v>
      </c>
      <c r="AB157">
        <v>0</v>
      </c>
      <c r="AC157">
        <v>0</v>
      </c>
      <c r="AD157">
        <v>7</v>
      </c>
      <c r="AE157">
        <v>0</v>
      </c>
      <c r="AF157">
        <v>6</v>
      </c>
      <c r="AG157">
        <v>0</v>
      </c>
      <c r="AH157">
        <v>10</v>
      </c>
      <c r="AI157">
        <v>1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2</v>
      </c>
      <c r="AX157">
        <v>0</v>
      </c>
      <c r="AY157">
        <v>13</v>
      </c>
      <c r="AZ157">
        <v>11</v>
      </c>
      <c r="BA157">
        <v>0</v>
      </c>
      <c r="BB157">
        <v>0</v>
      </c>
      <c r="BC157">
        <v>3</v>
      </c>
      <c r="BD157">
        <v>11</v>
      </c>
    </row>
    <row r="158" spans="1:56" x14ac:dyDescent="0.3">
      <c r="A158">
        <v>2025</v>
      </c>
      <c r="B158">
        <v>1</v>
      </c>
      <c r="C158">
        <v>6997</v>
      </c>
      <c r="D158">
        <v>7020</v>
      </c>
      <c r="E158" t="s">
        <v>173</v>
      </c>
      <c r="F158" t="s">
        <v>68</v>
      </c>
      <c r="G158" t="s">
        <v>94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1</v>
      </c>
      <c r="Q158">
        <v>0</v>
      </c>
      <c r="R158">
        <v>0</v>
      </c>
      <c r="S158">
        <v>1</v>
      </c>
      <c r="T158">
        <v>0</v>
      </c>
      <c r="U158">
        <v>2</v>
      </c>
      <c r="V158">
        <v>2</v>
      </c>
      <c r="W158">
        <v>1</v>
      </c>
      <c r="X158">
        <v>1</v>
      </c>
      <c r="Y158">
        <v>3</v>
      </c>
      <c r="Z158">
        <v>0</v>
      </c>
      <c r="AA158">
        <v>2</v>
      </c>
      <c r="AB158">
        <v>1</v>
      </c>
      <c r="AC158">
        <v>0</v>
      </c>
      <c r="AD158">
        <v>0</v>
      </c>
      <c r="AE158">
        <v>0</v>
      </c>
      <c r="AF158">
        <v>10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6</v>
      </c>
      <c r="AX158">
        <v>2</v>
      </c>
      <c r="AY158">
        <v>1</v>
      </c>
      <c r="AZ158">
        <v>2</v>
      </c>
      <c r="BA158">
        <v>0</v>
      </c>
      <c r="BB158">
        <v>0</v>
      </c>
      <c r="BC158">
        <v>0</v>
      </c>
      <c r="BD158">
        <v>1</v>
      </c>
    </row>
    <row r="159" spans="1:56" x14ac:dyDescent="0.3">
      <c r="A159">
        <v>2025</v>
      </c>
      <c r="B159">
        <v>1</v>
      </c>
      <c r="C159">
        <v>6998</v>
      </c>
      <c r="D159">
        <v>7021</v>
      </c>
      <c r="E159" t="s">
        <v>174</v>
      </c>
      <c r="F159" t="s">
        <v>68</v>
      </c>
      <c r="G159" t="s">
        <v>94</v>
      </c>
      <c r="H159">
        <v>1</v>
      </c>
      <c r="I159">
        <v>0</v>
      </c>
      <c r="J159">
        <v>0</v>
      </c>
      <c r="K159">
        <v>4</v>
      </c>
      <c r="L159">
        <v>3</v>
      </c>
      <c r="M159">
        <v>0</v>
      </c>
      <c r="N159">
        <v>4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3</v>
      </c>
      <c r="U159">
        <v>1</v>
      </c>
      <c r="V159">
        <v>4</v>
      </c>
      <c r="W159">
        <v>1</v>
      </c>
      <c r="X159">
        <v>0</v>
      </c>
      <c r="Y159">
        <v>4</v>
      </c>
      <c r="Z159">
        <v>1</v>
      </c>
      <c r="AA159">
        <v>3</v>
      </c>
      <c r="AB159">
        <v>0</v>
      </c>
      <c r="AC159">
        <v>0</v>
      </c>
      <c r="AD159">
        <v>0</v>
      </c>
      <c r="AE159">
        <v>0</v>
      </c>
      <c r="AF159">
        <v>13</v>
      </c>
      <c r="AG159">
        <v>0</v>
      </c>
      <c r="AH159">
        <v>0</v>
      </c>
      <c r="AI159">
        <v>0</v>
      </c>
      <c r="AJ159">
        <v>0</v>
      </c>
      <c r="AK159">
        <v>3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5</v>
      </c>
      <c r="AX159">
        <v>2</v>
      </c>
      <c r="AY159">
        <v>0</v>
      </c>
      <c r="AZ159">
        <v>2</v>
      </c>
      <c r="BA159">
        <v>0</v>
      </c>
      <c r="BB159">
        <v>0</v>
      </c>
      <c r="BC159">
        <v>0</v>
      </c>
      <c r="BD159">
        <v>1</v>
      </c>
    </row>
    <row r="160" spans="1:56" x14ac:dyDescent="0.3">
      <c r="A160">
        <v>2025</v>
      </c>
      <c r="B160">
        <v>1</v>
      </c>
      <c r="C160">
        <v>6999</v>
      </c>
      <c r="D160">
        <v>7022</v>
      </c>
      <c r="E160" t="s">
        <v>175</v>
      </c>
      <c r="F160" t="s">
        <v>138</v>
      </c>
      <c r="G160" t="s">
        <v>144</v>
      </c>
      <c r="H160">
        <v>0</v>
      </c>
      <c r="I160">
        <v>0</v>
      </c>
      <c r="J160">
        <v>0</v>
      </c>
      <c r="K160">
        <v>2</v>
      </c>
      <c r="L160">
        <v>1</v>
      </c>
      <c r="M160">
        <v>1</v>
      </c>
      <c r="N160">
        <v>2</v>
      </c>
      <c r="O160">
        <v>0</v>
      </c>
      <c r="P160">
        <v>1</v>
      </c>
      <c r="Q160">
        <v>0</v>
      </c>
      <c r="R160">
        <v>1</v>
      </c>
      <c r="S160">
        <v>5</v>
      </c>
      <c r="T160">
        <v>3</v>
      </c>
      <c r="U160">
        <v>1</v>
      </c>
      <c r="V160">
        <v>2</v>
      </c>
      <c r="W160">
        <v>3</v>
      </c>
      <c r="X160">
        <v>4</v>
      </c>
      <c r="Y160">
        <v>6</v>
      </c>
      <c r="Z160">
        <v>0</v>
      </c>
      <c r="AA160">
        <v>1</v>
      </c>
      <c r="AB160">
        <v>1</v>
      </c>
      <c r="AC160">
        <v>0</v>
      </c>
      <c r="AD160">
        <v>3</v>
      </c>
      <c r="AE160">
        <v>0</v>
      </c>
      <c r="AF160">
        <v>6</v>
      </c>
      <c r="AG160">
        <v>0</v>
      </c>
      <c r="AH160">
        <v>1</v>
      </c>
      <c r="AI160">
        <v>1</v>
      </c>
      <c r="AJ160">
        <v>0</v>
      </c>
      <c r="AK160">
        <v>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1</v>
      </c>
      <c r="AY160">
        <v>2</v>
      </c>
      <c r="AZ160">
        <v>6</v>
      </c>
      <c r="BA160">
        <v>0</v>
      </c>
      <c r="BB160">
        <v>0</v>
      </c>
      <c r="BC160">
        <v>0</v>
      </c>
      <c r="BD160">
        <v>2</v>
      </c>
    </row>
    <row r="161" spans="1:56" x14ac:dyDescent="0.3">
      <c r="A161">
        <v>2025</v>
      </c>
      <c r="B161">
        <v>1</v>
      </c>
      <c r="C161">
        <v>7000</v>
      </c>
      <c r="D161">
        <v>7023</v>
      </c>
      <c r="E161" t="s">
        <v>176</v>
      </c>
      <c r="F161" t="s">
        <v>8</v>
      </c>
      <c r="G161" t="s">
        <v>18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1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1</v>
      </c>
      <c r="W161">
        <v>3</v>
      </c>
      <c r="X161">
        <v>0</v>
      </c>
      <c r="Y161">
        <v>1</v>
      </c>
      <c r="Z161">
        <v>1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2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4</v>
      </c>
      <c r="AX161">
        <v>0</v>
      </c>
      <c r="AY161">
        <v>0</v>
      </c>
      <c r="AZ161">
        <v>1</v>
      </c>
      <c r="BA161">
        <v>0</v>
      </c>
      <c r="BB161">
        <v>0</v>
      </c>
      <c r="BC161">
        <v>0</v>
      </c>
      <c r="BD161">
        <v>0</v>
      </c>
    </row>
    <row r="162" spans="1:56" x14ac:dyDescent="0.3">
      <c r="A162">
        <v>2025</v>
      </c>
      <c r="B162">
        <v>1</v>
      </c>
      <c r="C162">
        <v>7083</v>
      </c>
      <c r="D162">
        <v>7107</v>
      </c>
      <c r="E162" t="s">
        <v>34</v>
      </c>
      <c r="F162" t="s">
        <v>8</v>
      </c>
      <c r="G162" t="s">
        <v>34</v>
      </c>
      <c r="H162">
        <v>0</v>
      </c>
      <c r="I162">
        <v>0</v>
      </c>
      <c r="J162">
        <v>0</v>
      </c>
      <c r="K162">
        <v>20</v>
      </c>
      <c r="L162">
        <v>15</v>
      </c>
      <c r="M162">
        <v>0</v>
      </c>
      <c r="N162">
        <v>13</v>
      </c>
      <c r="O162">
        <v>0</v>
      </c>
      <c r="P162">
        <v>9</v>
      </c>
      <c r="Q162">
        <v>0</v>
      </c>
      <c r="R162">
        <v>6</v>
      </c>
      <c r="S162">
        <v>12</v>
      </c>
      <c r="T162">
        <v>7</v>
      </c>
      <c r="U162">
        <v>11</v>
      </c>
      <c r="V162">
        <v>9</v>
      </c>
      <c r="W162">
        <v>11</v>
      </c>
      <c r="X162">
        <v>9</v>
      </c>
      <c r="Y162">
        <v>7</v>
      </c>
      <c r="Z162">
        <v>2</v>
      </c>
      <c r="AA162">
        <v>2</v>
      </c>
      <c r="AB162">
        <v>0</v>
      </c>
      <c r="AC162">
        <v>0</v>
      </c>
      <c r="AD162">
        <v>18</v>
      </c>
      <c r="AE162">
        <v>0</v>
      </c>
      <c r="AF162">
        <v>37</v>
      </c>
      <c r="AG162">
        <v>0</v>
      </c>
      <c r="AH162">
        <v>32</v>
      </c>
      <c r="AI162">
        <v>1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4</v>
      </c>
      <c r="AV162">
        <v>0</v>
      </c>
      <c r="AW162">
        <v>6</v>
      </c>
      <c r="AX162">
        <v>0</v>
      </c>
      <c r="AY162">
        <v>18</v>
      </c>
      <c r="AZ162">
        <v>15</v>
      </c>
      <c r="BA162">
        <v>0</v>
      </c>
      <c r="BB162">
        <v>0</v>
      </c>
      <c r="BC162">
        <v>1</v>
      </c>
      <c r="BD162">
        <v>7</v>
      </c>
    </row>
    <row r="163" spans="1:56" x14ac:dyDescent="0.3">
      <c r="A163">
        <v>2025</v>
      </c>
      <c r="B163">
        <v>1</v>
      </c>
      <c r="C163">
        <v>7156</v>
      </c>
      <c r="D163">
        <v>7183</v>
      </c>
      <c r="E163" t="s">
        <v>177</v>
      </c>
      <c r="F163" t="s">
        <v>8</v>
      </c>
      <c r="G163" t="s">
        <v>25</v>
      </c>
      <c r="H163">
        <v>0</v>
      </c>
      <c r="I163">
        <v>0</v>
      </c>
      <c r="J163">
        <v>0</v>
      </c>
      <c r="K163">
        <v>8</v>
      </c>
      <c r="L163">
        <v>2</v>
      </c>
      <c r="M163">
        <v>3</v>
      </c>
      <c r="N163">
        <v>3</v>
      </c>
      <c r="O163">
        <v>4</v>
      </c>
      <c r="P163">
        <v>1</v>
      </c>
      <c r="Q163">
        <v>0</v>
      </c>
      <c r="R163">
        <v>3</v>
      </c>
      <c r="S163">
        <v>16</v>
      </c>
      <c r="T163">
        <v>8</v>
      </c>
      <c r="U163">
        <v>12</v>
      </c>
      <c r="V163">
        <v>5</v>
      </c>
      <c r="W163">
        <v>12</v>
      </c>
      <c r="X163">
        <v>5</v>
      </c>
      <c r="Y163">
        <v>4</v>
      </c>
      <c r="Z163">
        <v>1</v>
      </c>
      <c r="AA163">
        <v>5</v>
      </c>
      <c r="AB163">
        <v>4</v>
      </c>
      <c r="AC163">
        <v>0</v>
      </c>
      <c r="AD163">
        <v>25</v>
      </c>
      <c r="AE163">
        <v>0</v>
      </c>
      <c r="AF163">
        <v>56</v>
      </c>
      <c r="AG163">
        <v>0</v>
      </c>
      <c r="AH163">
        <v>46</v>
      </c>
      <c r="AI163">
        <v>1</v>
      </c>
      <c r="AJ163">
        <v>0</v>
      </c>
      <c r="AK163">
        <v>0</v>
      </c>
      <c r="AL163">
        <v>0</v>
      </c>
      <c r="AM163">
        <v>1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7</v>
      </c>
      <c r="AV163">
        <v>0</v>
      </c>
      <c r="AW163">
        <v>25</v>
      </c>
      <c r="AX163">
        <v>0</v>
      </c>
      <c r="AY163">
        <v>5</v>
      </c>
      <c r="AZ163">
        <v>9</v>
      </c>
      <c r="BA163">
        <v>0</v>
      </c>
      <c r="BB163">
        <v>0</v>
      </c>
      <c r="BC163">
        <v>3</v>
      </c>
      <c r="BD163">
        <v>1</v>
      </c>
    </row>
    <row r="164" spans="1:56" x14ac:dyDescent="0.3">
      <c r="A164">
        <v>2025</v>
      </c>
      <c r="B164">
        <v>1</v>
      </c>
      <c r="C164">
        <v>7195</v>
      </c>
      <c r="D164">
        <v>7222</v>
      </c>
      <c r="E164" t="s">
        <v>178</v>
      </c>
      <c r="F164" t="s">
        <v>68</v>
      </c>
      <c r="G164" t="s">
        <v>117</v>
      </c>
      <c r="H164">
        <v>0</v>
      </c>
      <c r="I164">
        <v>0</v>
      </c>
      <c r="J164">
        <v>0</v>
      </c>
      <c r="K164">
        <v>2</v>
      </c>
      <c r="L164">
        <v>1</v>
      </c>
      <c r="M164">
        <v>0</v>
      </c>
      <c r="N164">
        <v>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2</v>
      </c>
      <c r="U164">
        <v>2</v>
      </c>
      <c r="V164">
        <v>1</v>
      </c>
      <c r="W164">
        <v>6</v>
      </c>
      <c r="X164">
        <v>1</v>
      </c>
      <c r="Y164">
        <v>3</v>
      </c>
      <c r="Z164">
        <v>1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4</v>
      </c>
      <c r="AG164">
        <v>0</v>
      </c>
      <c r="AH164">
        <v>1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2</v>
      </c>
      <c r="AZ164">
        <v>24</v>
      </c>
      <c r="BA164">
        <v>0</v>
      </c>
      <c r="BB164">
        <v>0</v>
      </c>
      <c r="BC164">
        <v>0</v>
      </c>
      <c r="BD164">
        <v>2</v>
      </c>
    </row>
    <row r="165" spans="1:56" x14ac:dyDescent="0.3">
      <c r="A165">
        <v>2025</v>
      </c>
      <c r="B165">
        <v>1</v>
      </c>
      <c r="C165">
        <v>7196</v>
      </c>
      <c r="D165">
        <v>7223</v>
      </c>
      <c r="E165" t="s">
        <v>179</v>
      </c>
      <c r="F165" t="s">
        <v>68</v>
      </c>
      <c r="G165" t="s">
        <v>117</v>
      </c>
      <c r="H165">
        <v>0</v>
      </c>
      <c r="I165">
        <v>0</v>
      </c>
      <c r="J165">
        <v>0</v>
      </c>
      <c r="K165">
        <v>2</v>
      </c>
      <c r="L165">
        <v>2</v>
      </c>
      <c r="M165">
        <v>0</v>
      </c>
      <c r="N165">
        <v>2</v>
      </c>
      <c r="O165">
        <v>0</v>
      </c>
      <c r="P165">
        <v>0</v>
      </c>
      <c r="Q165">
        <v>0</v>
      </c>
      <c r="R165">
        <v>0</v>
      </c>
      <c r="S165">
        <v>1</v>
      </c>
      <c r="T165">
        <v>1</v>
      </c>
      <c r="U165">
        <v>3</v>
      </c>
      <c r="V165">
        <v>2</v>
      </c>
      <c r="W165">
        <v>2</v>
      </c>
      <c r="X165">
        <v>0</v>
      </c>
      <c r="Y165">
        <v>1</v>
      </c>
      <c r="Z165">
        <v>2</v>
      </c>
      <c r="AA165">
        <v>1</v>
      </c>
      <c r="AB165">
        <v>1</v>
      </c>
      <c r="AC165">
        <v>0</v>
      </c>
      <c r="AD165">
        <v>0</v>
      </c>
      <c r="AE165">
        <v>0</v>
      </c>
      <c r="AF165">
        <v>6</v>
      </c>
      <c r="AG165">
        <v>0</v>
      </c>
      <c r="AH165">
        <v>0</v>
      </c>
      <c r="AI165">
        <v>0</v>
      </c>
      <c r="AJ165">
        <v>0</v>
      </c>
      <c r="AK165">
        <v>2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2</v>
      </c>
      <c r="AV165">
        <v>0</v>
      </c>
      <c r="AW165">
        <v>5</v>
      </c>
      <c r="AX165">
        <v>0</v>
      </c>
      <c r="AY165">
        <v>0</v>
      </c>
      <c r="AZ165">
        <v>4</v>
      </c>
      <c r="BA165">
        <v>0</v>
      </c>
      <c r="BB165">
        <v>0</v>
      </c>
      <c r="BC165">
        <v>0</v>
      </c>
      <c r="BD165">
        <v>3</v>
      </c>
    </row>
    <row r="166" spans="1:56" x14ac:dyDescent="0.3">
      <c r="A166">
        <v>2025</v>
      </c>
      <c r="B166">
        <v>1</v>
      </c>
      <c r="C166">
        <v>7273</v>
      </c>
      <c r="D166">
        <v>7306</v>
      </c>
      <c r="E166" t="s">
        <v>180</v>
      </c>
      <c r="F166" t="s">
        <v>8</v>
      </c>
      <c r="G166" t="s">
        <v>32</v>
      </c>
      <c r="H166">
        <v>0</v>
      </c>
      <c r="I166">
        <v>0</v>
      </c>
      <c r="J166">
        <v>0</v>
      </c>
      <c r="K166">
        <v>8</v>
      </c>
      <c r="L166">
        <v>7</v>
      </c>
      <c r="M166">
        <v>0</v>
      </c>
      <c r="N166">
        <v>6</v>
      </c>
      <c r="O166">
        <v>0</v>
      </c>
      <c r="P166">
        <v>5</v>
      </c>
      <c r="Q166">
        <v>0</v>
      </c>
      <c r="R166">
        <v>3</v>
      </c>
      <c r="S166">
        <v>10</v>
      </c>
      <c r="T166">
        <v>4</v>
      </c>
      <c r="U166">
        <v>12</v>
      </c>
      <c r="V166">
        <v>3</v>
      </c>
      <c r="W166">
        <v>8</v>
      </c>
      <c r="X166">
        <v>2</v>
      </c>
      <c r="Y166">
        <v>7</v>
      </c>
      <c r="Z166">
        <v>1</v>
      </c>
      <c r="AA166">
        <v>2</v>
      </c>
      <c r="AB166">
        <v>0</v>
      </c>
      <c r="AC166">
        <v>0</v>
      </c>
      <c r="AD166">
        <v>2</v>
      </c>
      <c r="AE166">
        <v>0</v>
      </c>
      <c r="AF166">
        <v>32</v>
      </c>
      <c r="AG166">
        <v>0</v>
      </c>
      <c r="AH166">
        <v>6</v>
      </c>
      <c r="AI166">
        <v>0</v>
      </c>
      <c r="AJ166">
        <v>0</v>
      </c>
      <c r="AK166">
        <v>1</v>
      </c>
      <c r="AL166">
        <v>0</v>
      </c>
      <c r="AM166">
        <v>1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3</v>
      </c>
      <c r="AZ166">
        <v>2</v>
      </c>
      <c r="BA166">
        <v>0</v>
      </c>
      <c r="BB166">
        <v>0</v>
      </c>
      <c r="BC166">
        <v>0</v>
      </c>
      <c r="BD166">
        <v>3</v>
      </c>
    </row>
    <row r="167" spans="1:56" x14ac:dyDescent="0.3">
      <c r="A167">
        <v>2025</v>
      </c>
      <c r="B167">
        <v>1</v>
      </c>
      <c r="C167">
        <v>7282</v>
      </c>
      <c r="D167">
        <v>7315</v>
      </c>
      <c r="E167" t="s">
        <v>181</v>
      </c>
      <c r="F167" t="s">
        <v>68</v>
      </c>
      <c r="G167" t="s">
        <v>104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3</v>
      </c>
      <c r="T167">
        <v>0</v>
      </c>
      <c r="U167">
        <v>2</v>
      </c>
      <c r="V167">
        <v>0</v>
      </c>
      <c r="W167">
        <v>2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0</v>
      </c>
      <c r="AD167">
        <v>2</v>
      </c>
      <c r="AE167">
        <v>0</v>
      </c>
      <c r="AF167">
        <v>5</v>
      </c>
      <c r="AG167">
        <v>0</v>
      </c>
      <c r="AH167">
        <v>3</v>
      </c>
      <c r="AI167">
        <v>2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1</v>
      </c>
      <c r="AY167">
        <v>4</v>
      </c>
      <c r="AZ167">
        <v>4</v>
      </c>
      <c r="BA167">
        <v>0</v>
      </c>
      <c r="BB167">
        <v>0</v>
      </c>
      <c r="BC167">
        <v>0</v>
      </c>
      <c r="BD167">
        <v>3</v>
      </c>
    </row>
    <row r="168" spans="1:56" x14ac:dyDescent="0.3">
      <c r="A168">
        <v>2025</v>
      </c>
      <c r="B168">
        <v>1</v>
      </c>
      <c r="C168">
        <v>7283</v>
      </c>
      <c r="D168">
        <v>7316</v>
      </c>
      <c r="E168" t="s">
        <v>182</v>
      </c>
      <c r="F168" t="s">
        <v>68</v>
      </c>
      <c r="G168" t="s">
        <v>104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2</v>
      </c>
      <c r="S168">
        <v>3</v>
      </c>
      <c r="T168">
        <v>2</v>
      </c>
      <c r="U168">
        <v>4</v>
      </c>
      <c r="V168">
        <v>1</v>
      </c>
      <c r="W168">
        <v>0</v>
      </c>
      <c r="X168">
        <v>2</v>
      </c>
      <c r="Y168">
        <v>1</v>
      </c>
      <c r="Z168">
        <v>0</v>
      </c>
      <c r="AA168">
        <v>1</v>
      </c>
      <c r="AB168">
        <v>1</v>
      </c>
      <c r="AC168">
        <v>0</v>
      </c>
      <c r="AD168">
        <v>2</v>
      </c>
      <c r="AE168">
        <v>0</v>
      </c>
      <c r="AF168">
        <v>15</v>
      </c>
      <c r="AG168">
        <v>0</v>
      </c>
      <c r="AH168">
        <v>5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4</v>
      </c>
      <c r="AZ168">
        <v>9</v>
      </c>
      <c r="BA168">
        <v>0</v>
      </c>
      <c r="BB168">
        <v>0</v>
      </c>
      <c r="BC168">
        <v>0</v>
      </c>
      <c r="BD168">
        <v>2</v>
      </c>
    </row>
    <row r="169" spans="1:56" x14ac:dyDescent="0.3">
      <c r="A169">
        <v>2025</v>
      </c>
      <c r="B169">
        <v>1</v>
      </c>
      <c r="C169">
        <v>7284</v>
      </c>
      <c r="D169">
        <v>7317</v>
      </c>
      <c r="E169" t="s">
        <v>183</v>
      </c>
      <c r="F169" t="s">
        <v>138</v>
      </c>
      <c r="G169" t="s">
        <v>144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  <c r="U169">
        <v>2</v>
      </c>
      <c r="V169">
        <v>2</v>
      </c>
      <c r="W169">
        <v>1</v>
      </c>
      <c r="X169">
        <v>2</v>
      </c>
      <c r="Y169">
        <v>0</v>
      </c>
      <c r="Z169">
        <v>0</v>
      </c>
      <c r="AA169">
        <v>2</v>
      </c>
      <c r="AB169">
        <v>0</v>
      </c>
      <c r="AC169">
        <v>0</v>
      </c>
      <c r="AD169">
        <v>1</v>
      </c>
      <c r="AE169">
        <v>0</v>
      </c>
      <c r="AF169">
        <v>5</v>
      </c>
      <c r="AG169">
        <v>0</v>
      </c>
      <c r="AH169">
        <v>3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4</v>
      </c>
      <c r="AZ169">
        <v>4</v>
      </c>
      <c r="BA169">
        <v>0</v>
      </c>
      <c r="BB169">
        <v>0</v>
      </c>
      <c r="BC169">
        <v>0</v>
      </c>
      <c r="BD169">
        <v>2</v>
      </c>
    </row>
    <row r="170" spans="1:56" x14ac:dyDescent="0.3">
      <c r="A170">
        <v>2025</v>
      </c>
      <c r="B170">
        <v>1</v>
      </c>
      <c r="C170">
        <v>7285</v>
      </c>
      <c r="D170">
        <v>7318</v>
      </c>
      <c r="E170" t="s">
        <v>184</v>
      </c>
      <c r="F170" t="s">
        <v>68</v>
      </c>
      <c r="G170" t="s">
        <v>94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2</v>
      </c>
      <c r="Q170">
        <v>0</v>
      </c>
      <c r="R170">
        <v>0</v>
      </c>
      <c r="S170">
        <v>3</v>
      </c>
      <c r="T170">
        <v>2</v>
      </c>
      <c r="U170">
        <v>5</v>
      </c>
      <c r="V170">
        <v>2</v>
      </c>
      <c r="W170">
        <v>2</v>
      </c>
      <c r="X170">
        <v>3</v>
      </c>
      <c r="Y170">
        <v>0</v>
      </c>
      <c r="Z170">
        <v>6</v>
      </c>
      <c r="AA170">
        <v>2</v>
      </c>
      <c r="AB170">
        <v>2</v>
      </c>
      <c r="AC170">
        <v>0</v>
      </c>
      <c r="AD170">
        <v>3</v>
      </c>
      <c r="AE170">
        <v>0</v>
      </c>
      <c r="AF170">
        <v>13</v>
      </c>
      <c r="AG170">
        <v>1</v>
      </c>
      <c r="AH170">
        <v>8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2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1</v>
      </c>
      <c r="BD170">
        <v>0</v>
      </c>
    </row>
    <row r="171" spans="1:56" x14ac:dyDescent="0.3">
      <c r="A171">
        <v>2025</v>
      </c>
      <c r="B171">
        <v>1</v>
      </c>
      <c r="C171">
        <v>8434</v>
      </c>
      <c r="D171">
        <v>7410</v>
      </c>
      <c r="E171" t="s">
        <v>185</v>
      </c>
      <c r="F171" t="s">
        <v>8</v>
      </c>
      <c r="G171" t="s">
        <v>21</v>
      </c>
      <c r="H171">
        <v>0</v>
      </c>
      <c r="I171">
        <v>0</v>
      </c>
      <c r="J171">
        <v>1</v>
      </c>
      <c r="K171">
        <v>9</v>
      </c>
      <c r="L171">
        <v>7</v>
      </c>
      <c r="M171">
        <v>0</v>
      </c>
      <c r="N171">
        <v>10</v>
      </c>
      <c r="O171">
        <v>0</v>
      </c>
      <c r="P171">
        <v>8</v>
      </c>
      <c r="Q171">
        <v>0</v>
      </c>
      <c r="R171">
        <v>4</v>
      </c>
      <c r="S171">
        <v>20</v>
      </c>
      <c r="T171">
        <v>14</v>
      </c>
      <c r="U171">
        <v>10</v>
      </c>
      <c r="V171">
        <v>3</v>
      </c>
      <c r="W171">
        <v>9</v>
      </c>
      <c r="X171">
        <v>3</v>
      </c>
      <c r="Y171">
        <v>9</v>
      </c>
      <c r="Z171">
        <v>1</v>
      </c>
      <c r="AA171">
        <v>6</v>
      </c>
      <c r="AB171">
        <v>6</v>
      </c>
      <c r="AC171">
        <v>0</v>
      </c>
      <c r="AD171">
        <v>7</v>
      </c>
      <c r="AE171">
        <v>0</v>
      </c>
      <c r="AF171">
        <v>19</v>
      </c>
      <c r="AG171">
        <v>0</v>
      </c>
      <c r="AH171">
        <v>17</v>
      </c>
      <c r="AI171">
        <v>2</v>
      </c>
      <c r="AJ171">
        <v>0</v>
      </c>
      <c r="AK171">
        <v>0</v>
      </c>
      <c r="AL171">
        <v>0</v>
      </c>
      <c r="AM171">
        <v>2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2</v>
      </c>
      <c r="AT171">
        <v>2</v>
      </c>
      <c r="AU171">
        <v>0</v>
      </c>
      <c r="AV171">
        <v>0</v>
      </c>
      <c r="AW171">
        <v>0</v>
      </c>
      <c r="AX171">
        <v>1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1</v>
      </c>
    </row>
    <row r="172" spans="1:56" x14ac:dyDescent="0.3">
      <c r="A172">
        <v>2025</v>
      </c>
      <c r="B172">
        <v>1</v>
      </c>
      <c r="C172">
        <v>10904</v>
      </c>
      <c r="D172">
        <v>9468</v>
      </c>
      <c r="E172" t="s">
        <v>186</v>
      </c>
      <c r="F172" t="s">
        <v>68</v>
      </c>
      <c r="G172" t="s">
        <v>83</v>
      </c>
      <c r="H172">
        <v>3</v>
      </c>
      <c r="I172">
        <v>0</v>
      </c>
      <c r="J172">
        <v>0</v>
      </c>
      <c r="K172">
        <v>3</v>
      </c>
      <c r="L172">
        <v>2</v>
      </c>
      <c r="M172">
        <v>0</v>
      </c>
      <c r="N172">
        <v>1</v>
      </c>
      <c r="O172">
        <v>0</v>
      </c>
      <c r="P172">
        <v>1</v>
      </c>
      <c r="Q172">
        <v>0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1</v>
      </c>
      <c r="Z172">
        <v>1</v>
      </c>
      <c r="AA172">
        <v>0</v>
      </c>
      <c r="AB172">
        <v>1</v>
      </c>
      <c r="AC172">
        <v>0</v>
      </c>
      <c r="AD172">
        <v>1</v>
      </c>
      <c r="AE172">
        <v>0</v>
      </c>
      <c r="AF172">
        <v>5</v>
      </c>
      <c r="AG172">
        <v>0</v>
      </c>
      <c r="AH172">
        <v>0</v>
      </c>
      <c r="AI172">
        <v>1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1</v>
      </c>
      <c r="AZ172">
        <v>1</v>
      </c>
      <c r="BA172">
        <v>0</v>
      </c>
      <c r="BB172">
        <v>0</v>
      </c>
      <c r="BC172">
        <v>0</v>
      </c>
      <c r="BD172">
        <v>0</v>
      </c>
    </row>
    <row r="173" spans="1:56" x14ac:dyDescent="0.3">
      <c r="A173">
        <v>2025</v>
      </c>
      <c r="B173">
        <v>1</v>
      </c>
      <c r="C173">
        <v>11767</v>
      </c>
      <c r="D173">
        <v>10096</v>
      </c>
      <c r="E173" t="s">
        <v>187</v>
      </c>
      <c r="F173" t="s">
        <v>68</v>
      </c>
      <c r="G173" t="s">
        <v>104</v>
      </c>
      <c r="H173">
        <v>0</v>
      </c>
      <c r="I173">
        <v>0</v>
      </c>
      <c r="J173">
        <v>0</v>
      </c>
      <c r="K173">
        <v>2</v>
      </c>
      <c r="L173">
        <v>2</v>
      </c>
      <c r="M173">
        <v>0</v>
      </c>
      <c r="N173">
        <v>2</v>
      </c>
      <c r="O173">
        <v>0</v>
      </c>
      <c r="P173">
        <v>1</v>
      </c>
      <c r="Q173">
        <v>0</v>
      </c>
      <c r="R173">
        <v>2</v>
      </c>
      <c r="S173">
        <v>5</v>
      </c>
      <c r="T173">
        <v>1</v>
      </c>
      <c r="U173">
        <v>0</v>
      </c>
      <c r="V173">
        <v>2</v>
      </c>
      <c r="W173">
        <v>0</v>
      </c>
      <c r="X173">
        <v>0</v>
      </c>
      <c r="Y173">
        <v>1</v>
      </c>
      <c r="Z173">
        <v>0</v>
      </c>
      <c r="AA173">
        <v>2</v>
      </c>
      <c r="AB173">
        <v>0</v>
      </c>
      <c r="AC173">
        <v>0</v>
      </c>
      <c r="AD173">
        <v>0</v>
      </c>
      <c r="AE173">
        <v>0</v>
      </c>
      <c r="AF173">
        <v>4</v>
      </c>
      <c r="AG173">
        <v>0</v>
      </c>
      <c r="AH173">
        <v>1</v>
      </c>
      <c r="AI173">
        <v>0</v>
      </c>
      <c r="AJ173">
        <v>0</v>
      </c>
      <c r="AK173">
        <v>2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</v>
      </c>
      <c r="AV173">
        <v>0</v>
      </c>
      <c r="AW173">
        <v>5</v>
      </c>
      <c r="AX173">
        <v>1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4</v>
      </c>
    </row>
    <row r="174" spans="1:56" x14ac:dyDescent="0.3">
      <c r="A174">
        <v>2025</v>
      </c>
      <c r="B174">
        <v>1</v>
      </c>
      <c r="C174">
        <v>11784</v>
      </c>
      <c r="D174">
        <v>10095</v>
      </c>
      <c r="E174" t="s">
        <v>188</v>
      </c>
      <c r="F174" t="s">
        <v>68</v>
      </c>
      <c r="G174" t="s">
        <v>104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2</v>
      </c>
      <c r="U174">
        <v>0</v>
      </c>
      <c r="V174">
        <v>2</v>
      </c>
      <c r="W174">
        <v>0</v>
      </c>
      <c r="X174">
        <v>0</v>
      </c>
      <c r="Y174">
        <v>1</v>
      </c>
      <c r="Z174">
        <v>2</v>
      </c>
      <c r="AA174">
        <v>1</v>
      </c>
      <c r="AB174">
        <v>1</v>
      </c>
      <c r="AC174">
        <v>0</v>
      </c>
      <c r="AD174">
        <v>2</v>
      </c>
      <c r="AE174">
        <v>0</v>
      </c>
      <c r="AF174">
        <v>9</v>
      </c>
      <c r="AG174">
        <v>0</v>
      </c>
      <c r="AH174">
        <v>3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</v>
      </c>
      <c r="AX174">
        <v>0</v>
      </c>
      <c r="AY174">
        <v>5</v>
      </c>
      <c r="AZ174">
        <v>9</v>
      </c>
      <c r="BA174">
        <v>0</v>
      </c>
      <c r="BB174">
        <v>0</v>
      </c>
      <c r="BC174">
        <v>1</v>
      </c>
      <c r="BD174">
        <v>1</v>
      </c>
    </row>
    <row r="175" spans="1:56" x14ac:dyDescent="0.3">
      <c r="A175">
        <v>2025</v>
      </c>
      <c r="B175">
        <v>1</v>
      </c>
      <c r="C175">
        <v>12735</v>
      </c>
      <c r="D175">
        <v>11688</v>
      </c>
      <c r="E175" t="s">
        <v>189</v>
      </c>
      <c r="F175" t="s">
        <v>68</v>
      </c>
      <c r="G175" t="s">
        <v>104</v>
      </c>
      <c r="H175">
        <v>0</v>
      </c>
      <c r="I175">
        <v>0</v>
      </c>
      <c r="J175">
        <v>0</v>
      </c>
      <c r="K175">
        <v>2</v>
      </c>
      <c r="L175">
        <v>1</v>
      </c>
      <c r="M175">
        <v>0</v>
      </c>
      <c r="N175">
        <v>1</v>
      </c>
      <c r="O175">
        <v>0</v>
      </c>
      <c r="P175">
        <v>1</v>
      </c>
      <c r="Q175">
        <v>0</v>
      </c>
      <c r="R175">
        <v>0</v>
      </c>
      <c r="S175">
        <v>0</v>
      </c>
      <c r="T175">
        <v>2</v>
      </c>
      <c r="U175">
        <v>3</v>
      </c>
      <c r="V175">
        <v>2</v>
      </c>
      <c r="W175">
        <v>0</v>
      </c>
      <c r="X175">
        <v>2</v>
      </c>
      <c r="Y175">
        <v>3</v>
      </c>
      <c r="Z175">
        <v>0</v>
      </c>
      <c r="AA175">
        <v>0</v>
      </c>
      <c r="AB175">
        <v>0</v>
      </c>
      <c r="AC175">
        <v>0</v>
      </c>
      <c r="AD175">
        <v>4</v>
      </c>
      <c r="AE175">
        <v>0</v>
      </c>
      <c r="AF175">
        <v>4</v>
      </c>
      <c r="AG175">
        <v>0</v>
      </c>
      <c r="AH175">
        <v>2</v>
      </c>
      <c r="AI175">
        <v>1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1</v>
      </c>
      <c r="AZ175">
        <v>1</v>
      </c>
      <c r="BA175">
        <v>0</v>
      </c>
      <c r="BB175">
        <v>0</v>
      </c>
      <c r="BC175">
        <v>0</v>
      </c>
      <c r="BD175">
        <v>1</v>
      </c>
    </row>
    <row r="176" spans="1:56" x14ac:dyDescent="0.3">
      <c r="A176">
        <v>2025</v>
      </c>
      <c r="B176">
        <v>1</v>
      </c>
      <c r="C176">
        <v>13662</v>
      </c>
      <c r="D176">
        <v>11452</v>
      </c>
      <c r="E176" t="s">
        <v>190</v>
      </c>
      <c r="F176" t="s">
        <v>68</v>
      </c>
      <c r="G176" t="s">
        <v>83</v>
      </c>
      <c r="H176">
        <v>0</v>
      </c>
      <c r="I176">
        <v>0</v>
      </c>
      <c r="J176">
        <v>0</v>
      </c>
      <c r="K176">
        <v>1</v>
      </c>
      <c r="L176">
        <v>1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1</v>
      </c>
      <c r="S176">
        <v>1</v>
      </c>
      <c r="T176">
        <v>0</v>
      </c>
      <c r="U176">
        <v>1</v>
      </c>
      <c r="V176">
        <v>1</v>
      </c>
      <c r="W176">
        <v>1</v>
      </c>
      <c r="X176">
        <v>2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6</v>
      </c>
      <c r="AG176">
        <v>0</v>
      </c>
      <c r="AH176">
        <v>2</v>
      </c>
      <c r="AI176">
        <v>0</v>
      </c>
      <c r="AJ176">
        <v>0</v>
      </c>
      <c r="AK176">
        <v>0</v>
      </c>
      <c r="AL176">
        <v>0</v>
      </c>
      <c r="AM176">
        <v>1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1</v>
      </c>
      <c r="BA176">
        <v>0</v>
      </c>
      <c r="BB176">
        <v>0</v>
      </c>
      <c r="BC176">
        <v>1</v>
      </c>
      <c r="BD176">
        <v>1</v>
      </c>
    </row>
    <row r="177" spans="1:56" x14ac:dyDescent="0.3">
      <c r="A177">
        <v>2025</v>
      </c>
      <c r="B177">
        <v>1</v>
      </c>
      <c r="C177">
        <v>14654</v>
      </c>
      <c r="D177">
        <v>11470</v>
      </c>
      <c r="E177" t="s">
        <v>191</v>
      </c>
      <c r="F177" t="s">
        <v>66</v>
      </c>
      <c r="G177" t="s">
        <v>9</v>
      </c>
      <c r="H177">
        <v>0</v>
      </c>
      <c r="I177">
        <v>53</v>
      </c>
      <c r="J177">
        <v>123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18</v>
      </c>
      <c r="AV177">
        <v>0</v>
      </c>
      <c r="AW177">
        <v>14</v>
      </c>
      <c r="AX177">
        <v>0</v>
      </c>
      <c r="AY177">
        <v>8</v>
      </c>
      <c r="AZ177">
        <v>12</v>
      </c>
      <c r="BA177">
        <v>0</v>
      </c>
      <c r="BB177">
        <v>0</v>
      </c>
      <c r="BC177">
        <v>3</v>
      </c>
      <c r="BD177">
        <v>4</v>
      </c>
    </row>
    <row r="178" spans="1:56" x14ac:dyDescent="0.3">
      <c r="A178">
        <v>2025</v>
      </c>
      <c r="B178">
        <v>1</v>
      </c>
      <c r="C178">
        <v>26291</v>
      </c>
      <c r="D178">
        <v>17605</v>
      </c>
      <c r="E178" t="s">
        <v>192</v>
      </c>
      <c r="F178" t="s">
        <v>68</v>
      </c>
      <c r="G178" t="s">
        <v>104</v>
      </c>
      <c r="H178">
        <v>0</v>
      </c>
      <c r="I178">
        <v>0</v>
      </c>
      <c r="J178">
        <v>0</v>
      </c>
      <c r="K178">
        <v>3</v>
      </c>
      <c r="L178">
        <v>2</v>
      </c>
      <c r="M178">
        <v>0</v>
      </c>
      <c r="N178">
        <v>1</v>
      </c>
      <c r="O178">
        <v>0</v>
      </c>
      <c r="P178">
        <v>1</v>
      </c>
      <c r="Q178">
        <v>0</v>
      </c>
      <c r="R178">
        <v>2</v>
      </c>
      <c r="S178">
        <v>3</v>
      </c>
      <c r="T178">
        <v>2</v>
      </c>
      <c r="U178">
        <v>2</v>
      </c>
      <c r="V178">
        <v>1</v>
      </c>
      <c r="W178">
        <v>6</v>
      </c>
      <c r="X178">
        <v>2</v>
      </c>
      <c r="Y178">
        <v>4</v>
      </c>
      <c r="Z178">
        <v>0</v>
      </c>
      <c r="AA178">
        <v>2</v>
      </c>
      <c r="AB178">
        <v>0</v>
      </c>
      <c r="AC178">
        <v>0</v>
      </c>
      <c r="AD178">
        <v>2</v>
      </c>
      <c r="AE178">
        <v>0</v>
      </c>
      <c r="AF178">
        <v>4</v>
      </c>
      <c r="AG178">
        <v>0</v>
      </c>
      <c r="AH178">
        <v>4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3</v>
      </c>
      <c r="AZ178">
        <v>10</v>
      </c>
      <c r="BA178">
        <v>0</v>
      </c>
      <c r="BB178">
        <v>0</v>
      </c>
      <c r="BC178">
        <v>0</v>
      </c>
      <c r="BD178">
        <v>0</v>
      </c>
    </row>
    <row r="179" spans="1:56" x14ac:dyDescent="0.3">
      <c r="A179">
        <v>2025</v>
      </c>
      <c r="B179">
        <v>1</v>
      </c>
      <c r="C179">
        <v>26893</v>
      </c>
      <c r="D179">
        <v>17874</v>
      </c>
      <c r="E179" t="s">
        <v>193</v>
      </c>
      <c r="F179" t="s">
        <v>8</v>
      </c>
      <c r="G179" t="s">
        <v>37</v>
      </c>
      <c r="H179">
        <v>0</v>
      </c>
      <c r="I179">
        <v>0</v>
      </c>
      <c r="J179">
        <v>0</v>
      </c>
      <c r="K179">
        <v>2</v>
      </c>
      <c r="L179">
        <v>0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0</v>
      </c>
      <c r="S179">
        <v>1</v>
      </c>
      <c r="T179">
        <v>6</v>
      </c>
      <c r="U179">
        <v>1</v>
      </c>
      <c r="V179">
        <v>0</v>
      </c>
      <c r="W179">
        <v>0</v>
      </c>
      <c r="X179">
        <v>1</v>
      </c>
      <c r="Y179">
        <v>2</v>
      </c>
      <c r="Z179">
        <v>0</v>
      </c>
      <c r="AA179">
        <v>1</v>
      </c>
      <c r="AB179">
        <v>0</v>
      </c>
      <c r="AC179">
        <v>0</v>
      </c>
      <c r="AD179">
        <v>6</v>
      </c>
      <c r="AE179">
        <v>0</v>
      </c>
      <c r="AF179">
        <v>3</v>
      </c>
      <c r="AG179">
        <v>0</v>
      </c>
      <c r="AH179">
        <v>11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3</v>
      </c>
      <c r="AV179">
        <v>0</v>
      </c>
      <c r="AW179">
        <v>2</v>
      </c>
      <c r="AX179">
        <v>0</v>
      </c>
      <c r="AY179">
        <v>18</v>
      </c>
      <c r="AZ179">
        <v>17</v>
      </c>
      <c r="BA179">
        <v>0</v>
      </c>
      <c r="BB179">
        <v>0</v>
      </c>
      <c r="BC179">
        <v>6</v>
      </c>
      <c r="BD179">
        <v>4</v>
      </c>
    </row>
    <row r="180" spans="1:56" x14ac:dyDescent="0.3">
      <c r="A180">
        <v>2025</v>
      </c>
      <c r="B180">
        <v>1</v>
      </c>
      <c r="C180">
        <v>26894</v>
      </c>
      <c r="D180">
        <v>17875</v>
      </c>
      <c r="E180" t="s">
        <v>194</v>
      </c>
      <c r="F180" t="s">
        <v>8</v>
      </c>
      <c r="G180" t="s">
        <v>61</v>
      </c>
      <c r="H180">
        <v>0</v>
      </c>
      <c r="I180">
        <v>0</v>
      </c>
      <c r="J180">
        <v>0</v>
      </c>
      <c r="K180">
        <v>1</v>
      </c>
      <c r="L180">
        <v>1</v>
      </c>
      <c r="M180">
        <v>0</v>
      </c>
      <c r="N180">
        <v>1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3</v>
      </c>
      <c r="AE180">
        <v>0</v>
      </c>
      <c r="AF180">
        <v>4</v>
      </c>
      <c r="AG180">
        <v>0</v>
      </c>
      <c r="AH180">
        <v>2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2</v>
      </c>
      <c r="AY180">
        <v>3</v>
      </c>
      <c r="AZ180">
        <v>3</v>
      </c>
      <c r="BA180">
        <v>0</v>
      </c>
      <c r="BB180">
        <v>0</v>
      </c>
      <c r="BC180">
        <v>0</v>
      </c>
      <c r="BD180">
        <v>0</v>
      </c>
    </row>
    <row r="181" spans="1:56" x14ac:dyDescent="0.3">
      <c r="A181">
        <v>2025</v>
      </c>
      <c r="B181">
        <v>1</v>
      </c>
      <c r="C181">
        <v>28687</v>
      </c>
      <c r="D181">
        <v>18916</v>
      </c>
      <c r="E181" t="s">
        <v>195</v>
      </c>
      <c r="F181" t="s">
        <v>68</v>
      </c>
      <c r="G181" t="s">
        <v>104</v>
      </c>
      <c r="H181">
        <v>0</v>
      </c>
      <c r="I181">
        <v>0</v>
      </c>
      <c r="J181">
        <v>0</v>
      </c>
      <c r="K181">
        <v>4</v>
      </c>
      <c r="L181">
        <v>2</v>
      </c>
      <c r="M181">
        <v>0</v>
      </c>
      <c r="N181">
        <v>1</v>
      </c>
      <c r="O181">
        <v>0</v>
      </c>
      <c r="P181">
        <v>2</v>
      </c>
      <c r="Q181">
        <v>0</v>
      </c>
      <c r="R181">
        <v>2</v>
      </c>
      <c r="S181">
        <v>5</v>
      </c>
      <c r="T181">
        <v>0</v>
      </c>
      <c r="U181">
        <v>3</v>
      </c>
      <c r="V181">
        <v>3</v>
      </c>
      <c r="W181">
        <v>2</v>
      </c>
      <c r="X181">
        <v>4</v>
      </c>
      <c r="Y181">
        <v>3</v>
      </c>
      <c r="Z181">
        <v>5</v>
      </c>
      <c r="AA181">
        <v>3</v>
      </c>
      <c r="AB181">
        <v>3</v>
      </c>
      <c r="AC181">
        <v>0</v>
      </c>
      <c r="AD181">
        <v>1</v>
      </c>
      <c r="AE181">
        <v>0</v>
      </c>
      <c r="AF181">
        <v>9</v>
      </c>
      <c r="AG181">
        <v>0</v>
      </c>
      <c r="AH181">
        <v>2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1</v>
      </c>
      <c r="AX181">
        <v>2</v>
      </c>
      <c r="AY181">
        <v>5</v>
      </c>
      <c r="AZ181">
        <v>12</v>
      </c>
      <c r="BA181">
        <v>0</v>
      </c>
      <c r="BB181">
        <v>0</v>
      </c>
      <c r="BC181">
        <v>0</v>
      </c>
      <c r="BD181">
        <v>1</v>
      </c>
    </row>
    <row r="182" spans="1:56" x14ac:dyDescent="0.3">
      <c r="A182">
        <v>2025</v>
      </c>
      <c r="B182">
        <v>1</v>
      </c>
      <c r="C182">
        <v>29039</v>
      </c>
      <c r="D182">
        <v>18872</v>
      </c>
      <c r="E182" t="s">
        <v>196</v>
      </c>
      <c r="F182" t="s">
        <v>68</v>
      </c>
      <c r="G182" t="s">
        <v>104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1</v>
      </c>
      <c r="Q182">
        <v>0</v>
      </c>
      <c r="R182">
        <v>0</v>
      </c>
      <c r="S182">
        <v>1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2</v>
      </c>
      <c r="Z182">
        <v>1</v>
      </c>
      <c r="AA182">
        <v>0</v>
      </c>
      <c r="AB182">
        <v>0</v>
      </c>
      <c r="AC182">
        <v>0</v>
      </c>
      <c r="AD182">
        <v>2</v>
      </c>
      <c r="AE182">
        <v>0</v>
      </c>
      <c r="AF182">
        <v>2</v>
      </c>
      <c r="AG182">
        <v>0</v>
      </c>
      <c r="AH182">
        <v>4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3</v>
      </c>
    </row>
    <row r="183" spans="1:56" x14ac:dyDescent="0.3">
      <c r="A183">
        <v>2025</v>
      </c>
      <c r="B183">
        <v>1</v>
      </c>
      <c r="C183">
        <v>35945</v>
      </c>
      <c r="D183">
        <v>26094</v>
      </c>
      <c r="E183" t="s">
        <v>197</v>
      </c>
      <c r="F183" t="s">
        <v>68</v>
      </c>
      <c r="G183" t="s">
        <v>68</v>
      </c>
      <c r="H183">
        <v>0</v>
      </c>
      <c r="I183">
        <v>0</v>
      </c>
      <c r="J183">
        <v>0</v>
      </c>
      <c r="K183">
        <v>8</v>
      </c>
      <c r="L183">
        <v>3</v>
      </c>
      <c r="M183">
        <v>0</v>
      </c>
      <c r="N183">
        <v>2</v>
      </c>
      <c r="O183">
        <v>0</v>
      </c>
      <c r="P183">
        <v>3</v>
      </c>
      <c r="Q183">
        <v>0</v>
      </c>
      <c r="R183">
        <v>3</v>
      </c>
      <c r="S183">
        <v>3</v>
      </c>
      <c r="T183">
        <v>9</v>
      </c>
      <c r="U183">
        <v>7</v>
      </c>
      <c r="V183">
        <v>3</v>
      </c>
      <c r="W183">
        <v>6</v>
      </c>
      <c r="X183">
        <v>6</v>
      </c>
      <c r="Y183">
        <v>7</v>
      </c>
      <c r="Z183">
        <v>0</v>
      </c>
      <c r="AA183">
        <v>5</v>
      </c>
      <c r="AB183">
        <v>2</v>
      </c>
      <c r="AC183">
        <v>0</v>
      </c>
      <c r="AD183">
        <v>14</v>
      </c>
      <c r="AE183">
        <v>0</v>
      </c>
      <c r="AF183">
        <v>39</v>
      </c>
      <c r="AG183">
        <v>0</v>
      </c>
      <c r="AH183">
        <v>6</v>
      </c>
      <c r="AI183">
        <v>4</v>
      </c>
      <c r="AJ183">
        <v>0</v>
      </c>
      <c r="AK183">
        <v>2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9</v>
      </c>
      <c r="AV183">
        <v>0</v>
      </c>
      <c r="AW183">
        <v>4</v>
      </c>
      <c r="AX183">
        <v>6</v>
      </c>
      <c r="AY183">
        <v>7</v>
      </c>
      <c r="AZ183">
        <v>11</v>
      </c>
      <c r="BA183">
        <v>0</v>
      </c>
      <c r="BB183">
        <v>0</v>
      </c>
      <c r="BC183">
        <v>3</v>
      </c>
      <c r="BD183">
        <v>1</v>
      </c>
    </row>
    <row r="184" spans="1:56" x14ac:dyDescent="0.3">
      <c r="A184">
        <v>2025</v>
      </c>
      <c r="B184">
        <v>1</v>
      </c>
      <c r="C184">
        <v>36072</v>
      </c>
      <c r="D184">
        <v>26269</v>
      </c>
      <c r="E184" t="s">
        <v>198</v>
      </c>
      <c r="F184" t="s">
        <v>8</v>
      </c>
      <c r="G184" t="s">
        <v>18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1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1</v>
      </c>
      <c r="U184">
        <v>2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2</v>
      </c>
      <c r="AE184">
        <v>0</v>
      </c>
      <c r="AF184">
        <v>2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2</v>
      </c>
      <c r="AU184">
        <v>1</v>
      </c>
      <c r="AV184">
        <v>0</v>
      </c>
      <c r="AW184">
        <v>0</v>
      </c>
      <c r="AX184">
        <v>0</v>
      </c>
      <c r="AY184">
        <v>5</v>
      </c>
      <c r="AZ184">
        <v>15</v>
      </c>
      <c r="BA184">
        <v>0</v>
      </c>
      <c r="BB184">
        <v>0</v>
      </c>
      <c r="BC184">
        <v>1</v>
      </c>
      <c r="BD184">
        <v>2</v>
      </c>
    </row>
    <row r="185" spans="1:56" x14ac:dyDescent="0.3">
      <c r="A185">
        <v>2025</v>
      </c>
      <c r="B185">
        <v>1</v>
      </c>
      <c r="C185">
        <v>39423</v>
      </c>
      <c r="D185">
        <v>31139</v>
      </c>
      <c r="E185" t="s">
        <v>363</v>
      </c>
      <c r="F185" t="s">
        <v>138</v>
      </c>
      <c r="G185" t="s">
        <v>142</v>
      </c>
      <c r="H185">
        <v>0</v>
      </c>
      <c r="I185">
        <v>0</v>
      </c>
      <c r="J185">
        <v>0</v>
      </c>
      <c r="K185">
        <v>1</v>
      </c>
      <c r="L185">
        <v>1</v>
      </c>
      <c r="M185">
        <v>0</v>
      </c>
      <c r="N185">
        <v>1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3</v>
      </c>
      <c r="U185">
        <v>2</v>
      </c>
      <c r="V185">
        <v>2</v>
      </c>
      <c r="W185">
        <v>0</v>
      </c>
      <c r="X185">
        <v>0</v>
      </c>
      <c r="Y185">
        <v>2</v>
      </c>
      <c r="Z185">
        <v>1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1</v>
      </c>
      <c r="AG185">
        <v>0</v>
      </c>
      <c r="AH185">
        <v>1</v>
      </c>
      <c r="AI185">
        <v>2</v>
      </c>
      <c r="AJ185">
        <v>0</v>
      </c>
      <c r="AK185">
        <v>2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</v>
      </c>
      <c r="AV185">
        <v>0</v>
      </c>
      <c r="AW185">
        <v>6</v>
      </c>
      <c r="AX185">
        <v>3</v>
      </c>
      <c r="AY185">
        <v>5</v>
      </c>
      <c r="AZ185">
        <v>6</v>
      </c>
      <c r="BA185">
        <v>0</v>
      </c>
      <c r="BB185">
        <v>0</v>
      </c>
      <c r="BC185">
        <v>1</v>
      </c>
      <c r="BD185">
        <v>5</v>
      </c>
    </row>
    <row r="186" spans="1:56" x14ac:dyDescent="0.3">
      <c r="A186">
        <v>2025</v>
      </c>
      <c r="B186">
        <v>1</v>
      </c>
      <c r="C186">
        <v>40593</v>
      </c>
      <c r="D186">
        <v>31449</v>
      </c>
      <c r="E186" t="s">
        <v>169</v>
      </c>
      <c r="F186" t="s">
        <v>8</v>
      </c>
      <c r="G186" t="s">
        <v>30</v>
      </c>
      <c r="H186">
        <v>0</v>
      </c>
      <c r="I186">
        <v>0</v>
      </c>
      <c r="J186">
        <v>0</v>
      </c>
      <c r="K186">
        <v>12</v>
      </c>
      <c r="L186">
        <v>8</v>
      </c>
      <c r="M186">
        <v>0</v>
      </c>
      <c r="N186">
        <v>4</v>
      </c>
      <c r="O186">
        <v>0</v>
      </c>
      <c r="P186">
        <v>1</v>
      </c>
      <c r="Q186">
        <v>0</v>
      </c>
      <c r="R186">
        <v>7</v>
      </c>
      <c r="S186">
        <v>12</v>
      </c>
      <c r="T186">
        <v>10</v>
      </c>
      <c r="U186">
        <v>18</v>
      </c>
      <c r="V186">
        <v>6</v>
      </c>
      <c r="W186">
        <v>11</v>
      </c>
      <c r="X186">
        <v>3</v>
      </c>
      <c r="Y186">
        <v>4</v>
      </c>
      <c r="Z186">
        <v>3</v>
      </c>
      <c r="AA186">
        <v>4</v>
      </c>
      <c r="AB186">
        <v>1</v>
      </c>
      <c r="AC186">
        <v>12</v>
      </c>
      <c r="AD186">
        <v>18</v>
      </c>
      <c r="AE186">
        <v>24</v>
      </c>
      <c r="AF186">
        <v>51</v>
      </c>
      <c r="AG186">
        <v>0</v>
      </c>
      <c r="AH186">
        <v>33</v>
      </c>
      <c r="AI186">
        <v>1</v>
      </c>
      <c r="AJ186">
        <v>0</v>
      </c>
      <c r="AK186">
        <v>1</v>
      </c>
      <c r="AL186">
        <v>0</v>
      </c>
      <c r="AM186">
        <v>4</v>
      </c>
      <c r="AN186">
        <v>1</v>
      </c>
      <c r="AO186">
        <v>1</v>
      </c>
      <c r="AP186">
        <v>0</v>
      </c>
      <c r="AQ186">
        <v>1</v>
      </c>
      <c r="AR186">
        <v>0</v>
      </c>
      <c r="AS186">
        <v>0</v>
      </c>
      <c r="AT186">
        <v>0</v>
      </c>
      <c r="AU186">
        <v>2</v>
      </c>
      <c r="AV186">
        <v>0</v>
      </c>
      <c r="AW186">
        <v>3</v>
      </c>
      <c r="AX186">
        <v>12</v>
      </c>
      <c r="AY186">
        <v>9</v>
      </c>
      <c r="AZ186">
        <v>27</v>
      </c>
      <c r="BA186">
        <v>0</v>
      </c>
      <c r="BB186">
        <v>0</v>
      </c>
      <c r="BC186">
        <v>0</v>
      </c>
      <c r="BD186">
        <v>3</v>
      </c>
    </row>
    <row r="187" spans="1:56" x14ac:dyDescent="0.3">
      <c r="A187">
        <v>2025</v>
      </c>
      <c r="B187">
        <v>1</v>
      </c>
      <c r="C187">
        <v>40716</v>
      </c>
      <c r="D187">
        <v>32743</v>
      </c>
      <c r="E187" t="s">
        <v>30</v>
      </c>
      <c r="F187" t="s">
        <v>8</v>
      </c>
      <c r="G187" t="s">
        <v>30</v>
      </c>
      <c r="H187">
        <v>10</v>
      </c>
      <c r="I187">
        <v>6</v>
      </c>
      <c r="J187">
        <v>12</v>
      </c>
      <c r="K187">
        <v>14</v>
      </c>
      <c r="L187">
        <v>5</v>
      </c>
      <c r="M187">
        <v>0</v>
      </c>
      <c r="N187">
        <v>6</v>
      </c>
      <c r="O187">
        <v>0</v>
      </c>
      <c r="P187">
        <v>3</v>
      </c>
      <c r="Q187">
        <v>0</v>
      </c>
      <c r="R187">
        <v>5</v>
      </c>
      <c r="S187">
        <v>5</v>
      </c>
      <c r="T187">
        <v>11</v>
      </c>
      <c r="U187">
        <v>12</v>
      </c>
      <c r="V187">
        <v>8</v>
      </c>
      <c r="W187">
        <v>14</v>
      </c>
      <c r="X187">
        <v>7</v>
      </c>
      <c r="Y187">
        <v>8</v>
      </c>
      <c r="Z187">
        <v>3</v>
      </c>
      <c r="AA187">
        <v>6</v>
      </c>
      <c r="AB187">
        <v>1</v>
      </c>
      <c r="AC187">
        <v>2</v>
      </c>
      <c r="AD187">
        <v>23</v>
      </c>
      <c r="AE187">
        <v>4</v>
      </c>
      <c r="AF187">
        <v>49</v>
      </c>
      <c r="AG187">
        <v>0</v>
      </c>
      <c r="AH187">
        <v>26</v>
      </c>
      <c r="AI187">
        <v>1</v>
      </c>
      <c r="AJ187">
        <v>0</v>
      </c>
      <c r="AK187">
        <v>0</v>
      </c>
      <c r="AL187">
        <v>0</v>
      </c>
      <c r="AM187">
        <v>0</v>
      </c>
      <c r="AN187">
        <v>7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</v>
      </c>
      <c r="AV187">
        <v>0</v>
      </c>
      <c r="AW187">
        <v>7</v>
      </c>
      <c r="AX187">
        <v>3</v>
      </c>
      <c r="AY187">
        <v>13</v>
      </c>
      <c r="AZ187">
        <v>21</v>
      </c>
      <c r="BA187">
        <v>0</v>
      </c>
      <c r="BB187">
        <v>0</v>
      </c>
      <c r="BC187">
        <v>4</v>
      </c>
      <c r="BD187">
        <v>21</v>
      </c>
    </row>
    <row r="188" spans="1:56" x14ac:dyDescent="0.3">
      <c r="A188">
        <v>2025</v>
      </c>
      <c r="B188">
        <v>1</v>
      </c>
      <c r="C188">
        <v>40948</v>
      </c>
      <c r="D188">
        <v>34132</v>
      </c>
      <c r="E188" t="s">
        <v>524</v>
      </c>
      <c r="F188" t="s">
        <v>68</v>
      </c>
      <c r="G188" t="s">
        <v>94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1</v>
      </c>
      <c r="X188">
        <v>1</v>
      </c>
      <c r="Y188">
        <v>0</v>
      </c>
      <c r="Z188">
        <v>1</v>
      </c>
      <c r="AA188">
        <v>3</v>
      </c>
      <c r="AB188">
        <v>0</v>
      </c>
      <c r="AC188">
        <v>0</v>
      </c>
      <c r="AD188">
        <v>0</v>
      </c>
      <c r="AE188">
        <v>0</v>
      </c>
      <c r="AF188">
        <v>2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4</v>
      </c>
      <c r="BA188">
        <v>0</v>
      </c>
      <c r="BB188">
        <v>0</v>
      </c>
      <c r="BC188">
        <v>0</v>
      </c>
      <c r="BD188">
        <v>3</v>
      </c>
    </row>
    <row r="189" spans="1:56" x14ac:dyDescent="0.3">
      <c r="A189">
        <v>2025</v>
      </c>
      <c r="B189">
        <v>2</v>
      </c>
      <c r="C189">
        <v>4314</v>
      </c>
      <c r="D189">
        <v>4317</v>
      </c>
      <c r="E189" t="s">
        <v>7</v>
      </c>
      <c r="F189" t="s">
        <v>8</v>
      </c>
      <c r="G189" t="s">
        <v>9</v>
      </c>
      <c r="H189">
        <v>230</v>
      </c>
      <c r="I189">
        <v>13</v>
      </c>
      <c r="J189">
        <v>218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</v>
      </c>
      <c r="T189">
        <v>3</v>
      </c>
      <c r="U189">
        <v>2</v>
      </c>
      <c r="V189">
        <v>1</v>
      </c>
      <c r="W189">
        <v>2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</v>
      </c>
      <c r="AD189">
        <v>4</v>
      </c>
      <c r="AE189">
        <v>4</v>
      </c>
      <c r="AF189">
        <v>2</v>
      </c>
      <c r="AG189">
        <v>0</v>
      </c>
      <c r="AH189">
        <v>7</v>
      </c>
      <c r="AI189">
        <v>0</v>
      </c>
      <c r="AJ189">
        <v>0</v>
      </c>
      <c r="AK189">
        <v>0</v>
      </c>
      <c r="AL189">
        <v>0</v>
      </c>
      <c r="AM189">
        <v>3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4</v>
      </c>
      <c r="AV189">
        <v>0</v>
      </c>
      <c r="AW189">
        <v>8</v>
      </c>
      <c r="AX189">
        <v>0</v>
      </c>
      <c r="AY189">
        <v>2</v>
      </c>
      <c r="AZ189">
        <v>1</v>
      </c>
      <c r="BA189">
        <v>0</v>
      </c>
      <c r="BB189">
        <v>0</v>
      </c>
      <c r="BC189">
        <v>1</v>
      </c>
      <c r="BD189">
        <v>1</v>
      </c>
    </row>
    <row r="190" spans="1:56" x14ac:dyDescent="0.3">
      <c r="A190">
        <v>2025</v>
      </c>
      <c r="B190">
        <v>2</v>
      </c>
      <c r="C190">
        <v>4315</v>
      </c>
      <c r="D190">
        <v>4318</v>
      </c>
      <c r="E190" t="s">
        <v>10</v>
      </c>
      <c r="F190" t="s">
        <v>8</v>
      </c>
      <c r="G190" t="s">
        <v>8</v>
      </c>
      <c r="H190">
        <v>20</v>
      </c>
      <c r="I190">
        <v>3</v>
      </c>
      <c r="J190">
        <v>20</v>
      </c>
      <c r="K190">
        <v>11</v>
      </c>
      <c r="L190">
        <v>6</v>
      </c>
      <c r="M190">
        <v>2</v>
      </c>
      <c r="N190">
        <v>5</v>
      </c>
      <c r="O190">
        <v>1</v>
      </c>
      <c r="P190">
        <v>5</v>
      </c>
      <c r="Q190">
        <v>0</v>
      </c>
      <c r="R190">
        <v>8</v>
      </c>
      <c r="S190">
        <v>25</v>
      </c>
      <c r="T190">
        <v>15</v>
      </c>
      <c r="U190">
        <v>15</v>
      </c>
      <c r="V190">
        <v>14</v>
      </c>
      <c r="W190">
        <v>33</v>
      </c>
      <c r="X190">
        <v>11</v>
      </c>
      <c r="Y190">
        <v>15</v>
      </c>
      <c r="Z190">
        <v>7</v>
      </c>
      <c r="AA190">
        <v>12</v>
      </c>
      <c r="AB190">
        <v>4</v>
      </c>
      <c r="AC190">
        <v>2</v>
      </c>
      <c r="AD190">
        <v>31</v>
      </c>
      <c r="AE190">
        <v>8</v>
      </c>
      <c r="AF190">
        <v>65</v>
      </c>
      <c r="AG190">
        <v>0</v>
      </c>
      <c r="AH190">
        <v>46</v>
      </c>
      <c r="AI190">
        <v>2</v>
      </c>
      <c r="AJ190">
        <v>0</v>
      </c>
      <c r="AK190">
        <v>0</v>
      </c>
      <c r="AL190">
        <v>0</v>
      </c>
      <c r="AM190">
        <v>5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3</v>
      </c>
      <c r="AV190">
        <v>0</v>
      </c>
      <c r="AW190">
        <v>10</v>
      </c>
      <c r="AX190">
        <v>8</v>
      </c>
      <c r="AY190">
        <v>4</v>
      </c>
      <c r="AZ190">
        <v>11</v>
      </c>
      <c r="BA190">
        <v>0</v>
      </c>
      <c r="BB190">
        <v>0</v>
      </c>
      <c r="BC190">
        <v>0</v>
      </c>
      <c r="BD190">
        <v>7</v>
      </c>
    </row>
    <row r="191" spans="1:56" x14ac:dyDescent="0.3">
      <c r="A191">
        <v>2025</v>
      </c>
      <c r="B191">
        <v>2</v>
      </c>
      <c r="C191">
        <v>4316</v>
      </c>
      <c r="D191">
        <v>4319</v>
      </c>
      <c r="E191" t="s">
        <v>11</v>
      </c>
      <c r="F191" t="s">
        <v>8</v>
      </c>
      <c r="G191" t="s">
        <v>8</v>
      </c>
      <c r="H191">
        <v>0</v>
      </c>
      <c r="I191">
        <v>4</v>
      </c>
      <c r="J191">
        <v>0</v>
      </c>
      <c r="K191">
        <v>12</v>
      </c>
      <c r="L191">
        <v>5</v>
      </c>
      <c r="M191">
        <v>2</v>
      </c>
      <c r="N191">
        <v>7</v>
      </c>
      <c r="O191">
        <v>0</v>
      </c>
      <c r="P191">
        <v>6</v>
      </c>
      <c r="Q191">
        <v>0</v>
      </c>
      <c r="R191">
        <v>7</v>
      </c>
      <c r="S191">
        <v>20</v>
      </c>
      <c r="T191">
        <v>22</v>
      </c>
      <c r="U191">
        <v>17</v>
      </c>
      <c r="V191">
        <v>6</v>
      </c>
      <c r="W191">
        <v>14</v>
      </c>
      <c r="X191">
        <v>9</v>
      </c>
      <c r="Y191">
        <v>10</v>
      </c>
      <c r="Z191">
        <v>1</v>
      </c>
      <c r="AA191">
        <v>9</v>
      </c>
      <c r="AB191">
        <v>6</v>
      </c>
      <c r="AC191">
        <v>0</v>
      </c>
      <c r="AD191">
        <v>19</v>
      </c>
      <c r="AE191">
        <v>1</v>
      </c>
      <c r="AF191">
        <v>50</v>
      </c>
      <c r="AG191">
        <v>1</v>
      </c>
      <c r="AH191">
        <v>28</v>
      </c>
      <c r="AI191">
        <v>7</v>
      </c>
      <c r="AJ191">
        <v>0</v>
      </c>
      <c r="AK191">
        <v>3</v>
      </c>
      <c r="AL191">
        <v>0</v>
      </c>
      <c r="AM191">
        <v>3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1</v>
      </c>
      <c r="AU191">
        <v>5</v>
      </c>
      <c r="AV191">
        <v>0</v>
      </c>
      <c r="AW191">
        <v>11</v>
      </c>
      <c r="AX191">
        <v>0</v>
      </c>
      <c r="AY191">
        <v>9</v>
      </c>
      <c r="AZ191">
        <v>13</v>
      </c>
      <c r="BA191">
        <v>0</v>
      </c>
      <c r="BB191">
        <v>0</v>
      </c>
      <c r="BC191">
        <v>3</v>
      </c>
      <c r="BD191">
        <v>2</v>
      </c>
    </row>
    <row r="192" spans="1:56" x14ac:dyDescent="0.3">
      <c r="A192">
        <v>2025</v>
      </c>
      <c r="B192">
        <v>2</v>
      </c>
      <c r="C192">
        <v>4317</v>
      </c>
      <c r="D192">
        <v>4320</v>
      </c>
      <c r="E192" t="s">
        <v>12</v>
      </c>
      <c r="F192" t="s">
        <v>8</v>
      </c>
      <c r="G192" t="s">
        <v>8</v>
      </c>
      <c r="H192">
        <v>0</v>
      </c>
      <c r="I192">
        <v>2</v>
      </c>
      <c r="J192">
        <v>0</v>
      </c>
      <c r="K192">
        <v>13</v>
      </c>
      <c r="L192">
        <v>5</v>
      </c>
      <c r="M192">
        <v>4</v>
      </c>
      <c r="N192">
        <v>4</v>
      </c>
      <c r="O192">
        <v>6</v>
      </c>
      <c r="P192">
        <v>2</v>
      </c>
      <c r="Q192">
        <v>0</v>
      </c>
      <c r="R192">
        <v>5</v>
      </c>
      <c r="S192">
        <v>16</v>
      </c>
      <c r="T192">
        <v>17</v>
      </c>
      <c r="U192">
        <v>18</v>
      </c>
      <c r="V192">
        <v>9</v>
      </c>
      <c r="W192">
        <v>10</v>
      </c>
      <c r="X192">
        <v>8</v>
      </c>
      <c r="Y192">
        <v>11</v>
      </c>
      <c r="Z192">
        <v>2</v>
      </c>
      <c r="AA192">
        <v>6</v>
      </c>
      <c r="AB192">
        <v>0</v>
      </c>
      <c r="AC192">
        <v>1</v>
      </c>
      <c r="AD192">
        <v>12</v>
      </c>
      <c r="AE192">
        <v>3</v>
      </c>
      <c r="AF192">
        <v>41</v>
      </c>
      <c r="AG192">
        <v>0</v>
      </c>
      <c r="AH192">
        <v>26</v>
      </c>
      <c r="AI192">
        <v>1</v>
      </c>
      <c r="AJ192">
        <v>0</v>
      </c>
      <c r="AK192">
        <v>0</v>
      </c>
      <c r="AL192">
        <v>0</v>
      </c>
      <c r="AM192">
        <v>1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2</v>
      </c>
      <c r="AV192">
        <v>0</v>
      </c>
      <c r="AW192">
        <v>4</v>
      </c>
      <c r="AX192">
        <v>3</v>
      </c>
      <c r="AY192">
        <v>6</v>
      </c>
      <c r="AZ192">
        <v>10</v>
      </c>
      <c r="BA192">
        <v>0</v>
      </c>
      <c r="BB192">
        <v>0</v>
      </c>
      <c r="BC192">
        <v>3</v>
      </c>
      <c r="BD192">
        <v>4</v>
      </c>
    </row>
    <row r="193" spans="1:56" x14ac:dyDescent="0.3">
      <c r="A193">
        <v>2025</v>
      </c>
      <c r="B193">
        <v>2</v>
      </c>
      <c r="C193">
        <v>4318</v>
      </c>
      <c r="D193">
        <v>4321</v>
      </c>
      <c r="E193" t="s">
        <v>13</v>
      </c>
      <c r="F193" t="s">
        <v>8</v>
      </c>
      <c r="G193" t="s">
        <v>8</v>
      </c>
      <c r="H193">
        <v>0</v>
      </c>
      <c r="I193">
        <v>7</v>
      </c>
      <c r="J193">
        <v>0</v>
      </c>
      <c r="K193">
        <v>14</v>
      </c>
      <c r="L193">
        <v>3</v>
      </c>
      <c r="M193">
        <v>2</v>
      </c>
      <c r="N193">
        <v>0</v>
      </c>
      <c r="O193">
        <v>1</v>
      </c>
      <c r="P193">
        <v>0</v>
      </c>
      <c r="Q193">
        <v>0</v>
      </c>
      <c r="R193">
        <v>9</v>
      </c>
      <c r="S193">
        <v>15</v>
      </c>
      <c r="T193">
        <v>5</v>
      </c>
      <c r="U193">
        <v>23</v>
      </c>
      <c r="V193">
        <v>7</v>
      </c>
      <c r="W193">
        <v>14</v>
      </c>
      <c r="X193">
        <v>1</v>
      </c>
      <c r="Y193">
        <v>4</v>
      </c>
      <c r="Z193">
        <v>0</v>
      </c>
      <c r="AA193">
        <v>9</v>
      </c>
      <c r="AB193">
        <v>1</v>
      </c>
      <c r="AC193">
        <v>0</v>
      </c>
      <c r="AD193">
        <v>13</v>
      </c>
      <c r="AE193">
        <v>3</v>
      </c>
      <c r="AF193">
        <v>63</v>
      </c>
      <c r="AG193">
        <v>0</v>
      </c>
      <c r="AH193">
        <v>19</v>
      </c>
      <c r="AI193">
        <v>0</v>
      </c>
      <c r="AJ193">
        <v>0</v>
      </c>
      <c r="AK193">
        <v>0</v>
      </c>
      <c r="AL193">
        <v>0</v>
      </c>
      <c r="AM193">
        <v>1</v>
      </c>
      <c r="AN193">
        <v>1</v>
      </c>
      <c r="AO193">
        <v>0</v>
      </c>
      <c r="AP193">
        <v>0</v>
      </c>
      <c r="AQ193">
        <v>1</v>
      </c>
      <c r="AR193">
        <v>0</v>
      </c>
      <c r="AS193">
        <v>0</v>
      </c>
      <c r="AT193">
        <v>0</v>
      </c>
      <c r="AU193">
        <v>3</v>
      </c>
      <c r="AV193">
        <v>0</v>
      </c>
      <c r="AW193">
        <v>15</v>
      </c>
      <c r="AX193">
        <v>2</v>
      </c>
      <c r="AY193">
        <v>2</v>
      </c>
      <c r="AZ193">
        <v>5</v>
      </c>
      <c r="BA193">
        <v>0</v>
      </c>
      <c r="BB193">
        <v>0</v>
      </c>
      <c r="BC193">
        <v>1</v>
      </c>
      <c r="BD193">
        <v>4</v>
      </c>
    </row>
    <row r="194" spans="1:56" x14ac:dyDescent="0.3">
      <c r="A194">
        <v>2025</v>
      </c>
      <c r="B194">
        <v>2</v>
      </c>
      <c r="C194">
        <v>4319</v>
      </c>
      <c r="D194">
        <v>4322</v>
      </c>
      <c r="E194" t="s">
        <v>14</v>
      </c>
      <c r="F194" t="s">
        <v>8</v>
      </c>
      <c r="G194" t="s">
        <v>8</v>
      </c>
      <c r="H194">
        <v>0</v>
      </c>
      <c r="I194">
        <v>0</v>
      </c>
      <c r="J194">
        <v>0</v>
      </c>
      <c r="K194">
        <v>12</v>
      </c>
      <c r="L194">
        <v>10</v>
      </c>
      <c r="M194">
        <v>1</v>
      </c>
      <c r="N194">
        <v>7</v>
      </c>
      <c r="O194">
        <v>0</v>
      </c>
      <c r="P194">
        <v>3</v>
      </c>
      <c r="Q194">
        <v>0</v>
      </c>
      <c r="R194">
        <v>7</v>
      </c>
      <c r="S194">
        <v>11</v>
      </c>
      <c r="T194">
        <v>7</v>
      </c>
      <c r="U194">
        <v>9</v>
      </c>
      <c r="V194">
        <v>4</v>
      </c>
      <c r="W194">
        <v>13</v>
      </c>
      <c r="X194">
        <v>4</v>
      </c>
      <c r="Y194">
        <v>5</v>
      </c>
      <c r="Z194">
        <v>1</v>
      </c>
      <c r="AA194">
        <v>3</v>
      </c>
      <c r="AB194">
        <v>2</v>
      </c>
      <c r="AC194">
        <v>0</v>
      </c>
      <c r="AD194">
        <v>17</v>
      </c>
      <c r="AE194">
        <v>0</v>
      </c>
      <c r="AF194">
        <v>37</v>
      </c>
      <c r="AG194">
        <v>0</v>
      </c>
      <c r="AH194">
        <v>26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5</v>
      </c>
      <c r="AV194">
        <v>0</v>
      </c>
      <c r="AW194">
        <v>12</v>
      </c>
      <c r="AX194">
        <v>1</v>
      </c>
      <c r="AY194">
        <v>4</v>
      </c>
      <c r="AZ194">
        <v>4</v>
      </c>
      <c r="BA194">
        <v>0</v>
      </c>
      <c r="BB194">
        <v>0</v>
      </c>
      <c r="BC194">
        <v>4</v>
      </c>
      <c r="BD194">
        <v>6</v>
      </c>
    </row>
    <row r="195" spans="1:56" x14ac:dyDescent="0.3">
      <c r="A195">
        <v>2025</v>
      </c>
      <c r="B195">
        <v>2</v>
      </c>
      <c r="C195">
        <v>4320</v>
      </c>
      <c r="D195">
        <v>4323</v>
      </c>
      <c r="E195" t="s">
        <v>15</v>
      </c>
      <c r="F195" t="s">
        <v>8</v>
      </c>
      <c r="G195" t="s">
        <v>8</v>
      </c>
      <c r="H195">
        <v>0</v>
      </c>
      <c r="I195">
        <v>0</v>
      </c>
      <c r="J195">
        <v>0</v>
      </c>
      <c r="K195">
        <v>9</v>
      </c>
      <c r="L195">
        <v>3</v>
      </c>
      <c r="M195">
        <v>0</v>
      </c>
      <c r="N195">
        <v>1</v>
      </c>
      <c r="O195">
        <v>2</v>
      </c>
      <c r="P195">
        <v>0</v>
      </c>
      <c r="Q195">
        <v>0</v>
      </c>
      <c r="R195">
        <v>2</v>
      </c>
      <c r="S195">
        <v>5</v>
      </c>
      <c r="T195">
        <v>9</v>
      </c>
      <c r="U195">
        <v>12</v>
      </c>
      <c r="V195">
        <v>8</v>
      </c>
      <c r="W195">
        <v>10</v>
      </c>
      <c r="X195">
        <v>4</v>
      </c>
      <c r="Y195">
        <v>9</v>
      </c>
      <c r="Z195">
        <v>4</v>
      </c>
      <c r="AA195">
        <v>5</v>
      </c>
      <c r="AB195">
        <v>0</v>
      </c>
      <c r="AC195">
        <v>0</v>
      </c>
      <c r="AD195">
        <v>1</v>
      </c>
      <c r="AE195">
        <v>0</v>
      </c>
      <c r="AF195">
        <v>2</v>
      </c>
      <c r="AG195">
        <v>0</v>
      </c>
      <c r="AH195">
        <v>23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1</v>
      </c>
      <c r="AU195">
        <v>3</v>
      </c>
      <c r="AV195">
        <v>0</v>
      </c>
      <c r="AW195">
        <v>7</v>
      </c>
      <c r="AX195">
        <v>9</v>
      </c>
      <c r="AY195">
        <v>5</v>
      </c>
      <c r="AZ195">
        <v>3</v>
      </c>
      <c r="BA195">
        <v>0</v>
      </c>
      <c r="BB195">
        <v>0</v>
      </c>
      <c r="BC195">
        <v>4</v>
      </c>
      <c r="BD195">
        <v>13</v>
      </c>
    </row>
    <row r="196" spans="1:56" x14ac:dyDescent="0.3">
      <c r="A196">
        <v>2025</v>
      </c>
      <c r="B196">
        <v>2</v>
      </c>
      <c r="C196">
        <v>4321</v>
      </c>
      <c r="D196">
        <v>4324</v>
      </c>
      <c r="E196" t="s">
        <v>16</v>
      </c>
      <c r="F196" t="s">
        <v>8</v>
      </c>
      <c r="G196" t="s">
        <v>8</v>
      </c>
      <c r="H196">
        <v>5</v>
      </c>
      <c r="I196">
        <v>0</v>
      </c>
      <c r="J196">
        <v>8</v>
      </c>
      <c r="K196">
        <v>17</v>
      </c>
      <c r="L196">
        <v>6</v>
      </c>
      <c r="M196">
        <v>0</v>
      </c>
      <c r="N196">
        <v>7</v>
      </c>
      <c r="O196">
        <v>1</v>
      </c>
      <c r="P196">
        <v>5</v>
      </c>
      <c r="Q196">
        <v>0</v>
      </c>
      <c r="R196">
        <v>6</v>
      </c>
      <c r="S196">
        <v>31</v>
      </c>
      <c r="T196">
        <v>17</v>
      </c>
      <c r="U196">
        <v>16</v>
      </c>
      <c r="V196">
        <v>8</v>
      </c>
      <c r="W196">
        <v>18</v>
      </c>
      <c r="X196">
        <v>7</v>
      </c>
      <c r="Y196">
        <v>14</v>
      </c>
      <c r="Z196">
        <v>6</v>
      </c>
      <c r="AA196">
        <v>10</v>
      </c>
      <c r="AB196">
        <v>4</v>
      </c>
      <c r="AC196">
        <v>2</v>
      </c>
      <c r="AD196">
        <v>19</v>
      </c>
      <c r="AE196">
        <v>6</v>
      </c>
      <c r="AF196">
        <v>32</v>
      </c>
      <c r="AG196">
        <v>2</v>
      </c>
      <c r="AH196">
        <v>37</v>
      </c>
      <c r="AI196">
        <v>1</v>
      </c>
      <c r="AJ196">
        <v>0</v>
      </c>
      <c r="AK196">
        <v>1</v>
      </c>
      <c r="AL196">
        <v>0</v>
      </c>
      <c r="AM196">
        <v>2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10</v>
      </c>
      <c r="AV196">
        <v>0</v>
      </c>
      <c r="AW196">
        <v>23</v>
      </c>
      <c r="AX196">
        <v>14</v>
      </c>
      <c r="AY196">
        <v>33</v>
      </c>
      <c r="AZ196">
        <v>47</v>
      </c>
      <c r="BA196">
        <v>1</v>
      </c>
      <c r="BB196">
        <v>0</v>
      </c>
      <c r="BC196">
        <v>24</v>
      </c>
      <c r="BD196">
        <v>8</v>
      </c>
    </row>
    <row r="197" spans="1:56" x14ac:dyDescent="0.3">
      <c r="A197">
        <v>2025</v>
      </c>
      <c r="B197">
        <v>2</v>
      </c>
      <c r="C197">
        <v>4322</v>
      </c>
      <c r="D197">
        <v>4325</v>
      </c>
      <c r="E197" t="s">
        <v>17</v>
      </c>
      <c r="F197" t="s">
        <v>8</v>
      </c>
      <c r="G197" t="s">
        <v>18</v>
      </c>
      <c r="H197">
        <v>3</v>
      </c>
      <c r="I197">
        <v>0</v>
      </c>
      <c r="J197">
        <v>0</v>
      </c>
      <c r="K197">
        <v>8</v>
      </c>
      <c r="L197">
        <v>1</v>
      </c>
      <c r="M197">
        <v>0</v>
      </c>
      <c r="N197">
        <v>1</v>
      </c>
      <c r="O197">
        <v>1</v>
      </c>
      <c r="P197">
        <v>0</v>
      </c>
      <c r="Q197">
        <v>0</v>
      </c>
      <c r="R197">
        <v>2</v>
      </c>
      <c r="S197">
        <v>4</v>
      </c>
      <c r="T197">
        <v>6</v>
      </c>
      <c r="U197">
        <v>10</v>
      </c>
      <c r="V197">
        <v>3</v>
      </c>
      <c r="W197">
        <v>8</v>
      </c>
      <c r="X197">
        <v>1</v>
      </c>
      <c r="Y197">
        <v>6</v>
      </c>
      <c r="Z197">
        <v>1</v>
      </c>
      <c r="AA197">
        <v>4</v>
      </c>
      <c r="AB197">
        <v>2</v>
      </c>
      <c r="AC197">
        <v>0</v>
      </c>
      <c r="AD197">
        <v>13</v>
      </c>
      <c r="AE197">
        <v>0</v>
      </c>
      <c r="AF197">
        <v>29</v>
      </c>
      <c r="AG197">
        <v>0</v>
      </c>
      <c r="AH197">
        <v>21</v>
      </c>
      <c r="AI197">
        <v>3</v>
      </c>
      <c r="AJ197">
        <v>0</v>
      </c>
      <c r="AK197">
        <v>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6</v>
      </c>
      <c r="AV197">
        <v>0</v>
      </c>
      <c r="AW197">
        <v>4</v>
      </c>
      <c r="AX197">
        <v>1</v>
      </c>
      <c r="AY197">
        <v>4</v>
      </c>
      <c r="AZ197">
        <v>4</v>
      </c>
      <c r="BA197">
        <v>0</v>
      </c>
      <c r="BB197">
        <v>0</v>
      </c>
      <c r="BC197">
        <v>3</v>
      </c>
      <c r="BD197">
        <v>5</v>
      </c>
    </row>
    <row r="198" spans="1:56" x14ac:dyDescent="0.3">
      <c r="A198">
        <v>2025</v>
      </c>
      <c r="B198">
        <v>2</v>
      </c>
      <c r="C198">
        <v>4323</v>
      </c>
      <c r="D198">
        <v>4326</v>
      </c>
      <c r="E198" t="s">
        <v>19</v>
      </c>
      <c r="F198" t="s">
        <v>8</v>
      </c>
      <c r="G198" t="s">
        <v>18</v>
      </c>
      <c r="H198">
        <v>0</v>
      </c>
      <c r="I198">
        <v>0</v>
      </c>
      <c r="J198">
        <v>0</v>
      </c>
      <c r="K198">
        <v>3</v>
      </c>
      <c r="L198">
        <v>2</v>
      </c>
      <c r="M198">
        <v>0</v>
      </c>
      <c r="N198">
        <v>0</v>
      </c>
      <c r="O198">
        <v>0</v>
      </c>
      <c r="P198">
        <v>1</v>
      </c>
      <c r="Q198">
        <v>0</v>
      </c>
      <c r="R198">
        <v>3</v>
      </c>
      <c r="S198">
        <v>2</v>
      </c>
      <c r="T198">
        <v>0</v>
      </c>
      <c r="U198">
        <v>0</v>
      </c>
      <c r="V198">
        <v>0</v>
      </c>
      <c r="W198">
        <v>3</v>
      </c>
      <c r="X198">
        <v>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3</v>
      </c>
      <c r="AE198">
        <v>0</v>
      </c>
      <c r="AF198">
        <v>2</v>
      </c>
      <c r="AG198">
        <v>0</v>
      </c>
      <c r="AH198">
        <v>3</v>
      </c>
      <c r="AI198">
        <v>1</v>
      </c>
      <c r="AJ198">
        <v>0</v>
      </c>
      <c r="AK198">
        <v>0</v>
      </c>
      <c r="AL198">
        <v>0</v>
      </c>
      <c r="AM198">
        <v>0</v>
      </c>
      <c r="AN198">
        <v>2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2</v>
      </c>
      <c r="AU198">
        <v>16</v>
      </c>
      <c r="AV198">
        <v>0</v>
      </c>
      <c r="AW198">
        <v>11</v>
      </c>
      <c r="AX198">
        <v>0</v>
      </c>
      <c r="AY198">
        <v>5</v>
      </c>
      <c r="AZ198">
        <v>9</v>
      </c>
      <c r="BA198">
        <v>0</v>
      </c>
      <c r="BB198">
        <v>0</v>
      </c>
      <c r="BC198">
        <v>4</v>
      </c>
      <c r="BD198">
        <v>5</v>
      </c>
    </row>
    <row r="199" spans="1:56" x14ac:dyDescent="0.3">
      <c r="A199">
        <v>2025</v>
      </c>
      <c r="B199">
        <v>2</v>
      </c>
      <c r="C199">
        <v>4324</v>
      </c>
      <c r="D199">
        <v>4327</v>
      </c>
      <c r="E199" t="s">
        <v>20</v>
      </c>
      <c r="F199" t="s">
        <v>8</v>
      </c>
      <c r="G199" t="s">
        <v>21</v>
      </c>
      <c r="H199">
        <v>0</v>
      </c>
      <c r="I199">
        <v>0</v>
      </c>
      <c r="J199">
        <v>0</v>
      </c>
      <c r="K199">
        <v>14</v>
      </c>
      <c r="L199">
        <v>6</v>
      </c>
      <c r="M199">
        <v>0</v>
      </c>
      <c r="N199">
        <v>8</v>
      </c>
      <c r="O199">
        <v>0</v>
      </c>
      <c r="P199">
        <v>8</v>
      </c>
      <c r="Q199">
        <v>0</v>
      </c>
      <c r="R199">
        <v>4</v>
      </c>
      <c r="S199">
        <v>14</v>
      </c>
      <c r="T199">
        <v>17</v>
      </c>
      <c r="U199">
        <v>19</v>
      </c>
      <c r="V199">
        <v>17</v>
      </c>
      <c r="W199">
        <v>20</v>
      </c>
      <c r="X199">
        <v>11</v>
      </c>
      <c r="Y199">
        <v>12</v>
      </c>
      <c r="Z199">
        <v>5</v>
      </c>
      <c r="AA199">
        <v>11</v>
      </c>
      <c r="AB199">
        <v>2</v>
      </c>
      <c r="AC199">
        <v>0</v>
      </c>
      <c r="AD199">
        <v>25</v>
      </c>
      <c r="AE199">
        <v>0</v>
      </c>
      <c r="AF199">
        <v>49</v>
      </c>
      <c r="AG199">
        <v>0</v>
      </c>
      <c r="AH199">
        <v>28</v>
      </c>
      <c r="AI199">
        <v>1</v>
      </c>
      <c r="AJ199">
        <v>0</v>
      </c>
      <c r="AK199">
        <v>0</v>
      </c>
      <c r="AL199">
        <v>0</v>
      </c>
      <c r="AM199">
        <v>0</v>
      </c>
      <c r="AN199">
        <v>7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2</v>
      </c>
      <c r="AV199">
        <v>0</v>
      </c>
      <c r="AW199">
        <v>7</v>
      </c>
      <c r="AX199">
        <v>5</v>
      </c>
      <c r="AY199">
        <v>6</v>
      </c>
      <c r="AZ199">
        <v>13</v>
      </c>
      <c r="BA199">
        <v>0</v>
      </c>
      <c r="BB199">
        <v>0</v>
      </c>
      <c r="BC199">
        <v>3</v>
      </c>
      <c r="BD199">
        <v>8</v>
      </c>
    </row>
    <row r="200" spans="1:56" x14ac:dyDescent="0.3">
      <c r="A200">
        <v>2025</v>
      </c>
      <c r="B200">
        <v>2</v>
      </c>
      <c r="C200">
        <v>4325</v>
      </c>
      <c r="D200">
        <v>4328</v>
      </c>
      <c r="E200" t="s">
        <v>22</v>
      </c>
      <c r="F200" t="s">
        <v>8</v>
      </c>
      <c r="G200" t="s">
        <v>21</v>
      </c>
      <c r="H200">
        <v>0</v>
      </c>
      <c r="I200">
        <v>0</v>
      </c>
      <c r="J200">
        <v>0</v>
      </c>
      <c r="K200">
        <v>10</v>
      </c>
      <c r="L200">
        <v>8</v>
      </c>
      <c r="M200">
        <v>0</v>
      </c>
      <c r="N200">
        <v>5</v>
      </c>
      <c r="O200">
        <v>0</v>
      </c>
      <c r="P200">
        <v>3</v>
      </c>
      <c r="Q200">
        <v>0</v>
      </c>
      <c r="R200">
        <v>3</v>
      </c>
      <c r="S200">
        <v>5</v>
      </c>
      <c r="T200">
        <v>7</v>
      </c>
      <c r="U200">
        <v>5</v>
      </c>
      <c r="V200">
        <v>3</v>
      </c>
      <c r="W200">
        <v>4</v>
      </c>
      <c r="X200">
        <v>3</v>
      </c>
      <c r="Y200">
        <v>2</v>
      </c>
      <c r="Z200">
        <v>0</v>
      </c>
      <c r="AA200">
        <v>7</v>
      </c>
      <c r="AB200">
        <v>1</v>
      </c>
      <c r="AC200">
        <v>0</v>
      </c>
      <c r="AD200">
        <v>6</v>
      </c>
      <c r="AE200">
        <v>0</v>
      </c>
      <c r="AF200">
        <v>13</v>
      </c>
      <c r="AG200">
        <v>0</v>
      </c>
      <c r="AH200">
        <v>9</v>
      </c>
      <c r="AI200">
        <v>3</v>
      </c>
      <c r="AJ200">
        <v>0</v>
      </c>
      <c r="AK200">
        <v>6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7</v>
      </c>
      <c r="AV200">
        <v>0</v>
      </c>
      <c r="AW200">
        <v>44</v>
      </c>
      <c r="AX200">
        <v>0</v>
      </c>
      <c r="AY200">
        <v>0</v>
      </c>
      <c r="AZ200">
        <v>3</v>
      </c>
      <c r="BA200">
        <v>0</v>
      </c>
      <c r="BB200">
        <v>0</v>
      </c>
      <c r="BC200">
        <v>1</v>
      </c>
      <c r="BD200">
        <v>5</v>
      </c>
    </row>
    <row r="201" spans="1:56" x14ac:dyDescent="0.3">
      <c r="A201">
        <v>2025</v>
      </c>
      <c r="B201">
        <v>2</v>
      </c>
      <c r="C201">
        <v>4326</v>
      </c>
      <c r="D201">
        <v>4329</v>
      </c>
      <c r="E201" t="s">
        <v>23</v>
      </c>
      <c r="F201" t="s">
        <v>8</v>
      </c>
      <c r="G201" t="s">
        <v>21</v>
      </c>
      <c r="H201">
        <v>11</v>
      </c>
      <c r="I201">
        <v>1</v>
      </c>
      <c r="J201">
        <v>12</v>
      </c>
      <c r="K201">
        <v>20</v>
      </c>
      <c r="L201">
        <v>14</v>
      </c>
      <c r="M201">
        <v>2</v>
      </c>
      <c r="N201">
        <v>12</v>
      </c>
      <c r="O201">
        <v>0</v>
      </c>
      <c r="P201">
        <v>14</v>
      </c>
      <c r="Q201">
        <v>0</v>
      </c>
      <c r="R201">
        <v>8</v>
      </c>
      <c r="S201">
        <v>20</v>
      </c>
      <c r="T201">
        <v>13</v>
      </c>
      <c r="U201">
        <v>16</v>
      </c>
      <c r="V201">
        <v>6</v>
      </c>
      <c r="W201">
        <v>34</v>
      </c>
      <c r="X201">
        <v>6</v>
      </c>
      <c r="Y201">
        <v>22</v>
      </c>
      <c r="Z201">
        <v>3</v>
      </c>
      <c r="AA201">
        <v>11</v>
      </c>
      <c r="AB201">
        <v>0</v>
      </c>
      <c r="AC201">
        <v>0</v>
      </c>
      <c r="AD201">
        <v>13</v>
      </c>
      <c r="AE201">
        <v>0</v>
      </c>
      <c r="AF201">
        <v>40</v>
      </c>
      <c r="AG201">
        <v>0</v>
      </c>
      <c r="AH201">
        <v>23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2</v>
      </c>
      <c r="AY201">
        <v>3</v>
      </c>
      <c r="AZ201">
        <v>8</v>
      </c>
      <c r="BA201">
        <v>0</v>
      </c>
      <c r="BB201">
        <v>0</v>
      </c>
      <c r="BC201">
        <v>2</v>
      </c>
      <c r="BD201">
        <v>15</v>
      </c>
    </row>
    <row r="202" spans="1:56" x14ac:dyDescent="0.3">
      <c r="A202">
        <v>2025</v>
      </c>
      <c r="B202">
        <v>2</v>
      </c>
      <c r="C202">
        <v>4327</v>
      </c>
      <c r="D202">
        <v>4330</v>
      </c>
      <c r="E202" t="s">
        <v>24</v>
      </c>
      <c r="F202" t="s">
        <v>8</v>
      </c>
      <c r="G202" t="s">
        <v>21</v>
      </c>
      <c r="H202">
        <v>0</v>
      </c>
      <c r="I202">
        <v>0</v>
      </c>
      <c r="J202">
        <v>0</v>
      </c>
      <c r="K202">
        <v>4</v>
      </c>
      <c r="L202">
        <v>3</v>
      </c>
      <c r="M202">
        <v>1</v>
      </c>
      <c r="N202">
        <v>0</v>
      </c>
      <c r="O202">
        <v>0</v>
      </c>
      <c r="P202">
        <v>1</v>
      </c>
      <c r="Q202">
        <v>0</v>
      </c>
      <c r="R202">
        <v>1</v>
      </c>
      <c r="S202">
        <v>2</v>
      </c>
      <c r="T202">
        <v>6</v>
      </c>
      <c r="U202">
        <v>2</v>
      </c>
      <c r="V202">
        <v>2</v>
      </c>
      <c r="W202">
        <v>5</v>
      </c>
      <c r="X202">
        <v>2</v>
      </c>
      <c r="Y202">
        <v>4</v>
      </c>
      <c r="Z202">
        <v>0</v>
      </c>
      <c r="AA202">
        <v>1</v>
      </c>
      <c r="AB202">
        <v>1</v>
      </c>
      <c r="AC202">
        <v>0</v>
      </c>
      <c r="AD202">
        <v>2</v>
      </c>
      <c r="AE202">
        <v>0</v>
      </c>
      <c r="AF202">
        <v>7</v>
      </c>
      <c r="AG202">
        <v>0</v>
      </c>
      <c r="AH202">
        <v>1</v>
      </c>
      <c r="AI202">
        <v>2</v>
      </c>
      <c r="AJ202">
        <v>0</v>
      </c>
      <c r="AK202">
        <v>0</v>
      </c>
      <c r="AL202">
        <v>0</v>
      </c>
      <c r="AM202">
        <v>0</v>
      </c>
      <c r="AN202">
        <v>1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3</v>
      </c>
      <c r="AZ202">
        <v>8</v>
      </c>
      <c r="BA202">
        <v>0</v>
      </c>
      <c r="BB202">
        <v>0</v>
      </c>
      <c r="BC202">
        <v>1</v>
      </c>
      <c r="BD202">
        <v>0</v>
      </c>
    </row>
    <row r="203" spans="1:56" x14ac:dyDescent="0.3">
      <c r="A203">
        <v>2025</v>
      </c>
      <c r="B203">
        <v>2</v>
      </c>
      <c r="C203">
        <v>4328</v>
      </c>
      <c r="D203">
        <v>4331</v>
      </c>
      <c r="E203" t="s">
        <v>25</v>
      </c>
      <c r="F203" t="s">
        <v>8</v>
      </c>
      <c r="G203" t="s">
        <v>25</v>
      </c>
      <c r="H203">
        <v>10</v>
      </c>
      <c r="I203">
        <v>0</v>
      </c>
      <c r="J203">
        <v>15</v>
      </c>
      <c r="K203">
        <v>26</v>
      </c>
      <c r="L203">
        <v>13</v>
      </c>
      <c r="M203">
        <v>2</v>
      </c>
      <c r="N203">
        <v>12</v>
      </c>
      <c r="O203">
        <v>1</v>
      </c>
      <c r="P203">
        <v>16</v>
      </c>
      <c r="Q203">
        <v>0</v>
      </c>
      <c r="R203">
        <v>14</v>
      </c>
      <c r="S203">
        <v>41</v>
      </c>
      <c r="T203">
        <v>21</v>
      </c>
      <c r="U203">
        <v>24</v>
      </c>
      <c r="V203">
        <v>15</v>
      </c>
      <c r="W203">
        <v>27</v>
      </c>
      <c r="X203">
        <v>11</v>
      </c>
      <c r="Y203">
        <v>15</v>
      </c>
      <c r="Z203">
        <v>4</v>
      </c>
      <c r="AA203">
        <v>7</v>
      </c>
      <c r="AB203">
        <v>4</v>
      </c>
      <c r="AC203">
        <v>4</v>
      </c>
      <c r="AD203">
        <v>37</v>
      </c>
      <c r="AE203">
        <v>5</v>
      </c>
      <c r="AF203">
        <v>112</v>
      </c>
      <c r="AG203">
        <v>1</v>
      </c>
      <c r="AH203">
        <v>63</v>
      </c>
      <c r="AI203">
        <v>0</v>
      </c>
      <c r="AJ203">
        <v>0</v>
      </c>
      <c r="AK203">
        <v>0</v>
      </c>
      <c r="AL203">
        <v>0</v>
      </c>
      <c r="AM203">
        <v>5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6</v>
      </c>
      <c r="AV203">
        <v>0</v>
      </c>
      <c r="AW203">
        <v>18</v>
      </c>
      <c r="AX203">
        <v>7</v>
      </c>
      <c r="AY203">
        <v>15</v>
      </c>
      <c r="AZ203">
        <v>26</v>
      </c>
      <c r="BA203">
        <v>0</v>
      </c>
      <c r="BB203">
        <v>2</v>
      </c>
      <c r="BC203">
        <v>6</v>
      </c>
      <c r="BD203">
        <v>9</v>
      </c>
    </row>
    <row r="204" spans="1:56" x14ac:dyDescent="0.3">
      <c r="A204">
        <v>2025</v>
      </c>
      <c r="B204">
        <v>2</v>
      </c>
      <c r="C204">
        <v>4329</v>
      </c>
      <c r="D204">
        <v>4332</v>
      </c>
      <c r="E204" t="s">
        <v>26</v>
      </c>
      <c r="F204" t="s">
        <v>8</v>
      </c>
      <c r="G204" t="s">
        <v>25</v>
      </c>
      <c r="H204">
        <v>21</v>
      </c>
      <c r="I204">
        <v>0</v>
      </c>
      <c r="J204">
        <v>18</v>
      </c>
      <c r="K204">
        <v>23</v>
      </c>
      <c r="L204">
        <v>12</v>
      </c>
      <c r="M204">
        <v>0</v>
      </c>
      <c r="N204">
        <v>14</v>
      </c>
      <c r="O204">
        <v>0</v>
      </c>
      <c r="P204">
        <v>13</v>
      </c>
      <c r="Q204">
        <v>1</v>
      </c>
      <c r="R204">
        <v>9</v>
      </c>
      <c r="S204">
        <v>23</v>
      </c>
      <c r="T204">
        <v>14</v>
      </c>
      <c r="U204">
        <v>17</v>
      </c>
      <c r="V204">
        <v>17</v>
      </c>
      <c r="W204">
        <v>10</v>
      </c>
      <c r="X204">
        <v>5</v>
      </c>
      <c r="Y204">
        <v>10</v>
      </c>
      <c r="Z204">
        <v>8</v>
      </c>
      <c r="AA204">
        <v>7</v>
      </c>
      <c r="AB204">
        <v>5</v>
      </c>
      <c r="AC204">
        <v>0</v>
      </c>
      <c r="AD204">
        <v>30</v>
      </c>
      <c r="AE204">
        <v>0</v>
      </c>
      <c r="AF204">
        <v>38</v>
      </c>
      <c r="AG204">
        <v>0</v>
      </c>
      <c r="AH204">
        <v>65</v>
      </c>
      <c r="AI204">
        <v>0</v>
      </c>
      <c r="AJ204">
        <v>0</v>
      </c>
      <c r="AK204">
        <v>1</v>
      </c>
      <c r="AL204">
        <v>0</v>
      </c>
      <c r="AM204">
        <v>1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2</v>
      </c>
      <c r="AV204">
        <v>0</v>
      </c>
      <c r="AW204">
        <v>5</v>
      </c>
      <c r="AX204">
        <v>0</v>
      </c>
      <c r="AY204">
        <v>10</v>
      </c>
      <c r="AZ204">
        <v>13</v>
      </c>
      <c r="BA204">
        <v>0</v>
      </c>
      <c r="BB204">
        <v>0</v>
      </c>
      <c r="BC204">
        <v>2</v>
      </c>
      <c r="BD204">
        <v>6</v>
      </c>
    </row>
    <row r="205" spans="1:56" x14ac:dyDescent="0.3">
      <c r="A205">
        <v>2025</v>
      </c>
      <c r="B205">
        <v>2</v>
      </c>
      <c r="C205">
        <v>4330</v>
      </c>
      <c r="D205">
        <v>4333</v>
      </c>
      <c r="E205" t="s">
        <v>27</v>
      </c>
      <c r="F205" t="s">
        <v>8</v>
      </c>
      <c r="G205" t="s">
        <v>25</v>
      </c>
      <c r="H205">
        <v>7</v>
      </c>
      <c r="I205">
        <v>0</v>
      </c>
      <c r="J205">
        <v>10</v>
      </c>
      <c r="K205">
        <v>23</v>
      </c>
      <c r="L205">
        <v>23</v>
      </c>
      <c r="M205">
        <v>1</v>
      </c>
      <c r="N205">
        <v>20</v>
      </c>
      <c r="O205">
        <v>0</v>
      </c>
      <c r="P205">
        <v>13</v>
      </c>
      <c r="Q205">
        <v>0</v>
      </c>
      <c r="R205">
        <v>2</v>
      </c>
      <c r="S205">
        <v>14</v>
      </c>
      <c r="T205">
        <v>25</v>
      </c>
      <c r="U205">
        <v>13</v>
      </c>
      <c r="V205">
        <v>11</v>
      </c>
      <c r="W205">
        <v>14</v>
      </c>
      <c r="X205">
        <v>7</v>
      </c>
      <c r="Y205">
        <v>16</v>
      </c>
      <c r="Z205">
        <v>4</v>
      </c>
      <c r="AA205">
        <v>7</v>
      </c>
      <c r="AB205">
        <v>0</v>
      </c>
      <c r="AC205">
        <v>0</v>
      </c>
      <c r="AD205">
        <v>50</v>
      </c>
      <c r="AE205">
        <v>2</v>
      </c>
      <c r="AF205">
        <v>41</v>
      </c>
      <c r="AG205">
        <v>0</v>
      </c>
      <c r="AH205">
        <v>58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22</v>
      </c>
      <c r="AV205">
        <v>0</v>
      </c>
      <c r="AW205">
        <v>11</v>
      </c>
      <c r="AX205">
        <v>1</v>
      </c>
      <c r="AY205">
        <v>19</v>
      </c>
      <c r="AZ205">
        <v>34</v>
      </c>
      <c r="BA205">
        <v>0</v>
      </c>
      <c r="BB205">
        <v>0</v>
      </c>
      <c r="BC205">
        <v>17</v>
      </c>
      <c r="BD205">
        <v>20</v>
      </c>
    </row>
    <row r="206" spans="1:56" x14ac:dyDescent="0.3">
      <c r="A206">
        <v>2025</v>
      </c>
      <c r="B206">
        <v>2</v>
      </c>
      <c r="C206">
        <v>4331</v>
      </c>
      <c r="D206">
        <v>4334</v>
      </c>
      <c r="E206" t="s">
        <v>28</v>
      </c>
      <c r="F206" t="s">
        <v>8</v>
      </c>
      <c r="G206" t="s">
        <v>25</v>
      </c>
      <c r="H206">
        <v>0</v>
      </c>
      <c r="I206">
        <v>0</v>
      </c>
      <c r="J206">
        <v>0</v>
      </c>
      <c r="K206">
        <v>3</v>
      </c>
      <c r="L206">
        <v>2</v>
      </c>
      <c r="M206">
        <v>0</v>
      </c>
      <c r="N206">
        <v>1</v>
      </c>
      <c r="O206">
        <v>1</v>
      </c>
      <c r="P206">
        <v>1</v>
      </c>
      <c r="Q206">
        <v>0</v>
      </c>
      <c r="R206">
        <v>2</v>
      </c>
      <c r="S206">
        <v>5</v>
      </c>
      <c r="T206">
        <v>6</v>
      </c>
      <c r="U206">
        <v>5</v>
      </c>
      <c r="V206">
        <v>4</v>
      </c>
      <c r="W206">
        <v>5</v>
      </c>
      <c r="X206">
        <v>4</v>
      </c>
      <c r="Y206">
        <v>3</v>
      </c>
      <c r="Z206">
        <v>4</v>
      </c>
      <c r="AA206">
        <v>5</v>
      </c>
      <c r="AB206">
        <v>1</v>
      </c>
      <c r="AC206">
        <v>0</v>
      </c>
      <c r="AD206">
        <v>8</v>
      </c>
      <c r="AE206">
        <v>0</v>
      </c>
      <c r="AF206">
        <v>11</v>
      </c>
      <c r="AG206">
        <v>0</v>
      </c>
      <c r="AH206">
        <v>13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3</v>
      </c>
      <c r="AX206">
        <v>0</v>
      </c>
      <c r="AY206">
        <v>3</v>
      </c>
      <c r="AZ206">
        <v>4</v>
      </c>
      <c r="BA206">
        <v>0</v>
      </c>
      <c r="BB206">
        <v>0</v>
      </c>
      <c r="BC206">
        <v>1</v>
      </c>
      <c r="BD206">
        <v>5</v>
      </c>
    </row>
    <row r="207" spans="1:56" x14ac:dyDescent="0.3">
      <c r="A207">
        <v>2025</v>
      </c>
      <c r="B207">
        <v>2</v>
      </c>
      <c r="C207">
        <v>4332</v>
      </c>
      <c r="D207">
        <v>4335</v>
      </c>
      <c r="E207" t="s">
        <v>29</v>
      </c>
      <c r="F207" t="s">
        <v>8</v>
      </c>
      <c r="G207" t="s">
        <v>25</v>
      </c>
      <c r="H207">
        <v>0</v>
      </c>
      <c r="I207">
        <v>0</v>
      </c>
      <c r="J207">
        <v>0</v>
      </c>
      <c r="K207">
        <v>6</v>
      </c>
      <c r="L207">
        <v>1</v>
      </c>
      <c r="M207">
        <v>1</v>
      </c>
      <c r="N207">
        <v>1</v>
      </c>
      <c r="O207">
        <v>0</v>
      </c>
      <c r="P207">
        <v>1</v>
      </c>
      <c r="Q207">
        <v>0</v>
      </c>
      <c r="R207">
        <v>9</v>
      </c>
      <c r="S207">
        <v>11</v>
      </c>
      <c r="T207">
        <v>10</v>
      </c>
      <c r="U207">
        <v>14</v>
      </c>
      <c r="V207">
        <v>8</v>
      </c>
      <c r="W207">
        <v>13</v>
      </c>
      <c r="X207">
        <v>3</v>
      </c>
      <c r="Y207">
        <v>5</v>
      </c>
      <c r="Z207">
        <v>6</v>
      </c>
      <c r="AA207">
        <v>10</v>
      </c>
      <c r="AB207">
        <v>4</v>
      </c>
      <c r="AC207">
        <v>0</v>
      </c>
      <c r="AD207">
        <v>10</v>
      </c>
      <c r="AE207">
        <v>0</v>
      </c>
      <c r="AF207">
        <v>40</v>
      </c>
      <c r="AG207">
        <v>0</v>
      </c>
      <c r="AH207">
        <v>13</v>
      </c>
      <c r="AI207">
        <v>2</v>
      </c>
      <c r="AJ207">
        <v>0</v>
      </c>
      <c r="AK207">
        <v>1</v>
      </c>
      <c r="AL207">
        <v>0</v>
      </c>
      <c r="AM207">
        <v>0</v>
      </c>
      <c r="AN207">
        <v>1</v>
      </c>
      <c r="AO207">
        <v>1</v>
      </c>
      <c r="AP207">
        <v>0</v>
      </c>
      <c r="AQ207">
        <v>1</v>
      </c>
      <c r="AR207">
        <v>0</v>
      </c>
      <c r="AS207">
        <v>0</v>
      </c>
      <c r="AT207">
        <v>0</v>
      </c>
      <c r="AU207">
        <v>4</v>
      </c>
      <c r="AV207">
        <v>0</v>
      </c>
      <c r="AW207">
        <v>6</v>
      </c>
      <c r="AX207">
        <v>3</v>
      </c>
      <c r="AY207">
        <v>6</v>
      </c>
      <c r="AZ207">
        <v>19</v>
      </c>
      <c r="BA207">
        <v>0</v>
      </c>
      <c r="BB207">
        <v>0</v>
      </c>
      <c r="BC207">
        <v>1</v>
      </c>
      <c r="BD207">
        <v>4</v>
      </c>
    </row>
    <row r="208" spans="1:56" x14ac:dyDescent="0.3">
      <c r="A208">
        <v>2025</v>
      </c>
      <c r="B208">
        <v>2</v>
      </c>
      <c r="C208">
        <v>4334</v>
      </c>
      <c r="D208">
        <v>4337</v>
      </c>
      <c r="E208" t="s">
        <v>31</v>
      </c>
      <c r="F208" t="s">
        <v>8</v>
      </c>
      <c r="G208" t="s">
        <v>30</v>
      </c>
      <c r="H208">
        <v>0</v>
      </c>
      <c r="I208">
        <v>0</v>
      </c>
      <c r="J208">
        <v>0</v>
      </c>
      <c r="K208">
        <v>3</v>
      </c>
      <c r="L208">
        <v>1</v>
      </c>
      <c r="M208">
        <v>0</v>
      </c>
      <c r="N208">
        <v>0</v>
      </c>
      <c r="O208">
        <v>0</v>
      </c>
      <c r="P208">
        <v>1</v>
      </c>
      <c r="Q208">
        <v>0</v>
      </c>
      <c r="R208">
        <v>2</v>
      </c>
      <c r="S208">
        <v>2</v>
      </c>
      <c r="T208">
        <v>9</v>
      </c>
      <c r="U208">
        <v>3</v>
      </c>
      <c r="V208">
        <v>1</v>
      </c>
      <c r="W208">
        <v>4</v>
      </c>
      <c r="X208">
        <v>1</v>
      </c>
      <c r="Y208">
        <v>3</v>
      </c>
      <c r="Z208">
        <v>0</v>
      </c>
      <c r="AA208">
        <v>3</v>
      </c>
      <c r="AB208">
        <v>0</v>
      </c>
      <c r="AC208">
        <v>0</v>
      </c>
      <c r="AD208">
        <v>4</v>
      </c>
      <c r="AE208">
        <v>0</v>
      </c>
      <c r="AF208">
        <v>11</v>
      </c>
      <c r="AG208">
        <v>0</v>
      </c>
      <c r="AH208">
        <v>8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3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</v>
      </c>
      <c r="AV208">
        <v>0</v>
      </c>
      <c r="AW208">
        <v>0</v>
      </c>
      <c r="AX208">
        <v>3</v>
      </c>
      <c r="AY208">
        <v>1</v>
      </c>
      <c r="AZ208">
        <v>2</v>
      </c>
      <c r="BA208">
        <v>0</v>
      </c>
      <c r="BB208">
        <v>0</v>
      </c>
      <c r="BC208">
        <v>2</v>
      </c>
      <c r="BD208">
        <v>10</v>
      </c>
    </row>
    <row r="209" spans="1:56" x14ac:dyDescent="0.3">
      <c r="A209">
        <v>2025</v>
      </c>
      <c r="B209">
        <v>2</v>
      </c>
      <c r="C209">
        <v>4335</v>
      </c>
      <c r="D209">
        <v>4338</v>
      </c>
      <c r="E209" t="s">
        <v>32</v>
      </c>
      <c r="F209" t="s">
        <v>8</v>
      </c>
      <c r="G209" t="s">
        <v>32</v>
      </c>
      <c r="H209">
        <v>6</v>
      </c>
      <c r="I209">
        <v>0</v>
      </c>
      <c r="J209">
        <v>6</v>
      </c>
      <c r="K209">
        <v>10</v>
      </c>
      <c r="L209">
        <v>6</v>
      </c>
      <c r="M209">
        <v>1</v>
      </c>
      <c r="N209">
        <v>6</v>
      </c>
      <c r="O209">
        <v>0</v>
      </c>
      <c r="P209">
        <v>6</v>
      </c>
      <c r="Q209">
        <v>0</v>
      </c>
      <c r="R209">
        <v>4</v>
      </c>
      <c r="S209">
        <v>14</v>
      </c>
      <c r="T209">
        <v>11</v>
      </c>
      <c r="U209">
        <v>12</v>
      </c>
      <c r="V209">
        <v>12</v>
      </c>
      <c r="W209">
        <v>7</v>
      </c>
      <c r="X209">
        <v>8</v>
      </c>
      <c r="Y209">
        <v>12</v>
      </c>
      <c r="Z209">
        <v>3</v>
      </c>
      <c r="AA209">
        <v>7</v>
      </c>
      <c r="AB209">
        <v>1</v>
      </c>
      <c r="AC209">
        <v>0</v>
      </c>
      <c r="AD209">
        <v>22</v>
      </c>
      <c r="AE209">
        <v>0</v>
      </c>
      <c r="AF209">
        <v>68</v>
      </c>
      <c r="AG209">
        <v>1</v>
      </c>
      <c r="AH209">
        <v>26</v>
      </c>
      <c r="AI209">
        <v>5</v>
      </c>
      <c r="AJ209">
        <v>0</v>
      </c>
      <c r="AK209">
        <v>1</v>
      </c>
      <c r="AL209">
        <v>0</v>
      </c>
      <c r="AM209">
        <v>1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20</v>
      </c>
      <c r="AV209">
        <v>0</v>
      </c>
      <c r="AW209">
        <v>31</v>
      </c>
      <c r="AX209">
        <v>1</v>
      </c>
      <c r="AY209">
        <v>11</v>
      </c>
      <c r="AZ209">
        <v>25</v>
      </c>
      <c r="BA209">
        <v>0</v>
      </c>
      <c r="BB209">
        <v>0</v>
      </c>
      <c r="BC209">
        <v>4</v>
      </c>
      <c r="BD209">
        <v>3</v>
      </c>
    </row>
    <row r="210" spans="1:56" x14ac:dyDescent="0.3">
      <c r="A210">
        <v>2025</v>
      </c>
      <c r="B210">
        <v>2</v>
      </c>
      <c r="C210">
        <v>4336</v>
      </c>
      <c r="D210">
        <v>4339</v>
      </c>
      <c r="E210" t="s">
        <v>33</v>
      </c>
      <c r="F210" t="s">
        <v>8</v>
      </c>
      <c r="G210" t="s">
        <v>34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1</v>
      </c>
      <c r="AA210">
        <v>0</v>
      </c>
      <c r="AB210">
        <v>0</v>
      </c>
      <c r="AC210">
        <v>0</v>
      </c>
      <c r="AD210">
        <v>1</v>
      </c>
      <c r="AE210">
        <v>0</v>
      </c>
      <c r="AF210">
        <v>1</v>
      </c>
      <c r="AG210">
        <v>0</v>
      </c>
      <c r="AH210">
        <v>1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2</v>
      </c>
      <c r="AX210">
        <v>0</v>
      </c>
      <c r="AY210">
        <v>0</v>
      </c>
      <c r="AZ210">
        <v>1</v>
      </c>
      <c r="BA210">
        <v>0</v>
      </c>
      <c r="BB210">
        <v>0</v>
      </c>
      <c r="BC210">
        <v>0</v>
      </c>
      <c r="BD210">
        <v>0</v>
      </c>
    </row>
    <row r="211" spans="1:56" x14ac:dyDescent="0.3">
      <c r="A211">
        <v>2025</v>
      </c>
      <c r="B211">
        <v>2</v>
      </c>
      <c r="C211">
        <v>4337</v>
      </c>
      <c r="D211">
        <v>4340</v>
      </c>
      <c r="E211" t="s">
        <v>35</v>
      </c>
      <c r="F211" t="s">
        <v>8</v>
      </c>
      <c r="G211" t="s">
        <v>34</v>
      </c>
      <c r="H211">
        <v>0</v>
      </c>
      <c r="I211">
        <v>0</v>
      </c>
      <c r="J211">
        <v>0</v>
      </c>
      <c r="K211">
        <v>0</v>
      </c>
      <c r="L211">
        <v>2</v>
      </c>
      <c r="M211">
        <v>0</v>
      </c>
      <c r="N211">
        <v>3</v>
      </c>
      <c r="O211">
        <v>0</v>
      </c>
      <c r="P211">
        <v>4</v>
      </c>
      <c r="Q211">
        <v>0</v>
      </c>
      <c r="R211">
        <v>1</v>
      </c>
      <c r="S211">
        <v>4</v>
      </c>
      <c r="T211">
        <v>2</v>
      </c>
      <c r="U211">
        <v>2</v>
      </c>
      <c r="V211">
        <v>1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3</v>
      </c>
      <c r="AE211">
        <v>0</v>
      </c>
      <c r="AF211">
        <v>3</v>
      </c>
      <c r="AG211">
        <v>0</v>
      </c>
      <c r="AH211">
        <v>6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1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</row>
    <row r="212" spans="1:56" x14ac:dyDescent="0.3">
      <c r="A212">
        <v>2025</v>
      </c>
      <c r="B212">
        <v>2</v>
      </c>
      <c r="C212">
        <v>4338</v>
      </c>
      <c r="D212">
        <v>4341</v>
      </c>
      <c r="E212" t="s">
        <v>36</v>
      </c>
      <c r="F212" t="s">
        <v>8</v>
      </c>
      <c r="G212" t="s">
        <v>37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</v>
      </c>
      <c r="U212">
        <v>2</v>
      </c>
      <c r="V212">
        <v>0</v>
      </c>
      <c r="W212">
        <v>2</v>
      </c>
      <c r="X212">
        <v>0</v>
      </c>
      <c r="Y212">
        <v>0</v>
      </c>
      <c r="Z212">
        <v>1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9</v>
      </c>
      <c r="AG212">
        <v>0</v>
      </c>
      <c r="AH212">
        <v>0</v>
      </c>
      <c r="AI212">
        <v>0</v>
      </c>
      <c r="AJ212">
        <v>0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AY212">
        <v>2</v>
      </c>
      <c r="AZ212">
        <v>0</v>
      </c>
      <c r="BA212">
        <v>0</v>
      </c>
      <c r="BB212">
        <v>0</v>
      </c>
      <c r="BC212">
        <v>0</v>
      </c>
      <c r="BD212">
        <v>1</v>
      </c>
    </row>
    <row r="213" spans="1:56" x14ac:dyDescent="0.3">
      <c r="A213">
        <v>2025</v>
      </c>
      <c r="B213">
        <v>2</v>
      </c>
      <c r="C213">
        <v>4339</v>
      </c>
      <c r="D213">
        <v>4342</v>
      </c>
      <c r="E213" t="s">
        <v>38</v>
      </c>
      <c r="F213" t="s">
        <v>8</v>
      </c>
      <c r="G213" t="s">
        <v>39</v>
      </c>
      <c r="H213">
        <v>11</v>
      </c>
      <c r="I213">
        <v>0</v>
      </c>
      <c r="J213">
        <v>10</v>
      </c>
      <c r="K213">
        <v>15</v>
      </c>
      <c r="L213">
        <v>14</v>
      </c>
      <c r="M213">
        <v>0</v>
      </c>
      <c r="N213">
        <v>12</v>
      </c>
      <c r="O213">
        <v>0</v>
      </c>
      <c r="P213">
        <v>12</v>
      </c>
      <c r="Q213">
        <v>0</v>
      </c>
      <c r="R213">
        <v>3</v>
      </c>
      <c r="S213">
        <v>20</v>
      </c>
      <c r="T213">
        <v>14</v>
      </c>
      <c r="U213">
        <v>14</v>
      </c>
      <c r="V213">
        <v>8</v>
      </c>
      <c r="W213">
        <v>14</v>
      </c>
      <c r="X213">
        <v>6</v>
      </c>
      <c r="Y213">
        <v>19</v>
      </c>
      <c r="Z213">
        <v>8</v>
      </c>
      <c r="AA213">
        <v>7</v>
      </c>
      <c r="AB213">
        <v>3</v>
      </c>
      <c r="AC213">
        <v>0</v>
      </c>
      <c r="AD213">
        <v>12</v>
      </c>
      <c r="AE213">
        <v>0</v>
      </c>
      <c r="AF213">
        <v>47</v>
      </c>
      <c r="AG213">
        <v>1</v>
      </c>
      <c r="AH213">
        <v>26</v>
      </c>
      <c r="AI213">
        <v>0</v>
      </c>
      <c r="AJ213">
        <v>0</v>
      </c>
      <c r="AK213">
        <v>1</v>
      </c>
      <c r="AL213">
        <v>0</v>
      </c>
      <c r="AM213">
        <v>1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1</v>
      </c>
      <c r="AU213">
        <v>0</v>
      </c>
      <c r="AV213">
        <v>0</v>
      </c>
      <c r="AW213">
        <v>8</v>
      </c>
      <c r="AX213">
        <v>1</v>
      </c>
      <c r="AY213">
        <v>14</v>
      </c>
      <c r="AZ213">
        <v>22</v>
      </c>
      <c r="BA213">
        <v>0</v>
      </c>
      <c r="BB213">
        <v>0</v>
      </c>
      <c r="BC213">
        <v>6</v>
      </c>
      <c r="BD213">
        <v>5</v>
      </c>
    </row>
    <row r="214" spans="1:56" x14ac:dyDescent="0.3">
      <c r="A214">
        <v>2025</v>
      </c>
      <c r="B214">
        <v>2</v>
      </c>
      <c r="C214">
        <v>4340</v>
      </c>
      <c r="D214">
        <v>4343</v>
      </c>
      <c r="E214" t="s">
        <v>40</v>
      </c>
      <c r="F214" t="s">
        <v>8</v>
      </c>
      <c r="G214" t="s">
        <v>39</v>
      </c>
      <c r="H214">
        <v>0</v>
      </c>
      <c r="I214">
        <v>0</v>
      </c>
      <c r="J214">
        <v>0</v>
      </c>
      <c r="K214">
        <v>1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1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2</v>
      </c>
      <c r="AG214">
        <v>0</v>
      </c>
      <c r="AH214">
        <v>1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1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4</v>
      </c>
      <c r="BD214">
        <v>1</v>
      </c>
    </row>
    <row r="215" spans="1:56" x14ac:dyDescent="0.3">
      <c r="A215">
        <v>2025</v>
      </c>
      <c r="B215">
        <v>2</v>
      </c>
      <c r="C215">
        <v>4341</v>
      </c>
      <c r="D215">
        <v>4344</v>
      </c>
      <c r="E215" t="s">
        <v>41</v>
      </c>
      <c r="F215" t="s">
        <v>8</v>
      </c>
      <c r="G215" t="s">
        <v>39</v>
      </c>
      <c r="H215">
        <v>0</v>
      </c>
      <c r="I215">
        <v>0</v>
      </c>
      <c r="J215">
        <v>0</v>
      </c>
      <c r="K215">
        <v>0</v>
      </c>
      <c r="L215">
        <v>1</v>
      </c>
      <c r="M215">
        <v>0</v>
      </c>
      <c r="N215">
        <v>2</v>
      </c>
      <c r="O215">
        <v>0</v>
      </c>
      <c r="P215">
        <v>2</v>
      </c>
      <c r="Q215">
        <v>0</v>
      </c>
      <c r="R215">
        <v>0</v>
      </c>
      <c r="S215">
        <v>2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>
        <v>3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2</v>
      </c>
      <c r="BA215">
        <v>0</v>
      </c>
      <c r="BB215">
        <v>0</v>
      </c>
      <c r="BC215">
        <v>0</v>
      </c>
      <c r="BD215">
        <v>0</v>
      </c>
    </row>
    <row r="216" spans="1:56" x14ac:dyDescent="0.3">
      <c r="A216">
        <v>2025</v>
      </c>
      <c r="B216">
        <v>2</v>
      </c>
      <c r="C216">
        <v>4342</v>
      </c>
      <c r="D216">
        <v>4345</v>
      </c>
      <c r="E216" t="s">
        <v>42</v>
      </c>
      <c r="F216" t="s">
        <v>8</v>
      </c>
      <c r="G216" t="s">
        <v>42</v>
      </c>
      <c r="H216">
        <v>0</v>
      </c>
      <c r="I216">
        <v>3</v>
      </c>
      <c r="J216">
        <v>0</v>
      </c>
      <c r="K216">
        <v>13</v>
      </c>
      <c r="L216">
        <v>13</v>
      </c>
      <c r="M216">
        <v>0</v>
      </c>
      <c r="N216">
        <v>10</v>
      </c>
      <c r="O216">
        <v>0</v>
      </c>
      <c r="P216">
        <v>12</v>
      </c>
      <c r="Q216">
        <v>0</v>
      </c>
      <c r="R216">
        <v>1</v>
      </c>
      <c r="S216">
        <v>18</v>
      </c>
      <c r="T216">
        <v>18</v>
      </c>
      <c r="U216">
        <v>18</v>
      </c>
      <c r="V216">
        <v>13</v>
      </c>
      <c r="W216">
        <v>13</v>
      </c>
      <c r="X216">
        <v>4</v>
      </c>
      <c r="Y216">
        <v>14</v>
      </c>
      <c r="Z216">
        <v>0</v>
      </c>
      <c r="AA216">
        <v>9</v>
      </c>
      <c r="AB216">
        <v>3</v>
      </c>
      <c r="AC216">
        <v>0</v>
      </c>
      <c r="AD216">
        <v>17</v>
      </c>
      <c r="AE216">
        <v>3</v>
      </c>
      <c r="AF216">
        <v>73</v>
      </c>
      <c r="AG216">
        <v>0</v>
      </c>
      <c r="AH216">
        <v>7</v>
      </c>
      <c r="AI216">
        <v>16</v>
      </c>
      <c r="AJ216">
        <v>0</v>
      </c>
      <c r="AK216">
        <v>20</v>
      </c>
      <c r="AL216">
        <v>0</v>
      </c>
      <c r="AM216">
        <v>2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10</v>
      </c>
      <c r="AV216">
        <v>0</v>
      </c>
      <c r="AW216">
        <v>32</v>
      </c>
      <c r="AX216">
        <v>1</v>
      </c>
      <c r="AY216">
        <v>15</v>
      </c>
      <c r="AZ216">
        <v>19</v>
      </c>
      <c r="BA216">
        <v>0</v>
      </c>
      <c r="BB216">
        <v>0</v>
      </c>
      <c r="BC216">
        <v>8</v>
      </c>
      <c r="BD216">
        <v>11</v>
      </c>
    </row>
    <row r="217" spans="1:56" x14ac:dyDescent="0.3">
      <c r="A217">
        <v>2025</v>
      </c>
      <c r="B217">
        <v>2</v>
      </c>
      <c r="C217">
        <v>4343</v>
      </c>
      <c r="D217">
        <v>4346</v>
      </c>
      <c r="E217" t="s">
        <v>43</v>
      </c>
      <c r="F217" t="s">
        <v>8</v>
      </c>
      <c r="G217" t="s">
        <v>42</v>
      </c>
      <c r="H217">
        <v>0</v>
      </c>
      <c r="I217">
        <v>0</v>
      </c>
      <c r="J217">
        <v>0</v>
      </c>
      <c r="K217">
        <v>5</v>
      </c>
      <c r="L217">
        <v>4</v>
      </c>
      <c r="M217">
        <v>0</v>
      </c>
      <c r="N217">
        <v>3</v>
      </c>
      <c r="O217">
        <v>0</v>
      </c>
      <c r="P217">
        <v>3</v>
      </c>
      <c r="Q217">
        <v>0</v>
      </c>
      <c r="R217">
        <v>1</v>
      </c>
      <c r="S217">
        <v>2</v>
      </c>
      <c r="T217">
        <v>3</v>
      </c>
      <c r="U217">
        <v>3</v>
      </c>
      <c r="V217">
        <v>2</v>
      </c>
      <c r="W217">
        <v>3</v>
      </c>
      <c r="X217">
        <v>2</v>
      </c>
      <c r="Y217">
        <v>3</v>
      </c>
      <c r="Z217">
        <v>3</v>
      </c>
      <c r="AA217">
        <v>3</v>
      </c>
      <c r="AB217">
        <v>1</v>
      </c>
      <c r="AC217">
        <v>0</v>
      </c>
      <c r="AD217">
        <v>2</v>
      </c>
      <c r="AE217">
        <v>0</v>
      </c>
      <c r="AF217">
        <v>16</v>
      </c>
      <c r="AG217">
        <v>0</v>
      </c>
      <c r="AH217">
        <v>3</v>
      </c>
      <c r="AI217">
        <v>0</v>
      </c>
      <c r="AJ217">
        <v>0</v>
      </c>
      <c r="AK217">
        <v>4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6</v>
      </c>
      <c r="AX217">
        <v>2</v>
      </c>
      <c r="AY217">
        <v>0</v>
      </c>
      <c r="AZ217">
        <v>6</v>
      </c>
      <c r="BA217">
        <v>0</v>
      </c>
      <c r="BB217">
        <v>0</v>
      </c>
      <c r="BC217">
        <v>1</v>
      </c>
      <c r="BD217">
        <v>10</v>
      </c>
    </row>
    <row r="218" spans="1:56" x14ac:dyDescent="0.3">
      <c r="A218">
        <v>2025</v>
      </c>
      <c r="B218">
        <v>2</v>
      </c>
      <c r="C218">
        <v>4344</v>
      </c>
      <c r="D218">
        <v>4347</v>
      </c>
      <c r="E218" t="s">
        <v>44</v>
      </c>
      <c r="F218" t="s">
        <v>8</v>
      </c>
      <c r="G218" t="s">
        <v>42</v>
      </c>
      <c r="H218">
        <v>0</v>
      </c>
      <c r="I218">
        <v>0</v>
      </c>
      <c r="J218">
        <v>0</v>
      </c>
      <c r="K218">
        <v>2</v>
      </c>
      <c r="L218">
        <v>3</v>
      </c>
      <c r="M218">
        <v>0</v>
      </c>
      <c r="N218">
        <v>4</v>
      </c>
      <c r="O218">
        <v>0</v>
      </c>
      <c r="P218">
        <v>5</v>
      </c>
      <c r="Q218">
        <v>0</v>
      </c>
      <c r="R218">
        <v>0</v>
      </c>
      <c r="S218">
        <v>6</v>
      </c>
      <c r="T218">
        <v>1</v>
      </c>
      <c r="U218">
        <v>4</v>
      </c>
      <c r="V218">
        <v>3</v>
      </c>
      <c r="W218">
        <v>0</v>
      </c>
      <c r="X218">
        <v>2</v>
      </c>
      <c r="Y218">
        <v>1</v>
      </c>
      <c r="Z218">
        <v>0</v>
      </c>
      <c r="AA218">
        <v>2</v>
      </c>
      <c r="AB218">
        <v>0</v>
      </c>
      <c r="AC218">
        <v>0</v>
      </c>
      <c r="AD218">
        <v>1</v>
      </c>
      <c r="AE218">
        <v>0</v>
      </c>
      <c r="AF218">
        <v>19</v>
      </c>
      <c r="AG218">
        <v>0</v>
      </c>
      <c r="AH218">
        <v>2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2</v>
      </c>
      <c r="AX218">
        <v>2</v>
      </c>
      <c r="AY218">
        <v>1</v>
      </c>
      <c r="AZ218">
        <v>5</v>
      </c>
      <c r="BA218">
        <v>0</v>
      </c>
      <c r="BB218">
        <v>0</v>
      </c>
      <c r="BC218">
        <v>2</v>
      </c>
      <c r="BD218">
        <v>5</v>
      </c>
    </row>
    <row r="219" spans="1:56" x14ac:dyDescent="0.3">
      <c r="A219">
        <v>2025</v>
      </c>
      <c r="B219">
        <v>2</v>
      </c>
      <c r="C219">
        <v>4345</v>
      </c>
      <c r="D219">
        <v>4348</v>
      </c>
      <c r="E219" t="s">
        <v>45</v>
      </c>
      <c r="F219" t="s">
        <v>8</v>
      </c>
      <c r="G219" t="s">
        <v>42</v>
      </c>
      <c r="H219">
        <v>0</v>
      </c>
      <c r="I219">
        <v>0</v>
      </c>
      <c r="J219">
        <v>0</v>
      </c>
      <c r="K219">
        <v>3</v>
      </c>
      <c r="L219">
        <v>4</v>
      </c>
      <c r="M219">
        <v>0</v>
      </c>
      <c r="N219">
        <v>4</v>
      </c>
      <c r="O219">
        <v>0</v>
      </c>
      <c r="P219">
        <v>4</v>
      </c>
      <c r="Q219">
        <v>0</v>
      </c>
      <c r="R219">
        <v>0</v>
      </c>
      <c r="S219">
        <v>4</v>
      </c>
      <c r="T219">
        <v>9</v>
      </c>
      <c r="U219">
        <v>10</v>
      </c>
      <c r="V219">
        <v>3</v>
      </c>
      <c r="W219">
        <v>6</v>
      </c>
      <c r="X219">
        <v>0</v>
      </c>
      <c r="Y219">
        <v>5</v>
      </c>
      <c r="Z219">
        <v>0</v>
      </c>
      <c r="AA219">
        <v>4</v>
      </c>
      <c r="AB219">
        <v>0</v>
      </c>
      <c r="AC219">
        <v>0</v>
      </c>
      <c r="AD219">
        <v>2</v>
      </c>
      <c r="AE219">
        <v>0</v>
      </c>
      <c r="AF219">
        <v>19</v>
      </c>
      <c r="AG219">
        <v>2</v>
      </c>
      <c r="AH219">
        <v>5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2</v>
      </c>
      <c r="AY219">
        <v>3</v>
      </c>
      <c r="AZ219">
        <v>4</v>
      </c>
      <c r="BA219">
        <v>0</v>
      </c>
      <c r="BB219">
        <v>0</v>
      </c>
      <c r="BC219">
        <v>1</v>
      </c>
      <c r="BD219">
        <v>3</v>
      </c>
    </row>
    <row r="220" spans="1:56" x14ac:dyDescent="0.3">
      <c r="A220">
        <v>2025</v>
      </c>
      <c r="B220">
        <v>2</v>
      </c>
      <c r="C220">
        <v>4346</v>
      </c>
      <c r="D220">
        <v>4349</v>
      </c>
      <c r="E220" t="s">
        <v>46</v>
      </c>
      <c r="F220" t="s">
        <v>8</v>
      </c>
      <c r="G220" t="s">
        <v>47</v>
      </c>
      <c r="H220">
        <v>8</v>
      </c>
      <c r="I220">
        <v>0</v>
      </c>
      <c r="J220">
        <v>19</v>
      </c>
      <c r="K220">
        <v>23</v>
      </c>
      <c r="L220">
        <v>23</v>
      </c>
      <c r="M220">
        <v>0</v>
      </c>
      <c r="N220">
        <v>25</v>
      </c>
      <c r="O220">
        <v>0</v>
      </c>
      <c r="P220">
        <v>27</v>
      </c>
      <c r="Q220">
        <v>0</v>
      </c>
      <c r="R220">
        <v>1</v>
      </c>
      <c r="S220">
        <v>42</v>
      </c>
      <c r="T220">
        <v>16</v>
      </c>
      <c r="U220">
        <v>30</v>
      </c>
      <c r="V220">
        <v>14</v>
      </c>
      <c r="W220">
        <v>19</v>
      </c>
      <c r="X220">
        <v>15</v>
      </c>
      <c r="Y220">
        <v>13</v>
      </c>
      <c r="Z220">
        <v>8</v>
      </c>
      <c r="AA220">
        <v>10</v>
      </c>
      <c r="AB220">
        <v>0</v>
      </c>
      <c r="AC220">
        <v>0</v>
      </c>
      <c r="AD220">
        <v>26</v>
      </c>
      <c r="AE220">
        <v>0</v>
      </c>
      <c r="AF220">
        <v>96</v>
      </c>
      <c r="AG220">
        <v>0</v>
      </c>
      <c r="AH220">
        <v>40</v>
      </c>
      <c r="AI220">
        <v>6</v>
      </c>
      <c r="AJ220">
        <v>0</v>
      </c>
      <c r="AK220">
        <v>2</v>
      </c>
      <c r="AL220">
        <v>0</v>
      </c>
      <c r="AM220">
        <v>5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4</v>
      </c>
      <c r="AV220">
        <v>0</v>
      </c>
      <c r="AW220">
        <v>6</v>
      </c>
      <c r="AX220">
        <v>2</v>
      </c>
      <c r="AY220">
        <v>8</v>
      </c>
      <c r="AZ220">
        <v>11</v>
      </c>
      <c r="BA220">
        <v>0</v>
      </c>
      <c r="BB220">
        <v>0</v>
      </c>
      <c r="BC220">
        <v>1</v>
      </c>
      <c r="BD220">
        <v>15</v>
      </c>
    </row>
    <row r="221" spans="1:56" x14ac:dyDescent="0.3">
      <c r="A221">
        <v>2025</v>
      </c>
      <c r="B221">
        <v>2</v>
      </c>
      <c r="C221">
        <v>4347</v>
      </c>
      <c r="D221">
        <v>4350</v>
      </c>
      <c r="E221" t="s">
        <v>48</v>
      </c>
      <c r="F221" t="s">
        <v>8</v>
      </c>
      <c r="G221" t="s">
        <v>47</v>
      </c>
      <c r="H221">
        <v>0</v>
      </c>
      <c r="I221">
        <v>1</v>
      </c>
      <c r="J221">
        <v>0</v>
      </c>
      <c r="K221">
        <v>3</v>
      </c>
      <c r="L221">
        <v>0</v>
      </c>
      <c r="M221">
        <v>0</v>
      </c>
      <c r="N221">
        <v>2</v>
      </c>
      <c r="O221">
        <v>0</v>
      </c>
      <c r="P221">
        <v>1</v>
      </c>
      <c r="Q221">
        <v>0</v>
      </c>
      <c r="R221">
        <v>2</v>
      </c>
      <c r="S221">
        <v>7</v>
      </c>
      <c r="T221">
        <v>2</v>
      </c>
      <c r="U221">
        <v>2</v>
      </c>
      <c r="V221">
        <v>4</v>
      </c>
      <c r="W221">
        <v>6</v>
      </c>
      <c r="X221">
        <v>2</v>
      </c>
      <c r="Y221">
        <v>2</v>
      </c>
      <c r="Z221">
        <v>1</v>
      </c>
      <c r="AA221">
        <v>4</v>
      </c>
      <c r="AB221">
        <v>0</v>
      </c>
      <c r="AC221">
        <v>0</v>
      </c>
      <c r="AD221">
        <v>3</v>
      </c>
      <c r="AE221">
        <v>0</v>
      </c>
      <c r="AF221">
        <v>10</v>
      </c>
      <c r="AG221">
        <v>2</v>
      </c>
      <c r="AH221">
        <v>5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4</v>
      </c>
      <c r="AV221">
        <v>0</v>
      </c>
      <c r="AW221">
        <v>12</v>
      </c>
      <c r="AX221">
        <v>1</v>
      </c>
      <c r="AY221">
        <v>5</v>
      </c>
      <c r="AZ221">
        <v>9</v>
      </c>
      <c r="BA221">
        <v>0</v>
      </c>
      <c r="BB221">
        <v>0</v>
      </c>
      <c r="BC221">
        <v>0</v>
      </c>
      <c r="BD221">
        <v>0</v>
      </c>
    </row>
    <row r="222" spans="1:56" x14ac:dyDescent="0.3">
      <c r="A222">
        <v>2025</v>
      </c>
      <c r="B222">
        <v>2</v>
      </c>
      <c r="C222">
        <v>4348</v>
      </c>
      <c r="D222">
        <v>4351</v>
      </c>
      <c r="E222" t="s">
        <v>49</v>
      </c>
      <c r="F222" t="s">
        <v>8</v>
      </c>
      <c r="G222" t="s">
        <v>47</v>
      </c>
      <c r="H222">
        <v>0</v>
      </c>
      <c r="I222">
        <v>0</v>
      </c>
      <c r="J222">
        <v>0</v>
      </c>
      <c r="K222">
        <v>1</v>
      </c>
      <c r="L222">
        <v>1</v>
      </c>
      <c r="M222">
        <v>0</v>
      </c>
      <c r="N222">
        <v>1</v>
      </c>
      <c r="O222">
        <v>0</v>
      </c>
      <c r="P222">
        <v>0</v>
      </c>
      <c r="Q222">
        <v>0</v>
      </c>
      <c r="R222">
        <v>0</v>
      </c>
      <c r="S222">
        <v>7</v>
      </c>
      <c r="T222">
        <v>2</v>
      </c>
      <c r="U222">
        <v>4</v>
      </c>
      <c r="V222">
        <v>2</v>
      </c>
      <c r="W222">
        <v>5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2</v>
      </c>
      <c r="AE222">
        <v>0</v>
      </c>
      <c r="AF222">
        <v>14</v>
      </c>
      <c r="AG222">
        <v>0</v>
      </c>
      <c r="AH222">
        <v>6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</v>
      </c>
      <c r="AV222">
        <v>0</v>
      </c>
      <c r="AW222">
        <v>7</v>
      </c>
      <c r="AX222">
        <v>0</v>
      </c>
      <c r="AY222">
        <v>1</v>
      </c>
      <c r="AZ222">
        <v>3</v>
      </c>
      <c r="BA222">
        <v>0</v>
      </c>
      <c r="BB222">
        <v>0</v>
      </c>
      <c r="BC222">
        <v>1</v>
      </c>
      <c r="BD222">
        <v>1</v>
      </c>
    </row>
    <row r="223" spans="1:56" x14ac:dyDescent="0.3">
      <c r="A223">
        <v>2025</v>
      </c>
      <c r="B223">
        <v>2</v>
      </c>
      <c r="C223">
        <v>4349</v>
      </c>
      <c r="D223">
        <v>4352</v>
      </c>
      <c r="E223" t="s">
        <v>50</v>
      </c>
      <c r="F223" t="s">
        <v>8</v>
      </c>
      <c r="G223" t="s">
        <v>47</v>
      </c>
      <c r="H223">
        <v>0</v>
      </c>
      <c r="I223">
        <v>0</v>
      </c>
      <c r="J223">
        <v>0</v>
      </c>
      <c r="K223">
        <v>1</v>
      </c>
      <c r="L223">
        <v>1</v>
      </c>
      <c r="M223">
        <v>0</v>
      </c>
      <c r="N223">
        <v>1</v>
      </c>
      <c r="O223">
        <v>0</v>
      </c>
      <c r="P223">
        <v>1</v>
      </c>
      <c r="Q223">
        <v>0</v>
      </c>
      <c r="R223">
        <v>0</v>
      </c>
      <c r="S223">
        <v>0</v>
      </c>
      <c r="T223">
        <v>1</v>
      </c>
      <c r="U223">
        <v>2</v>
      </c>
      <c r="V223">
        <v>1</v>
      </c>
      <c r="W223">
        <v>3</v>
      </c>
      <c r="X223">
        <v>3</v>
      </c>
      <c r="Y223">
        <v>3</v>
      </c>
      <c r="Z223">
        <v>0</v>
      </c>
      <c r="AA223">
        <v>2</v>
      </c>
      <c r="AB223">
        <v>0</v>
      </c>
      <c r="AC223">
        <v>0</v>
      </c>
      <c r="AD223">
        <v>1</v>
      </c>
      <c r="AE223">
        <v>0</v>
      </c>
      <c r="AF223">
        <v>5</v>
      </c>
      <c r="AG223">
        <v>0</v>
      </c>
      <c r="AH223">
        <v>1</v>
      </c>
      <c r="AI223">
        <v>0</v>
      </c>
      <c r="AJ223">
        <v>0</v>
      </c>
      <c r="AK223">
        <v>2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3</v>
      </c>
      <c r="AY223">
        <v>2</v>
      </c>
      <c r="AZ223">
        <v>6</v>
      </c>
      <c r="BA223">
        <v>0</v>
      </c>
      <c r="BB223">
        <v>0</v>
      </c>
      <c r="BC223">
        <v>1</v>
      </c>
      <c r="BD223">
        <v>3</v>
      </c>
    </row>
    <row r="224" spans="1:56" x14ac:dyDescent="0.3">
      <c r="A224">
        <v>2025</v>
      </c>
      <c r="B224">
        <v>2</v>
      </c>
      <c r="C224">
        <v>4350</v>
      </c>
      <c r="D224">
        <v>4353</v>
      </c>
      <c r="E224" t="s">
        <v>51</v>
      </c>
      <c r="F224" t="s">
        <v>8</v>
      </c>
      <c r="G224" t="s">
        <v>47</v>
      </c>
      <c r="H224">
        <v>0</v>
      </c>
      <c r="I224">
        <v>0</v>
      </c>
      <c r="J224">
        <v>1</v>
      </c>
      <c r="K224">
        <v>11</v>
      </c>
      <c r="L224">
        <v>12</v>
      </c>
      <c r="M224">
        <v>0</v>
      </c>
      <c r="N224">
        <v>9</v>
      </c>
      <c r="O224">
        <v>0</v>
      </c>
      <c r="P224">
        <v>4</v>
      </c>
      <c r="Q224">
        <v>0</v>
      </c>
      <c r="R224">
        <v>3</v>
      </c>
      <c r="S224">
        <v>7</v>
      </c>
      <c r="T224">
        <v>14</v>
      </c>
      <c r="U224">
        <v>10</v>
      </c>
      <c r="V224">
        <v>6</v>
      </c>
      <c r="W224">
        <v>10</v>
      </c>
      <c r="X224">
        <v>1</v>
      </c>
      <c r="Y224">
        <v>6</v>
      </c>
      <c r="Z224">
        <v>6</v>
      </c>
      <c r="AA224">
        <v>5</v>
      </c>
      <c r="AB224">
        <v>1</v>
      </c>
      <c r="AC224">
        <v>0</v>
      </c>
      <c r="AD224">
        <v>12</v>
      </c>
      <c r="AE224">
        <v>0</v>
      </c>
      <c r="AF224">
        <v>31</v>
      </c>
      <c r="AG224">
        <v>0</v>
      </c>
      <c r="AH224">
        <v>19</v>
      </c>
      <c r="AI224">
        <v>2</v>
      </c>
      <c r="AJ224">
        <v>0</v>
      </c>
      <c r="AK224">
        <v>3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3</v>
      </c>
      <c r="AV224">
        <v>0</v>
      </c>
      <c r="AW224">
        <v>3</v>
      </c>
      <c r="AX224">
        <v>0</v>
      </c>
      <c r="AY224">
        <v>6</v>
      </c>
      <c r="AZ224">
        <v>8</v>
      </c>
      <c r="BA224">
        <v>0</v>
      </c>
      <c r="BB224">
        <v>0</v>
      </c>
      <c r="BC224">
        <v>3</v>
      </c>
      <c r="BD224">
        <v>3</v>
      </c>
    </row>
    <row r="225" spans="1:56" x14ac:dyDescent="0.3">
      <c r="A225">
        <v>2025</v>
      </c>
      <c r="B225">
        <v>2</v>
      </c>
      <c r="C225">
        <v>4351</v>
      </c>
      <c r="D225">
        <v>4354</v>
      </c>
      <c r="E225" t="s">
        <v>52</v>
      </c>
      <c r="F225" t="s">
        <v>8</v>
      </c>
      <c r="G225" t="s">
        <v>47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2</v>
      </c>
      <c r="Z225">
        <v>0</v>
      </c>
      <c r="AA225">
        <v>1</v>
      </c>
      <c r="AB225">
        <v>0</v>
      </c>
      <c r="AC225">
        <v>0</v>
      </c>
      <c r="AD225">
        <v>0</v>
      </c>
      <c r="AE225">
        <v>1</v>
      </c>
      <c r="AF225">
        <v>2</v>
      </c>
      <c r="AG225">
        <v>0</v>
      </c>
      <c r="AH225">
        <v>2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1</v>
      </c>
      <c r="BA225">
        <v>0</v>
      </c>
      <c r="BB225">
        <v>0</v>
      </c>
      <c r="BC225">
        <v>0</v>
      </c>
      <c r="BD225">
        <v>0</v>
      </c>
    </row>
    <row r="226" spans="1:56" x14ac:dyDescent="0.3">
      <c r="A226">
        <v>2025</v>
      </c>
      <c r="B226">
        <v>2</v>
      </c>
      <c r="C226">
        <v>4352</v>
      </c>
      <c r="D226">
        <v>4355</v>
      </c>
      <c r="E226" t="s">
        <v>53</v>
      </c>
      <c r="F226" t="s">
        <v>8</v>
      </c>
      <c r="G226" t="s">
        <v>47</v>
      </c>
      <c r="H226">
        <v>0</v>
      </c>
      <c r="I226">
        <v>2</v>
      </c>
      <c r="J226">
        <v>0</v>
      </c>
      <c r="K226">
        <v>5</v>
      </c>
      <c r="L226">
        <v>3</v>
      </c>
      <c r="M226">
        <v>0</v>
      </c>
      <c r="N226">
        <v>2</v>
      </c>
      <c r="O226">
        <v>0</v>
      </c>
      <c r="P226">
        <v>2</v>
      </c>
      <c r="Q226">
        <v>0</v>
      </c>
      <c r="R226">
        <v>2</v>
      </c>
      <c r="S226">
        <v>7</v>
      </c>
      <c r="T226">
        <v>8</v>
      </c>
      <c r="U226">
        <v>9</v>
      </c>
      <c r="V226">
        <v>12</v>
      </c>
      <c r="W226">
        <v>9</v>
      </c>
      <c r="X226">
        <v>5</v>
      </c>
      <c r="Y226">
        <v>9</v>
      </c>
      <c r="Z226">
        <v>0</v>
      </c>
      <c r="AA226">
        <v>4</v>
      </c>
      <c r="AB226">
        <v>3</v>
      </c>
      <c r="AC226">
        <v>0</v>
      </c>
      <c r="AD226">
        <v>7</v>
      </c>
      <c r="AE226">
        <v>0</v>
      </c>
      <c r="AF226">
        <v>36</v>
      </c>
      <c r="AG226">
        <v>2</v>
      </c>
      <c r="AH226">
        <v>15</v>
      </c>
      <c r="AI226">
        <v>1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9</v>
      </c>
      <c r="AV226">
        <v>0</v>
      </c>
      <c r="AW226">
        <v>9</v>
      </c>
      <c r="AX226">
        <v>0</v>
      </c>
      <c r="AY226">
        <v>10</v>
      </c>
      <c r="AZ226">
        <v>25</v>
      </c>
      <c r="BA226">
        <v>0</v>
      </c>
      <c r="BB226">
        <v>0</v>
      </c>
      <c r="BC226">
        <v>1</v>
      </c>
      <c r="BD226">
        <v>11</v>
      </c>
    </row>
    <row r="227" spans="1:56" x14ac:dyDescent="0.3">
      <c r="A227">
        <v>2025</v>
      </c>
      <c r="B227">
        <v>2</v>
      </c>
      <c r="C227">
        <v>4353</v>
      </c>
      <c r="D227">
        <v>4356</v>
      </c>
      <c r="E227" t="s">
        <v>54</v>
      </c>
      <c r="F227" t="s">
        <v>8</v>
      </c>
      <c r="G227" t="s">
        <v>37</v>
      </c>
      <c r="H227">
        <v>0</v>
      </c>
      <c r="I227">
        <v>0</v>
      </c>
      <c r="J227">
        <v>0</v>
      </c>
      <c r="K227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</v>
      </c>
      <c r="S227">
        <v>5</v>
      </c>
      <c r="T227">
        <v>6</v>
      </c>
      <c r="U227">
        <v>2</v>
      </c>
      <c r="V227">
        <v>5</v>
      </c>
      <c r="W227">
        <v>9</v>
      </c>
      <c r="X227">
        <v>5</v>
      </c>
      <c r="Y227">
        <v>5</v>
      </c>
      <c r="Z227">
        <v>3</v>
      </c>
      <c r="AA227">
        <v>3</v>
      </c>
      <c r="AB227">
        <v>1</v>
      </c>
      <c r="AC227">
        <v>0</v>
      </c>
      <c r="AD227">
        <v>0</v>
      </c>
      <c r="AE227">
        <v>0</v>
      </c>
      <c r="AF227">
        <v>18</v>
      </c>
      <c r="AG227">
        <v>0</v>
      </c>
      <c r="AH227">
        <v>3</v>
      </c>
      <c r="AI227">
        <v>0</v>
      </c>
      <c r="AJ227">
        <v>0</v>
      </c>
      <c r="AK227">
        <v>3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2</v>
      </c>
      <c r="AR227">
        <v>0</v>
      </c>
      <c r="AS227">
        <v>0</v>
      </c>
      <c r="AT227">
        <v>0</v>
      </c>
      <c r="AU227">
        <v>1</v>
      </c>
      <c r="AV227">
        <v>0</v>
      </c>
      <c r="AW227">
        <v>12</v>
      </c>
      <c r="AX227">
        <v>1</v>
      </c>
      <c r="AY227">
        <v>1</v>
      </c>
      <c r="AZ227">
        <v>12</v>
      </c>
      <c r="BA227">
        <v>0</v>
      </c>
      <c r="BB227">
        <v>0</v>
      </c>
      <c r="BC227">
        <v>4</v>
      </c>
      <c r="BD227">
        <v>11</v>
      </c>
    </row>
    <row r="228" spans="1:56" x14ac:dyDescent="0.3">
      <c r="A228">
        <v>2025</v>
      </c>
      <c r="B228">
        <v>2</v>
      </c>
      <c r="C228">
        <v>4354</v>
      </c>
      <c r="D228">
        <v>4357</v>
      </c>
      <c r="E228" t="s">
        <v>55</v>
      </c>
      <c r="F228" t="s">
        <v>8</v>
      </c>
      <c r="G228" t="s">
        <v>37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</v>
      </c>
      <c r="W228">
        <v>1</v>
      </c>
      <c r="X228">
        <v>1</v>
      </c>
      <c r="Y228">
        <v>0</v>
      </c>
      <c r="Z228">
        <v>1</v>
      </c>
      <c r="AA228">
        <v>3</v>
      </c>
      <c r="AB228">
        <v>1</v>
      </c>
      <c r="AC228">
        <v>0</v>
      </c>
      <c r="AD228">
        <v>2</v>
      </c>
      <c r="AE228">
        <v>0</v>
      </c>
      <c r="AF228">
        <v>1</v>
      </c>
      <c r="AG228">
        <v>0</v>
      </c>
      <c r="AH228">
        <v>1</v>
      </c>
      <c r="AI228">
        <v>1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2</v>
      </c>
      <c r="AZ228">
        <v>4</v>
      </c>
      <c r="BA228">
        <v>0</v>
      </c>
      <c r="BB228">
        <v>0</v>
      </c>
      <c r="BC228">
        <v>0</v>
      </c>
      <c r="BD228">
        <v>0</v>
      </c>
    </row>
    <row r="229" spans="1:56" x14ac:dyDescent="0.3">
      <c r="A229">
        <v>2025</v>
      </c>
      <c r="B229">
        <v>2</v>
      </c>
      <c r="C229">
        <v>4355</v>
      </c>
      <c r="D229">
        <v>4358</v>
      </c>
      <c r="E229" t="s">
        <v>199</v>
      </c>
      <c r="F229" t="s">
        <v>8</v>
      </c>
      <c r="G229" t="s">
        <v>37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0</v>
      </c>
      <c r="AE229">
        <v>0</v>
      </c>
      <c r="AF229">
        <v>1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2</v>
      </c>
      <c r="AX229">
        <v>1</v>
      </c>
      <c r="AY229">
        <v>1</v>
      </c>
      <c r="AZ229">
        <v>0</v>
      </c>
      <c r="BA229">
        <v>0</v>
      </c>
      <c r="BB229">
        <v>0</v>
      </c>
      <c r="BC229">
        <v>0</v>
      </c>
      <c r="BD229">
        <v>0</v>
      </c>
    </row>
    <row r="230" spans="1:56" x14ac:dyDescent="0.3">
      <c r="A230">
        <v>2025</v>
      </c>
      <c r="B230">
        <v>2</v>
      </c>
      <c r="C230">
        <v>4356</v>
      </c>
      <c r="D230">
        <v>4359</v>
      </c>
      <c r="E230" t="s">
        <v>56</v>
      </c>
      <c r="F230" t="s">
        <v>8</v>
      </c>
      <c r="G230" t="s">
        <v>39</v>
      </c>
      <c r="H230">
        <v>0</v>
      </c>
      <c r="I230">
        <v>0</v>
      </c>
      <c r="J230">
        <v>0</v>
      </c>
      <c r="K230">
        <v>5</v>
      </c>
      <c r="L230">
        <v>5</v>
      </c>
      <c r="M230">
        <v>0</v>
      </c>
      <c r="N230">
        <v>4</v>
      </c>
      <c r="O230">
        <v>0</v>
      </c>
      <c r="P230">
        <v>4</v>
      </c>
      <c r="Q230">
        <v>0</v>
      </c>
      <c r="R230">
        <v>1</v>
      </c>
      <c r="S230">
        <v>3</v>
      </c>
      <c r="T230">
        <v>5</v>
      </c>
      <c r="U230">
        <v>4</v>
      </c>
      <c r="V230">
        <v>5</v>
      </c>
      <c r="W230">
        <v>5</v>
      </c>
      <c r="X230">
        <v>2</v>
      </c>
      <c r="Y230">
        <v>14</v>
      </c>
      <c r="Z230">
        <v>0</v>
      </c>
      <c r="AA230">
        <v>7</v>
      </c>
      <c r="AB230">
        <v>0</v>
      </c>
      <c r="AC230">
        <v>0</v>
      </c>
      <c r="AD230">
        <v>8</v>
      </c>
      <c r="AE230">
        <v>0</v>
      </c>
      <c r="AF230">
        <v>15</v>
      </c>
      <c r="AG230">
        <v>0</v>
      </c>
      <c r="AH230">
        <v>14</v>
      </c>
      <c r="AI230">
        <v>1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2</v>
      </c>
      <c r="AV230">
        <v>0</v>
      </c>
      <c r="AW230">
        <v>3</v>
      </c>
      <c r="AX230">
        <v>0</v>
      </c>
      <c r="AY230">
        <v>3</v>
      </c>
      <c r="AZ230">
        <v>3</v>
      </c>
      <c r="BA230">
        <v>0</v>
      </c>
      <c r="BB230">
        <v>0</v>
      </c>
      <c r="BC230">
        <v>3</v>
      </c>
      <c r="BD230">
        <v>0</v>
      </c>
    </row>
    <row r="231" spans="1:56" x14ac:dyDescent="0.3">
      <c r="A231">
        <v>2025</v>
      </c>
      <c r="B231">
        <v>2</v>
      </c>
      <c r="C231">
        <v>4357</v>
      </c>
      <c r="D231">
        <v>4360</v>
      </c>
      <c r="E231" t="s">
        <v>57</v>
      </c>
      <c r="F231" t="s">
        <v>8</v>
      </c>
      <c r="G231" t="s">
        <v>39</v>
      </c>
      <c r="H231">
        <v>0</v>
      </c>
      <c r="I231">
        <v>0</v>
      </c>
      <c r="J231">
        <v>0</v>
      </c>
      <c r="K231">
        <v>5</v>
      </c>
      <c r="L231">
        <v>2</v>
      </c>
      <c r="M231">
        <v>0</v>
      </c>
      <c r="N231">
        <v>1</v>
      </c>
      <c r="O231">
        <v>0</v>
      </c>
      <c r="P231">
        <v>2</v>
      </c>
      <c r="Q231">
        <v>0</v>
      </c>
      <c r="R231">
        <v>2</v>
      </c>
      <c r="S231">
        <v>8</v>
      </c>
      <c r="T231">
        <v>3</v>
      </c>
      <c r="U231">
        <v>3</v>
      </c>
      <c r="V231">
        <v>2</v>
      </c>
      <c r="W231">
        <v>0</v>
      </c>
      <c r="X231">
        <v>4</v>
      </c>
      <c r="Y231">
        <v>1</v>
      </c>
      <c r="Z231">
        <v>1</v>
      </c>
      <c r="AA231">
        <v>1</v>
      </c>
      <c r="AB231">
        <v>0</v>
      </c>
      <c r="AC231">
        <v>0</v>
      </c>
      <c r="AD231">
        <v>0</v>
      </c>
      <c r="AE231">
        <v>0</v>
      </c>
      <c r="AF231">
        <v>2</v>
      </c>
      <c r="AG231">
        <v>1</v>
      </c>
      <c r="AH231">
        <v>1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2</v>
      </c>
      <c r="AY231">
        <v>1</v>
      </c>
      <c r="AZ231">
        <v>4</v>
      </c>
      <c r="BA231">
        <v>0</v>
      </c>
      <c r="BB231">
        <v>0</v>
      </c>
      <c r="BC231">
        <v>0</v>
      </c>
      <c r="BD231">
        <v>1</v>
      </c>
    </row>
    <row r="232" spans="1:56" x14ac:dyDescent="0.3">
      <c r="A232">
        <v>2025</v>
      </c>
      <c r="B232">
        <v>2</v>
      </c>
      <c r="C232">
        <v>4358</v>
      </c>
      <c r="D232">
        <v>4361</v>
      </c>
      <c r="E232" t="s">
        <v>58</v>
      </c>
      <c r="F232" t="s">
        <v>8</v>
      </c>
      <c r="G232" t="s">
        <v>39</v>
      </c>
      <c r="H232">
        <v>0</v>
      </c>
      <c r="I232">
        <v>0</v>
      </c>
      <c r="J232">
        <v>0</v>
      </c>
      <c r="K232">
        <v>1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1</v>
      </c>
      <c r="X232">
        <v>0</v>
      </c>
      <c r="Y232">
        <v>1</v>
      </c>
      <c r="Z232">
        <v>0</v>
      </c>
      <c r="AA232">
        <v>2</v>
      </c>
      <c r="AB232">
        <v>0</v>
      </c>
      <c r="AC232">
        <v>0</v>
      </c>
      <c r="AD232">
        <v>3</v>
      </c>
      <c r="AE232">
        <v>0</v>
      </c>
      <c r="AF232">
        <v>5</v>
      </c>
      <c r="AG232">
        <v>0</v>
      </c>
      <c r="AH232">
        <v>3</v>
      </c>
      <c r="AI232">
        <v>1</v>
      </c>
      <c r="AJ232">
        <v>0</v>
      </c>
      <c r="AK232">
        <v>1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2</v>
      </c>
      <c r="AZ232">
        <v>2</v>
      </c>
      <c r="BA232">
        <v>0</v>
      </c>
      <c r="BB232">
        <v>0</v>
      </c>
      <c r="BC232">
        <v>0</v>
      </c>
      <c r="BD232">
        <v>2</v>
      </c>
    </row>
    <row r="233" spans="1:56" x14ac:dyDescent="0.3">
      <c r="A233">
        <v>2025</v>
      </c>
      <c r="B233">
        <v>2</v>
      </c>
      <c r="C233">
        <v>4359</v>
      </c>
      <c r="D233">
        <v>4362</v>
      </c>
      <c r="E233" t="s">
        <v>13</v>
      </c>
      <c r="F233" t="s">
        <v>8</v>
      </c>
      <c r="G233" t="s">
        <v>39</v>
      </c>
      <c r="H233">
        <v>0</v>
      </c>
      <c r="I233">
        <v>0</v>
      </c>
      <c r="J233">
        <v>0</v>
      </c>
      <c r="K233">
        <v>2</v>
      </c>
      <c r="L233">
        <v>2</v>
      </c>
      <c r="M233">
        <v>0</v>
      </c>
      <c r="N233">
        <v>2</v>
      </c>
      <c r="O233">
        <v>0</v>
      </c>
      <c r="P233">
        <v>1</v>
      </c>
      <c r="Q233">
        <v>0</v>
      </c>
      <c r="R233">
        <v>0</v>
      </c>
      <c r="S233">
        <v>1</v>
      </c>
      <c r="T233">
        <v>3</v>
      </c>
      <c r="U233">
        <v>1</v>
      </c>
      <c r="V233">
        <v>0</v>
      </c>
      <c r="W233">
        <v>1</v>
      </c>
      <c r="X233">
        <v>3</v>
      </c>
      <c r="Y233">
        <v>3</v>
      </c>
      <c r="Z233">
        <v>0</v>
      </c>
      <c r="AA233">
        <v>2</v>
      </c>
      <c r="AB233">
        <v>1</v>
      </c>
      <c r="AC233">
        <v>0</v>
      </c>
      <c r="AD233">
        <v>2</v>
      </c>
      <c r="AE233">
        <v>0</v>
      </c>
      <c r="AF233">
        <v>7</v>
      </c>
      <c r="AG233">
        <v>0</v>
      </c>
      <c r="AH233">
        <v>3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0</v>
      </c>
      <c r="BB233">
        <v>0</v>
      </c>
      <c r="BC233">
        <v>0</v>
      </c>
      <c r="BD233">
        <v>0</v>
      </c>
    </row>
    <row r="234" spans="1:56" x14ac:dyDescent="0.3">
      <c r="A234">
        <v>2025</v>
      </c>
      <c r="B234">
        <v>2</v>
      </c>
      <c r="C234">
        <v>4360</v>
      </c>
      <c r="D234">
        <v>4363</v>
      </c>
      <c r="E234" t="s">
        <v>59</v>
      </c>
      <c r="F234" t="s">
        <v>8</v>
      </c>
      <c r="G234" t="s">
        <v>39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1</v>
      </c>
      <c r="Q234">
        <v>0</v>
      </c>
      <c r="R234">
        <v>0</v>
      </c>
      <c r="S234">
        <v>1</v>
      </c>
      <c r="T234">
        <v>0</v>
      </c>
      <c r="U234">
        <v>1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1</v>
      </c>
      <c r="AC234">
        <v>0</v>
      </c>
      <c r="AD234">
        <v>0</v>
      </c>
      <c r="AE234">
        <v>0</v>
      </c>
      <c r="AF234">
        <v>2</v>
      </c>
      <c r="AG234">
        <v>1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1</v>
      </c>
      <c r="AX234">
        <v>0</v>
      </c>
      <c r="AY234">
        <v>0</v>
      </c>
      <c r="AZ234">
        <v>6</v>
      </c>
      <c r="BA234">
        <v>0</v>
      </c>
      <c r="BB234">
        <v>0</v>
      </c>
      <c r="BC234">
        <v>0</v>
      </c>
      <c r="BD234">
        <v>0</v>
      </c>
    </row>
    <row r="235" spans="1:56" x14ac:dyDescent="0.3">
      <c r="A235">
        <v>2025</v>
      </c>
      <c r="B235">
        <v>2</v>
      </c>
      <c r="C235">
        <v>4361</v>
      </c>
      <c r="D235">
        <v>4364</v>
      </c>
      <c r="E235" t="s">
        <v>60</v>
      </c>
      <c r="F235" t="s">
        <v>8</v>
      </c>
      <c r="G235" t="s">
        <v>61</v>
      </c>
      <c r="H235">
        <v>0</v>
      </c>
      <c r="I235">
        <v>0</v>
      </c>
      <c r="J235">
        <v>0</v>
      </c>
      <c r="K235">
        <v>2</v>
      </c>
      <c r="L235">
        <v>1</v>
      </c>
      <c r="M235">
        <v>0</v>
      </c>
      <c r="N235">
        <v>1</v>
      </c>
      <c r="O235">
        <v>0</v>
      </c>
      <c r="P235">
        <v>1</v>
      </c>
      <c r="Q235">
        <v>0</v>
      </c>
      <c r="R235">
        <v>0</v>
      </c>
      <c r="S235">
        <v>2</v>
      </c>
      <c r="T235">
        <v>6</v>
      </c>
      <c r="U235">
        <v>1</v>
      </c>
      <c r="V235">
        <v>4</v>
      </c>
      <c r="W235">
        <v>3</v>
      </c>
      <c r="X235">
        <v>6</v>
      </c>
      <c r="Y235">
        <v>0</v>
      </c>
      <c r="Z235">
        <v>1</v>
      </c>
      <c r="AA235">
        <v>4</v>
      </c>
      <c r="AB235">
        <v>0</v>
      </c>
      <c r="AC235">
        <v>0</v>
      </c>
      <c r="AD235">
        <v>0</v>
      </c>
      <c r="AE235">
        <v>0</v>
      </c>
      <c r="AF235">
        <v>14</v>
      </c>
      <c r="AG235">
        <v>0</v>
      </c>
      <c r="AH235">
        <v>2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1</v>
      </c>
      <c r="AX235">
        <v>0</v>
      </c>
      <c r="AY235">
        <v>2</v>
      </c>
      <c r="AZ235">
        <v>12</v>
      </c>
      <c r="BA235">
        <v>0</v>
      </c>
      <c r="BB235">
        <v>0</v>
      </c>
      <c r="BC235">
        <v>0</v>
      </c>
      <c r="BD235">
        <v>0</v>
      </c>
    </row>
    <row r="236" spans="1:56" x14ac:dyDescent="0.3">
      <c r="A236">
        <v>2025</v>
      </c>
      <c r="B236">
        <v>2</v>
      </c>
      <c r="C236">
        <v>4362</v>
      </c>
      <c r="D236">
        <v>4365</v>
      </c>
      <c r="E236" t="s">
        <v>200</v>
      </c>
      <c r="F236" t="s">
        <v>8</v>
      </c>
      <c r="G236" t="s">
        <v>61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4</v>
      </c>
      <c r="AG236">
        <v>0</v>
      </c>
      <c r="AH236">
        <v>2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1</v>
      </c>
      <c r="AX236">
        <v>0</v>
      </c>
      <c r="AY236">
        <v>0</v>
      </c>
      <c r="AZ236">
        <v>3</v>
      </c>
      <c r="BA236">
        <v>0</v>
      </c>
      <c r="BB236">
        <v>0</v>
      </c>
      <c r="BC236">
        <v>1</v>
      </c>
      <c r="BD236">
        <v>0</v>
      </c>
    </row>
    <row r="237" spans="1:56" x14ac:dyDescent="0.3">
      <c r="A237">
        <v>2025</v>
      </c>
      <c r="B237">
        <v>2</v>
      </c>
      <c r="C237">
        <v>4363</v>
      </c>
      <c r="D237">
        <v>4366</v>
      </c>
      <c r="E237" t="s">
        <v>61</v>
      </c>
      <c r="F237" t="s">
        <v>8</v>
      </c>
      <c r="G237" t="s">
        <v>61</v>
      </c>
      <c r="H237">
        <v>3</v>
      </c>
      <c r="I237">
        <v>0</v>
      </c>
      <c r="J237">
        <v>0</v>
      </c>
      <c r="K237">
        <v>6</v>
      </c>
      <c r="L237">
        <v>3</v>
      </c>
      <c r="M237">
        <v>0</v>
      </c>
      <c r="N237">
        <v>3</v>
      </c>
      <c r="O237">
        <v>0</v>
      </c>
      <c r="P237">
        <v>1</v>
      </c>
      <c r="Q237">
        <v>0</v>
      </c>
      <c r="R237">
        <v>1</v>
      </c>
      <c r="S237">
        <v>4</v>
      </c>
      <c r="T237">
        <v>4</v>
      </c>
      <c r="U237">
        <v>3</v>
      </c>
      <c r="V237">
        <v>4</v>
      </c>
      <c r="W237">
        <v>6</v>
      </c>
      <c r="X237">
        <v>2</v>
      </c>
      <c r="Y237">
        <v>2</v>
      </c>
      <c r="Z237">
        <v>2</v>
      </c>
      <c r="AA237">
        <v>0</v>
      </c>
      <c r="AB237">
        <v>0</v>
      </c>
      <c r="AC237">
        <v>0</v>
      </c>
      <c r="AD237">
        <v>3</v>
      </c>
      <c r="AE237">
        <v>1</v>
      </c>
      <c r="AF237">
        <v>7</v>
      </c>
      <c r="AG237">
        <v>1</v>
      </c>
      <c r="AH237">
        <v>8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7</v>
      </c>
      <c r="AZ237">
        <v>10</v>
      </c>
      <c r="BA237">
        <v>0</v>
      </c>
      <c r="BB237">
        <v>0</v>
      </c>
      <c r="BC237">
        <v>3</v>
      </c>
      <c r="BD237">
        <v>11</v>
      </c>
    </row>
    <row r="238" spans="1:56" x14ac:dyDescent="0.3">
      <c r="A238">
        <v>2025</v>
      </c>
      <c r="B238">
        <v>2</v>
      </c>
      <c r="C238">
        <v>4364</v>
      </c>
      <c r="D238">
        <v>4367</v>
      </c>
      <c r="E238" t="s">
        <v>62</v>
      </c>
      <c r="F238" t="s">
        <v>8</v>
      </c>
      <c r="G238" t="s">
        <v>61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2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</row>
    <row r="239" spans="1:56" x14ac:dyDescent="0.3">
      <c r="A239">
        <v>2025</v>
      </c>
      <c r="B239">
        <v>2</v>
      </c>
      <c r="C239">
        <v>4365</v>
      </c>
      <c r="D239">
        <v>4368</v>
      </c>
      <c r="E239" t="s">
        <v>63</v>
      </c>
      <c r="F239" t="s">
        <v>8</v>
      </c>
      <c r="G239" t="s">
        <v>61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</v>
      </c>
      <c r="Y239">
        <v>0</v>
      </c>
      <c r="Z239">
        <v>1</v>
      </c>
      <c r="AA239">
        <v>0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0</v>
      </c>
      <c r="AH239">
        <v>2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3</v>
      </c>
      <c r="BA239">
        <v>0</v>
      </c>
      <c r="BB239">
        <v>0</v>
      </c>
      <c r="BC239">
        <v>0</v>
      </c>
      <c r="BD239">
        <v>2</v>
      </c>
    </row>
    <row r="240" spans="1:56" x14ac:dyDescent="0.3">
      <c r="A240">
        <v>2025</v>
      </c>
      <c r="B240">
        <v>2</v>
      </c>
      <c r="C240">
        <v>4366</v>
      </c>
      <c r="D240">
        <v>4369</v>
      </c>
      <c r="E240" t="s">
        <v>64</v>
      </c>
      <c r="F240" t="s">
        <v>8</v>
      </c>
      <c r="G240" t="s">
        <v>37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2</v>
      </c>
      <c r="V240">
        <v>0</v>
      </c>
      <c r="W240">
        <v>3</v>
      </c>
      <c r="X240">
        <v>0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2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1</v>
      </c>
      <c r="AZ240">
        <v>1</v>
      </c>
      <c r="BA240">
        <v>0</v>
      </c>
      <c r="BB240">
        <v>0</v>
      </c>
      <c r="BC240">
        <v>0</v>
      </c>
      <c r="BD240">
        <v>1</v>
      </c>
    </row>
    <row r="241" spans="1:56" x14ac:dyDescent="0.3">
      <c r="A241">
        <v>2025</v>
      </c>
      <c r="B241">
        <v>2</v>
      </c>
      <c r="C241">
        <v>4367</v>
      </c>
      <c r="D241">
        <v>4370</v>
      </c>
      <c r="E241" t="s">
        <v>65</v>
      </c>
      <c r="F241" t="s">
        <v>66</v>
      </c>
      <c r="G241" t="s">
        <v>9</v>
      </c>
      <c r="H241">
        <v>0</v>
      </c>
      <c r="I241">
        <v>7</v>
      </c>
      <c r="J241">
        <v>232</v>
      </c>
      <c r="K241">
        <v>9</v>
      </c>
      <c r="L241">
        <v>3</v>
      </c>
      <c r="M241">
        <v>0</v>
      </c>
      <c r="N241">
        <v>1</v>
      </c>
      <c r="O241">
        <v>0</v>
      </c>
      <c r="P241">
        <v>1</v>
      </c>
      <c r="Q241">
        <v>2</v>
      </c>
      <c r="R241">
        <v>2</v>
      </c>
      <c r="S241">
        <v>2</v>
      </c>
      <c r="T241">
        <v>5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2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5</v>
      </c>
      <c r="AV241">
        <v>0</v>
      </c>
      <c r="AW241">
        <v>10</v>
      </c>
      <c r="AX241">
        <v>0</v>
      </c>
      <c r="AY241">
        <v>1</v>
      </c>
      <c r="AZ241">
        <v>3</v>
      </c>
      <c r="BA241">
        <v>0</v>
      </c>
      <c r="BB241">
        <v>0</v>
      </c>
      <c r="BC241">
        <v>0</v>
      </c>
      <c r="BD241">
        <v>0</v>
      </c>
    </row>
    <row r="242" spans="1:56" x14ac:dyDescent="0.3">
      <c r="A242">
        <v>2025</v>
      </c>
      <c r="B242">
        <v>2</v>
      </c>
      <c r="C242">
        <v>4368</v>
      </c>
      <c r="D242">
        <v>4371</v>
      </c>
      <c r="E242" t="s">
        <v>67</v>
      </c>
      <c r="F242" t="s">
        <v>68</v>
      </c>
      <c r="G242" t="s">
        <v>67</v>
      </c>
      <c r="H242">
        <v>7</v>
      </c>
      <c r="I242">
        <v>0</v>
      </c>
      <c r="J242">
        <v>10</v>
      </c>
      <c r="K242">
        <v>22</v>
      </c>
      <c r="L242">
        <v>25</v>
      </c>
      <c r="M242">
        <v>0</v>
      </c>
      <c r="N242">
        <v>21</v>
      </c>
      <c r="O242">
        <v>0</v>
      </c>
      <c r="P242">
        <v>24</v>
      </c>
      <c r="Q242">
        <v>0</v>
      </c>
      <c r="R242">
        <v>0</v>
      </c>
      <c r="S242">
        <v>18</v>
      </c>
      <c r="T242">
        <v>25</v>
      </c>
      <c r="U242">
        <v>19</v>
      </c>
      <c r="V242">
        <v>34</v>
      </c>
      <c r="W242">
        <v>20</v>
      </c>
      <c r="X242">
        <v>21</v>
      </c>
      <c r="Y242">
        <v>18</v>
      </c>
      <c r="Z242">
        <v>16</v>
      </c>
      <c r="AA242">
        <v>4</v>
      </c>
      <c r="AB242">
        <v>8</v>
      </c>
      <c r="AC242">
        <v>0</v>
      </c>
      <c r="AD242">
        <v>25</v>
      </c>
      <c r="AE242">
        <v>0</v>
      </c>
      <c r="AF242">
        <v>75</v>
      </c>
      <c r="AG242">
        <v>0</v>
      </c>
      <c r="AH242">
        <v>41</v>
      </c>
      <c r="AI242">
        <v>8</v>
      </c>
      <c r="AJ242">
        <v>0</v>
      </c>
      <c r="AK242">
        <v>8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7</v>
      </c>
      <c r="AV242">
        <v>0</v>
      </c>
      <c r="AW242">
        <v>13</v>
      </c>
      <c r="AX242">
        <v>7</v>
      </c>
      <c r="AY242">
        <v>21</v>
      </c>
      <c r="AZ242">
        <v>19</v>
      </c>
      <c r="BA242">
        <v>0</v>
      </c>
      <c r="BB242">
        <v>0</v>
      </c>
      <c r="BC242">
        <v>1</v>
      </c>
      <c r="BD242">
        <v>16</v>
      </c>
    </row>
    <row r="243" spans="1:56" x14ac:dyDescent="0.3">
      <c r="A243">
        <v>2025</v>
      </c>
      <c r="B243">
        <v>2</v>
      </c>
      <c r="C243">
        <v>4369</v>
      </c>
      <c r="D243">
        <v>4372</v>
      </c>
      <c r="E243" t="s">
        <v>69</v>
      </c>
      <c r="F243" t="s">
        <v>68</v>
      </c>
      <c r="G243" t="s">
        <v>68</v>
      </c>
      <c r="H243">
        <v>0</v>
      </c>
      <c r="I243">
        <v>0</v>
      </c>
      <c r="J243">
        <v>0</v>
      </c>
      <c r="K243">
        <v>23</v>
      </c>
      <c r="L243">
        <v>25</v>
      </c>
      <c r="M243">
        <v>0</v>
      </c>
      <c r="N243">
        <v>17</v>
      </c>
      <c r="O243">
        <v>0</v>
      </c>
      <c r="P243">
        <v>15</v>
      </c>
      <c r="Q243">
        <v>1</v>
      </c>
      <c r="R243">
        <v>2</v>
      </c>
      <c r="S243">
        <v>21</v>
      </c>
      <c r="T243">
        <v>26</v>
      </c>
      <c r="U243">
        <v>28</v>
      </c>
      <c r="V243">
        <v>11</v>
      </c>
      <c r="W243">
        <v>25</v>
      </c>
      <c r="X243">
        <v>8</v>
      </c>
      <c r="Y243">
        <v>19</v>
      </c>
      <c r="Z243">
        <v>10</v>
      </c>
      <c r="AA243">
        <v>12</v>
      </c>
      <c r="AB243">
        <v>1</v>
      </c>
      <c r="AC243">
        <v>0</v>
      </c>
      <c r="AD243">
        <v>29</v>
      </c>
      <c r="AE243">
        <v>0</v>
      </c>
      <c r="AF243">
        <v>104</v>
      </c>
      <c r="AG243">
        <v>0</v>
      </c>
      <c r="AH243">
        <v>20</v>
      </c>
      <c r="AI243">
        <v>13</v>
      </c>
      <c r="AJ243">
        <v>0</v>
      </c>
      <c r="AK243">
        <v>8</v>
      </c>
      <c r="AL243">
        <v>0</v>
      </c>
      <c r="AM243">
        <v>0</v>
      </c>
      <c r="AN243">
        <v>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9</v>
      </c>
      <c r="AV243">
        <v>0</v>
      </c>
      <c r="AW243">
        <v>19</v>
      </c>
      <c r="AX243">
        <v>9</v>
      </c>
      <c r="AY243">
        <v>19</v>
      </c>
      <c r="AZ243">
        <v>45</v>
      </c>
      <c r="BA243">
        <v>0</v>
      </c>
      <c r="BB243">
        <v>1</v>
      </c>
      <c r="BC243">
        <v>11</v>
      </c>
      <c r="BD243">
        <v>11</v>
      </c>
    </row>
    <row r="244" spans="1:56" x14ac:dyDescent="0.3">
      <c r="A244">
        <v>2025</v>
      </c>
      <c r="B244">
        <v>2</v>
      </c>
      <c r="C244">
        <v>4370</v>
      </c>
      <c r="D244">
        <v>4373</v>
      </c>
      <c r="E244" t="s">
        <v>70</v>
      </c>
      <c r="F244" t="s">
        <v>68</v>
      </c>
      <c r="G244" t="s">
        <v>68</v>
      </c>
      <c r="H244">
        <v>17</v>
      </c>
      <c r="I244">
        <v>0</v>
      </c>
      <c r="J244">
        <v>17</v>
      </c>
      <c r="K244">
        <v>26</v>
      </c>
      <c r="L244">
        <v>19</v>
      </c>
      <c r="M244">
        <v>3</v>
      </c>
      <c r="N244">
        <v>17</v>
      </c>
      <c r="O244">
        <v>1</v>
      </c>
      <c r="P244">
        <v>9</v>
      </c>
      <c r="Q244">
        <v>0</v>
      </c>
      <c r="R244">
        <v>14</v>
      </c>
      <c r="S244">
        <v>27</v>
      </c>
      <c r="T244">
        <v>23</v>
      </c>
      <c r="U244">
        <v>19</v>
      </c>
      <c r="V244">
        <v>17</v>
      </c>
      <c r="W244">
        <v>26</v>
      </c>
      <c r="X244">
        <v>16</v>
      </c>
      <c r="Y244">
        <v>20</v>
      </c>
      <c r="Z244">
        <v>7</v>
      </c>
      <c r="AA244">
        <v>19</v>
      </c>
      <c r="AB244">
        <v>3</v>
      </c>
      <c r="AC244">
        <v>0</v>
      </c>
      <c r="AD244">
        <v>28</v>
      </c>
      <c r="AE244">
        <v>0</v>
      </c>
      <c r="AF244">
        <v>81</v>
      </c>
      <c r="AG244">
        <v>0</v>
      </c>
      <c r="AH244">
        <v>17</v>
      </c>
      <c r="AI244">
        <v>14</v>
      </c>
      <c r="AJ244">
        <v>0</v>
      </c>
      <c r="AK244">
        <v>14</v>
      </c>
      <c r="AL244">
        <v>0</v>
      </c>
      <c r="AM244">
        <v>0</v>
      </c>
      <c r="AN244">
        <v>9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12</v>
      </c>
      <c r="AV244">
        <v>0</v>
      </c>
      <c r="AW244">
        <v>31</v>
      </c>
      <c r="AX244">
        <v>9</v>
      </c>
      <c r="AY244">
        <v>10</v>
      </c>
      <c r="AZ244">
        <v>19</v>
      </c>
      <c r="BA244">
        <v>0</v>
      </c>
      <c r="BB244">
        <v>0</v>
      </c>
      <c r="BC244">
        <v>5</v>
      </c>
      <c r="BD244">
        <v>16</v>
      </c>
    </row>
    <row r="245" spans="1:56" x14ac:dyDescent="0.3">
      <c r="A245">
        <v>2025</v>
      </c>
      <c r="B245">
        <v>2</v>
      </c>
      <c r="C245">
        <v>4371</v>
      </c>
      <c r="D245">
        <v>4374</v>
      </c>
      <c r="E245" t="s">
        <v>71</v>
      </c>
      <c r="F245" t="s">
        <v>68</v>
      </c>
      <c r="G245" t="s">
        <v>68</v>
      </c>
      <c r="H245">
        <v>0</v>
      </c>
      <c r="I245">
        <v>0</v>
      </c>
      <c r="J245">
        <v>0</v>
      </c>
      <c r="K245">
        <v>2</v>
      </c>
      <c r="L245">
        <v>2</v>
      </c>
      <c r="M245">
        <v>0</v>
      </c>
      <c r="N245">
        <v>1</v>
      </c>
      <c r="O245">
        <v>0</v>
      </c>
      <c r="P245">
        <v>0</v>
      </c>
      <c r="Q245">
        <v>0</v>
      </c>
      <c r="R245">
        <v>0</v>
      </c>
      <c r="S245">
        <v>1</v>
      </c>
      <c r="T245">
        <v>1</v>
      </c>
      <c r="U245">
        <v>1</v>
      </c>
      <c r="V245">
        <v>0</v>
      </c>
      <c r="W245">
        <v>2</v>
      </c>
      <c r="X245">
        <v>0</v>
      </c>
      <c r="Y245">
        <v>1</v>
      </c>
      <c r="Z245">
        <v>0</v>
      </c>
      <c r="AA245">
        <v>1</v>
      </c>
      <c r="AB245">
        <v>2</v>
      </c>
      <c r="AC245">
        <v>0</v>
      </c>
      <c r="AD245">
        <v>0</v>
      </c>
      <c r="AE245">
        <v>0</v>
      </c>
      <c r="AF245">
        <v>2</v>
      </c>
      <c r="AG245">
        <v>0</v>
      </c>
      <c r="AH245">
        <v>0</v>
      </c>
      <c r="AI245">
        <v>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1</v>
      </c>
      <c r="AX245">
        <v>0</v>
      </c>
      <c r="AY245">
        <v>1</v>
      </c>
      <c r="AZ245">
        <v>2</v>
      </c>
      <c r="BA245">
        <v>0</v>
      </c>
      <c r="BB245">
        <v>0</v>
      </c>
      <c r="BC245">
        <v>0</v>
      </c>
      <c r="BD245">
        <v>0</v>
      </c>
    </row>
    <row r="246" spans="1:56" x14ac:dyDescent="0.3">
      <c r="A246">
        <v>2025</v>
      </c>
      <c r="B246">
        <v>2</v>
      </c>
      <c r="C246">
        <v>4372</v>
      </c>
      <c r="D246">
        <v>4375</v>
      </c>
      <c r="E246" t="s">
        <v>72</v>
      </c>
      <c r="F246" t="s">
        <v>68</v>
      </c>
      <c r="G246" t="s">
        <v>68</v>
      </c>
      <c r="H246">
        <v>0</v>
      </c>
      <c r="I246">
        <v>0</v>
      </c>
      <c r="J246">
        <v>0</v>
      </c>
      <c r="K246">
        <v>3</v>
      </c>
      <c r="L246">
        <v>3</v>
      </c>
      <c r="M246">
        <v>0</v>
      </c>
      <c r="N246">
        <v>5</v>
      </c>
      <c r="O246">
        <v>0</v>
      </c>
      <c r="P246">
        <v>5</v>
      </c>
      <c r="Q246">
        <v>0</v>
      </c>
      <c r="R246">
        <v>1</v>
      </c>
      <c r="S246">
        <v>6</v>
      </c>
      <c r="T246">
        <v>2</v>
      </c>
      <c r="U246">
        <v>3</v>
      </c>
      <c r="V246">
        <v>1</v>
      </c>
      <c r="W246">
        <v>1</v>
      </c>
      <c r="X246">
        <v>1</v>
      </c>
      <c r="Y246">
        <v>4</v>
      </c>
      <c r="Z246">
        <v>3</v>
      </c>
      <c r="AA246">
        <v>5</v>
      </c>
      <c r="AB246">
        <v>3</v>
      </c>
      <c r="AC246">
        <v>0</v>
      </c>
      <c r="AD246">
        <v>3</v>
      </c>
      <c r="AE246">
        <v>0</v>
      </c>
      <c r="AF246">
        <v>10</v>
      </c>
      <c r="AG246">
        <v>0</v>
      </c>
      <c r="AH246">
        <v>5</v>
      </c>
      <c r="AI246">
        <v>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1</v>
      </c>
      <c r="BA246">
        <v>0</v>
      </c>
      <c r="BB246">
        <v>0</v>
      </c>
      <c r="BC246">
        <v>1</v>
      </c>
      <c r="BD246">
        <v>0</v>
      </c>
    </row>
    <row r="247" spans="1:56" x14ac:dyDescent="0.3">
      <c r="A247">
        <v>2025</v>
      </c>
      <c r="B247">
        <v>2</v>
      </c>
      <c r="C247">
        <v>4373</v>
      </c>
      <c r="D247">
        <v>4376</v>
      </c>
      <c r="E247" t="s">
        <v>73</v>
      </c>
      <c r="F247" t="s">
        <v>68</v>
      </c>
      <c r="G247" t="s">
        <v>73</v>
      </c>
      <c r="H247">
        <v>5</v>
      </c>
      <c r="I247">
        <v>0</v>
      </c>
      <c r="J247">
        <v>12</v>
      </c>
      <c r="K247">
        <v>14</v>
      </c>
      <c r="L247">
        <v>10</v>
      </c>
      <c r="M247">
        <v>1</v>
      </c>
      <c r="N247">
        <v>8</v>
      </c>
      <c r="O247">
        <v>0</v>
      </c>
      <c r="P247">
        <v>4</v>
      </c>
      <c r="Q247">
        <v>0</v>
      </c>
      <c r="R247">
        <v>5</v>
      </c>
      <c r="S247">
        <v>10</v>
      </c>
      <c r="T247">
        <v>8</v>
      </c>
      <c r="U247">
        <v>13</v>
      </c>
      <c r="V247">
        <v>6</v>
      </c>
      <c r="W247">
        <v>11</v>
      </c>
      <c r="X247">
        <v>5</v>
      </c>
      <c r="Y247">
        <v>14</v>
      </c>
      <c r="Z247">
        <v>4</v>
      </c>
      <c r="AA247">
        <v>1</v>
      </c>
      <c r="AB247">
        <v>2</v>
      </c>
      <c r="AC247">
        <v>0</v>
      </c>
      <c r="AD247">
        <v>8</v>
      </c>
      <c r="AE247">
        <v>0</v>
      </c>
      <c r="AF247">
        <v>49</v>
      </c>
      <c r="AG247">
        <v>0</v>
      </c>
      <c r="AH247">
        <v>0</v>
      </c>
      <c r="AI247">
        <v>12</v>
      </c>
      <c r="AJ247">
        <v>0</v>
      </c>
      <c r="AK247">
        <v>11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6</v>
      </c>
      <c r="AV247">
        <v>0</v>
      </c>
      <c r="AW247">
        <v>13</v>
      </c>
      <c r="AX247">
        <v>5</v>
      </c>
      <c r="AY247">
        <v>4</v>
      </c>
      <c r="AZ247">
        <v>7</v>
      </c>
      <c r="BA247">
        <v>0</v>
      </c>
      <c r="BB247">
        <v>0</v>
      </c>
      <c r="BC247">
        <v>8</v>
      </c>
      <c r="BD247">
        <v>10</v>
      </c>
    </row>
    <row r="248" spans="1:56" x14ac:dyDescent="0.3">
      <c r="A248">
        <v>2025</v>
      </c>
      <c r="B248">
        <v>2</v>
      </c>
      <c r="C248">
        <v>4374</v>
      </c>
      <c r="D248">
        <v>4377</v>
      </c>
      <c r="E248" t="s">
        <v>74</v>
      </c>
      <c r="F248" t="s">
        <v>68</v>
      </c>
      <c r="G248" t="s">
        <v>73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1</v>
      </c>
      <c r="T248">
        <v>2</v>
      </c>
      <c r="U248">
        <v>3</v>
      </c>
      <c r="V248">
        <v>1</v>
      </c>
      <c r="W248">
        <v>1</v>
      </c>
      <c r="X248">
        <v>0</v>
      </c>
      <c r="Y248">
        <v>0</v>
      </c>
      <c r="Z248">
        <v>1</v>
      </c>
      <c r="AA248">
        <v>0</v>
      </c>
      <c r="AB248">
        <v>1</v>
      </c>
      <c r="AC248">
        <v>0</v>
      </c>
      <c r="AD248">
        <v>2</v>
      </c>
      <c r="AE248">
        <v>0</v>
      </c>
      <c r="AF248">
        <v>8</v>
      </c>
      <c r="AG248">
        <v>0</v>
      </c>
      <c r="AH248">
        <v>0</v>
      </c>
      <c r="AI248">
        <v>2</v>
      </c>
      <c r="AJ248">
        <v>0</v>
      </c>
      <c r="AK248">
        <v>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</v>
      </c>
      <c r="AV248">
        <v>0</v>
      </c>
      <c r="AW248">
        <v>1</v>
      </c>
      <c r="AX248">
        <v>0</v>
      </c>
      <c r="AY248">
        <v>2</v>
      </c>
      <c r="AZ248">
        <v>5</v>
      </c>
      <c r="BA248">
        <v>0</v>
      </c>
      <c r="BB248">
        <v>0</v>
      </c>
      <c r="BC248">
        <v>1</v>
      </c>
      <c r="BD248">
        <v>4</v>
      </c>
    </row>
    <row r="249" spans="1:56" x14ac:dyDescent="0.3">
      <c r="A249">
        <v>2025</v>
      </c>
      <c r="B249">
        <v>2</v>
      </c>
      <c r="C249">
        <v>4375</v>
      </c>
      <c r="D249">
        <v>4378</v>
      </c>
      <c r="E249" t="s">
        <v>75</v>
      </c>
      <c r="F249" t="s">
        <v>68</v>
      </c>
      <c r="G249" t="s">
        <v>73</v>
      </c>
      <c r="H249">
        <v>0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1</v>
      </c>
      <c r="S249">
        <v>0</v>
      </c>
      <c r="T249">
        <v>1</v>
      </c>
      <c r="U249">
        <v>0</v>
      </c>
      <c r="V249">
        <v>0</v>
      </c>
      <c r="W249">
        <v>1</v>
      </c>
      <c r="X249">
        <v>2</v>
      </c>
      <c r="Y249">
        <v>0</v>
      </c>
      <c r="Z249">
        <v>1</v>
      </c>
      <c r="AA249">
        <v>2</v>
      </c>
      <c r="AB249">
        <v>0</v>
      </c>
      <c r="AC249">
        <v>0</v>
      </c>
      <c r="AD249">
        <v>0</v>
      </c>
      <c r="AE249">
        <v>0</v>
      </c>
      <c r="AF249">
        <v>2</v>
      </c>
      <c r="AG249">
        <v>1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</v>
      </c>
      <c r="AX249">
        <v>0</v>
      </c>
      <c r="AY249">
        <v>0</v>
      </c>
      <c r="AZ249">
        <v>4</v>
      </c>
      <c r="BA249">
        <v>0</v>
      </c>
      <c r="BB249">
        <v>0</v>
      </c>
      <c r="BC249">
        <v>2</v>
      </c>
      <c r="BD249">
        <v>0</v>
      </c>
    </row>
    <row r="250" spans="1:56" x14ac:dyDescent="0.3">
      <c r="A250">
        <v>2025</v>
      </c>
      <c r="B250">
        <v>2</v>
      </c>
      <c r="C250">
        <v>4376</v>
      </c>
      <c r="D250">
        <v>4379</v>
      </c>
      <c r="E250" t="s">
        <v>76</v>
      </c>
      <c r="F250" t="s">
        <v>68</v>
      </c>
      <c r="G250" t="s">
        <v>67</v>
      </c>
      <c r="H250">
        <v>0</v>
      </c>
      <c r="I250">
        <v>0</v>
      </c>
      <c r="J250">
        <v>0</v>
      </c>
      <c r="K250">
        <v>3</v>
      </c>
      <c r="L250">
        <v>3</v>
      </c>
      <c r="M250">
        <v>0</v>
      </c>
      <c r="N250">
        <v>3</v>
      </c>
      <c r="O250">
        <v>0</v>
      </c>
      <c r="P250">
        <v>2</v>
      </c>
      <c r="Q250">
        <v>0</v>
      </c>
      <c r="R250">
        <v>1</v>
      </c>
      <c r="S250">
        <v>3</v>
      </c>
      <c r="T250">
        <v>0</v>
      </c>
      <c r="U250">
        <v>1</v>
      </c>
      <c r="V250">
        <v>5</v>
      </c>
      <c r="W250">
        <v>1</v>
      </c>
      <c r="X250">
        <v>2</v>
      </c>
      <c r="Y250">
        <v>2</v>
      </c>
      <c r="Z250">
        <v>2</v>
      </c>
      <c r="AA250">
        <v>0</v>
      </c>
      <c r="AB250">
        <v>0</v>
      </c>
      <c r="AC250">
        <v>0</v>
      </c>
      <c r="AD250">
        <v>2</v>
      </c>
      <c r="AE250">
        <v>3</v>
      </c>
      <c r="AF250">
        <v>5</v>
      </c>
      <c r="AG250">
        <v>0</v>
      </c>
      <c r="AH250">
        <v>0</v>
      </c>
      <c r="AI250">
        <v>2</v>
      </c>
      <c r="AJ250">
        <v>0</v>
      </c>
      <c r="AK250">
        <v>3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2</v>
      </c>
      <c r="AX250">
        <v>0</v>
      </c>
      <c r="AY250">
        <v>1</v>
      </c>
      <c r="AZ250">
        <v>4</v>
      </c>
      <c r="BA250">
        <v>0</v>
      </c>
      <c r="BB250">
        <v>0</v>
      </c>
      <c r="BC250">
        <v>4</v>
      </c>
      <c r="BD250">
        <v>2</v>
      </c>
    </row>
    <row r="251" spans="1:56" x14ac:dyDescent="0.3">
      <c r="A251">
        <v>2025</v>
      </c>
      <c r="B251">
        <v>2</v>
      </c>
      <c r="C251">
        <v>4377</v>
      </c>
      <c r="D251">
        <v>4380</v>
      </c>
      <c r="E251" t="s">
        <v>77</v>
      </c>
      <c r="F251" t="s">
        <v>68</v>
      </c>
      <c r="G251" t="s">
        <v>77</v>
      </c>
      <c r="H251">
        <v>0</v>
      </c>
      <c r="I251">
        <v>0</v>
      </c>
      <c r="J251">
        <v>0</v>
      </c>
      <c r="K251">
        <v>15</v>
      </c>
      <c r="L251">
        <v>12</v>
      </c>
      <c r="M251">
        <v>0</v>
      </c>
      <c r="N251">
        <v>14</v>
      </c>
      <c r="O251">
        <v>0</v>
      </c>
      <c r="P251">
        <v>6</v>
      </c>
      <c r="Q251">
        <v>0</v>
      </c>
      <c r="R251">
        <v>7</v>
      </c>
      <c r="S251">
        <v>10</v>
      </c>
      <c r="T251">
        <v>15</v>
      </c>
      <c r="U251">
        <v>16</v>
      </c>
      <c r="V251">
        <v>23</v>
      </c>
      <c r="W251">
        <v>13</v>
      </c>
      <c r="X251">
        <v>14</v>
      </c>
      <c r="Y251">
        <v>19</v>
      </c>
      <c r="Z251">
        <v>16</v>
      </c>
      <c r="AA251">
        <v>10</v>
      </c>
      <c r="AB251">
        <v>12</v>
      </c>
      <c r="AC251">
        <v>0</v>
      </c>
      <c r="AD251">
        <v>9</v>
      </c>
      <c r="AE251">
        <v>0</v>
      </c>
      <c r="AF251">
        <v>21</v>
      </c>
      <c r="AG251">
        <v>1</v>
      </c>
      <c r="AH251">
        <v>23</v>
      </c>
      <c r="AI251">
        <v>5</v>
      </c>
      <c r="AJ251">
        <v>0</v>
      </c>
      <c r="AK251">
        <v>3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6</v>
      </c>
      <c r="AV251">
        <v>0</v>
      </c>
      <c r="AW251">
        <v>5</v>
      </c>
      <c r="AX251">
        <v>7</v>
      </c>
      <c r="AY251">
        <v>7</v>
      </c>
      <c r="AZ251">
        <v>6</v>
      </c>
      <c r="BA251">
        <v>0</v>
      </c>
      <c r="BB251">
        <v>0</v>
      </c>
      <c r="BC251">
        <v>1</v>
      </c>
      <c r="BD251">
        <v>4</v>
      </c>
    </row>
    <row r="252" spans="1:56" x14ac:dyDescent="0.3">
      <c r="A252">
        <v>2025</v>
      </c>
      <c r="B252">
        <v>2</v>
      </c>
      <c r="C252">
        <v>4378</v>
      </c>
      <c r="D252">
        <v>4381</v>
      </c>
      <c r="E252" t="s">
        <v>78</v>
      </c>
      <c r="F252" t="s">
        <v>68</v>
      </c>
      <c r="G252" t="s">
        <v>77</v>
      </c>
      <c r="H252">
        <v>0</v>
      </c>
      <c r="I252">
        <v>0</v>
      </c>
      <c r="J252">
        <v>0</v>
      </c>
      <c r="K252">
        <v>4</v>
      </c>
      <c r="L252">
        <v>4</v>
      </c>
      <c r="M252">
        <v>0</v>
      </c>
      <c r="N252">
        <v>6</v>
      </c>
      <c r="O252">
        <v>0</v>
      </c>
      <c r="P252">
        <v>5</v>
      </c>
      <c r="Q252">
        <v>0</v>
      </c>
      <c r="R252">
        <v>0</v>
      </c>
      <c r="S252">
        <v>3</v>
      </c>
      <c r="T252">
        <v>2</v>
      </c>
      <c r="U252">
        <v>2</v>
      </c>
      <c r="V252">
        <v>1</v>
      </c>
      <c r="W252">
        <v>4</v>
      </c>
      <c r="X252">
        <v>3</v>
      </c>
      <c r="Y252">
        <v>7</v>
      </c>
      <c r="Z252">
        <v>0</v>
      </c>
      <c r="AA252">
        <v>3</v>
      </c>
      <c r="AB252">
        <v>1</v>
      </c>
      <c r="AC252">
        <v>0</v>
      </c>
      <c r="AD252">
        <v>3</v>
      </c>
      <c r="AE252">
        <v>0</v>
      </c>
      <c r="AF252">
        <v>6</v>
      </c>
      <c r="AG252">
        <v>0</v>
      </c>
      <c r="AH252">
        <v>0</v>
      </c>
      <c r="AI252">
        <v>3</v>
      </c>
      <c r="AJ252">
        <v>0</v>
      </c>
      <c r="AK252">
        <v>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1</v>
      </c>
      <c r="AZ252">
        <v>5</v>
      </c>
      <c r="BA252">
        <v>0</v>
      </c>
      <c r="BB252">
        <v>0</v>
      </c>
      <c r="BC252">
        <v>4</v>
      </c>
      <c r="BD252">
        <v>1</v>
      </c>
    </row>
    <row r="253" spans="1:56" x14ac:dyDescent="0.3">
      <c r="A253">
        <v>2025</v>
      </c>
      <c r="B253">
        <v>2</v>
      </c>
      <c r="C253">
        <v>4379</v>
      </c>
      <c r="D253">
        <v>4382</v>
      </c>
      <c r="E253" t="s">
        <v>79</v>
      </c>
      <c r="F253" t="s">
        <v>68</v>
      </c>
      <c r="G253" t="s">
        <v>77</v>
      </c>
      <c r="H253">
        <v>0</v>
      </c>
      <c r="I253">
        <v>0</v>
      </c>
      <c r="J253">
        <v>0</v>
      </c>
      <c r="K253">
        <v>2</v>
      </c>
      <c r="L253">
        <v>2</v>
      </c>
      <c r="M253">
        <v>0</v>
      </c>
      <c r="N253">
        <v>3</v>
      </c>
      <c r="O253">
        <v>0</v>
      </c>
      <c r="P253">
        <v>5</v>
      </c>
      <c r="Q253">
        <v>0</v>
      </c>
      <c r="R253">
        <v>0</v>
      </c>
      <c r="S253">
        <v>5</v>
      </c>
      <c r="T253">
        <v>5</v>
      </c>
      <c r="U253">
        <v>5</v>
      </c>
      <c r="V253">
        <v>4</v>
      </c>
      <c r="W253">
        <v>3</v>
      </c>
      <c r="X253">
        <v>2</v>
      </c>
      <c r="Y253">
        <v>5</v>
      </c>
      <c r="Z253">
        <v>6</v>
      </c>
      <c r="AA253">
        <v>5</v>
      </c>
      <c r="AB253">
        <v>3</v>
      </c>
      <c r="AC253">
        <v>0</v>
      </c>
      <c r="AD253">
        <v>3</v>
      </c>
      <c r="AE253">
        <v>0</v>
      </c>
      <c r="AF253">
        <v>12</v>
      </c>
      <c r="AG253">
        <v>0</v>
      </c>
      <c r="AH253">
        <v>1</v>
      </c>
      <c r="AI253">
        <v>2</v>
      </c>
      <c r="AJ253">
        <v>0</v>
      </c>
      <c r="AK253">
        <v>4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0</v>
      </c>
      <c r="BB253">
        <v>0</v>
      </c>
      <c r="BC253">
        <v>2</v>
      </c>
      <c r="BD253">
        <v>3</v>
      </c>
    </row>
    <row r="254" spans="1:56" x14ac:dyDescent="0.3">
      <c r="A254">
        <v>2025</v>
      </c>
      <c r="B254">
        <v>2</v>
      </c>
      <c r="C254">
        <v>4380</v>
      </c>
      <c r="D254">
        <v>4383</v>
      </c>
      <c r="E254" t="s">
        <v>80</v>
      </c>
      <c r="F254" t="s">
        <v>68</v>
      </c>
      <c r="G254" t="s">
        <v>77</v>
      </c>
      <c r="H254">
        <v>0</v>
      </c>
      <c r="I254">
        <v>0</v>
      </c>
      <c r="J254">
        <v>0</v>
      </c>
      <c r="K254">
        <v>4</v>
      </c>
      <c r="L254">
        <v>4</v>
      </c>
      <c r="M254">
        <v>0</v>
      </c>
      <c r="N254">
        <v>4</v>
      </c>
      <c r="O254">
        <v>0</v>
      </c>
      <c r="P254">
        <v>2</v>
      </c>
      <c r="Q254">
        <v>0</v>
      </c>
      <c r="R254">
        <v>0</v>
      </c>
      <c r="S254">
        <v>3</v>
      </c>
      <c r="T254">
        <v>4</v>
      </c>
      <c r="U254">
        <v>2</v>
      </c>
      <c r="V254">
        <v>0</v>
      </c>
      <c r="W254">
        <v>5</v>
      </c>
      <c r="X254">
        <v>3</v>
      </c>
      <c r="Y254">
        <v>1</v>
      </c>
      <c r="Z254">
        <v>1</v>
      </c>
      <c r="AA254">
        <v>3</v>
      </c>
      <c r="AB254">
        <v>2</v>
      </c>
      <c r="AC254">
        <v>0</v>
      </c>
      <c r="AD254">
        <v>6</v>
      </c>
      <c r="AE254">
        <v>0</v>
      </c>
      <c r="AF254">
        <v>14</v>
      </c>
      <c r="AG254">
        <v>0</v>
      </c>
      <c r="AH254">
        <v>3</v>
      </c>
      <c r="AI254">
        <v>2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</v>
      </c>
      <c r="AV254">
        <v>0</v>
      </c>
      <c r="AW254">
        <v>3</v>
      </c>
      <c r="AX254">
        <v>2</v>
      </c>
      <c r="AY254">
        <v>2</v>
      </c>
      <c r="AZ254">
        <v>1</v>
      </c>
      <c r="BA254">
        <v>0</v>
      </c>
      <c r="BB254">
        <v>0</v>
      </c>
      <c r="BC254">
        <v>0</v>
      </c>
      <c r="BD254">
        <v>1</v>
      </c>
    </row>
    <row r="255" spans="1:56" x14ac:dyDescent="0.3">
      <c r="A255">
        <v>2025</v>
      </c>
      <c r="B255">
        <v>2</v>
      </c>
      <c r="C255">
        <v>4381</v>
      </c>
      <c r="D255">
        <v>4384</v>
      </c>
      <c r="E255" t="s">
        <v>81</v>
      </c>
      <c r="F255" t="s">
        <v>68</v>
      </c>
      <c r="G255" t="s">
        <v>73</v>
      </c>
      <c r="H255">
        <v>0</v>
      </c>
      <c r="I255">
        <v>0</v>
      </c>
      <c r="J255">
        <v>0</v>
      </c>
      <c r="K255">
        <v>3</v>
      </c>
      <c r="L255">
        <v>1</v>
      </c>
      <c r="M255">
        <v>0</v>
      </c>
      <c r="N255">
        <v>1</v>
      </c>
      <c r="O255">
        <v>0</v>
      </c>
      <c r="P255">
        <v>2</v>
      </c>
      <c r="Q255">
        <v>0</v>
      </c>
      <c r="R255">
        <v>5</v>
      </c>
      <c r="S255">
        <v>9</v>
      </c>
      <c r="T255">
        <v>5</v>
      </c>
      <c r="U255">
        <v>8</v>
      </c>
      <c r="V255">
        <v>9</v>
      </c>
      <c r="W255">
        <v>8</v>
      </c>
      <c r="X255">
        <v>8</v>
      </c>
      <c r="Y255">
        <v>9</v>
      </c>
      <c r="Z255">
        <v>4</v>
      </c>
      <c r="AA255">
        <v>4</v>
      </c>
      <c r="AB255">
        <v>2</v>
      </c>
      <c r="AC255">
        <v>0</v>
      </c>
      <c r="AD255">
        <v>9</v>
      </c>
      <c r="AE255">
        <v>0</v>
      </c>
      <c r="AF255">
        <v>31</v>
      </c>
      <c r="AG255">
        <v>0</v>
      </c>
      <c r="AH255">
        <v>1</v>
      </c>
      <c r="AI255">
        <v>7</v>
      </c>
      <c r="AJ255">
        <v>0</v>
      </c>
      <c r="AK255">
        <v>5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</v>
      </c>
      <c r="AR255">
        <v>0</v>
      </c>
      <c r="AS255">
        <v>0</v>
      </c>
      <c r="AT255">
        <v>0</v>
      </c>
      <c r="AU255">
        <v>7</v>
      </c>
      <c r="AV255">
        <v>0</v>
      </c>
      <c r="AW255">
        <v>8</v>
      </c>
      <c r="AX255">
        <v>3</v>
      </c>
      <c r="AY255">
        <v>9</v>
      </c>
      <c r="AZ255">
        <v>18</v>
      </c>
      <c r="BA255">
        <v>0</v>
      </c>
      <c r="BB255">
        <v>0</v>
      </c>
      <c r="BC255">
        <v>12</v>
      </c>
      <c r="BD255">
        <v>8</v>
      </c>
    </row>
    <row r="256" spans="1:56" x14ac:dyDescent="0.3">
      <c r="A256">
        <v>2025</v>
      </c>
      <c r="B256">
        <v>2</v>
      </c>
      <c r="C256">
        <v>4382</v>
      </c>
      <c r="D256">
        <v>4385</v>
      </c>
      <c r="E256" t="s">
        <v>82</v>
      </c>
      <c r="F256" t="s">
        <v>68</v>
      </c>
      <c r="G256" t="s">
        <v>73</v>
      </c>
      <c r="H256">
        <v>0</v>
      </c>
      <c r="I256">
        <v>0</v>
      </c>
      <c r="J256">
        <v>0</v>
      </c>
      <c r="K256">
        <v>2</v>
      </c>
      <c r="L256">
        <v>2</v>
      </c>
      <c r="M256">
        <v>0</v>
      </c>
      <c r="N256">
        <v>2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2</v>
      </c>
      <c r="U256">
        <v>2</v>
      </c>
      <c r="V256">
        <v>2</v>
      </c>
      <c r="W256">
        <v>2</v>
      </c>
      <c r="X256">
        <v>0</v>
      </c>
      <c r="Y256">
        <v>3</v>
      </c>
      <c r="Z256">
        <v>0</v>
      </c>
      <c r="AA256">
        <v>0</v>
      </c>
      <c r="AB256">
        <v>1</v>
      </c>
      <c r="AC256">
        <v>0</v>
      </c>
      <c r="AD256">
        <v>0</v>
      </c>
      <c r="AE256">
        <v>0</v>
      </c>
      <c r="AF256">
        <v>3</v>
      </c>
      <c r="AG256">
        <v>0</v>
      </c>
      <c r="AH256">
        <v>0</v>
      </c>
      <c r="AI256">
        <v>1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3</v>
      </c>
      <c r="BA256">
        <v>0</v>
      </c>
      <c r="BB256">
        <v>0</v>
      </c>
      <c r="BC256">
        <v>4</v>
      </c>
      <c r="BD256">
        <v>0</v>
      </c>
    </row>
    <row r="257" spans="1:56" x14ac:dyDescent="0.3">
      <c r="A257">
        <v>2025</v>
      </c>
      <c r="B257">
        <v>2</v>
      </c>
      <c r="C257">
        <v>4383</v>
      </c>
      <c r="D257">
        <v>4386</v>
      </c>
      <c r="E257" t="s">
        <v>83</v>
      </c>
      <c r="F257" t="s">
        <v>68</v>
      </c>
      <c r="G257" t="s">
        <v>83</v>
      </c>
      <c r="H257">
        <v>2</v>
      </c>
      <c r="I257">
        <v>0</v>
      </c>
      <c r="J257">
        <v>6</v>
      </c>
      <c r="K257">
        <v>5</v>
      </c>
      <c r="L257">
        <v>3</v>
      </c>
      <c r="M257">
        <v>0</v>
      </c>
      <c r="N257">
        <v>3</v>
      </c>
      <c r="O257">
        <v>1</v>
      </c>
      <c r="P257">
        <v>4</v>
      </c>
      <c r="Q257">
        <v>0</v>
      </c>
      <c r="R257">
        <v>4</v>
      </c>
      <c r="S257">
        <v>8</v>
      </c>
      <c r="T257">
        <v>3</v>
      </c>
      <c r="U257">
        <v>3</v>
      </c>
      <c r="V257">
        <v>7</v>
      </c>
      <c r="W257">
        <v>4</v>
      </c>
      <c r="X257">
        <v>2</v>
      </c>
      <c r="Y257">
        <v>3</v>
      </c>
      <c r="Z257">
        <v>3</v>
      </c>
      <c r="AA257">
        <v>5</v>
      </c>
      <c r="AB257">
        <v>1</v>
      </c>
      <c r="AC257">
        <v>0</v>
      </c>
      <c r="AD257">
        <v>15</v>
      </c>
      <c r="AE257">
        <v>0</v>
      </c>
      <c r="AF257">
        <v>15</v>
      </c>
      <c r="AG257">
        <v>0</v>
      </c>
      <c r="AH257">
        <v>0</v>
      </c>
      <c r="AI257">
        <v>10</v>
      </c>
      <c r="AJ257">
        <v>0</v>
      </c>
      <c r="AK257">
        <v>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</v>
      </c>
      <c r="AV257">
        <v>0</v>
      </c>
      <c r="AW257">
        <v>6</v>
      </c>
      <c r="AX257">
        <v>0</v>
      </c>
      <c r="AY257">
        <v>10</v>
      </c>
      <c r="AZ257">
        <v>23</v>
      </c>
      <c r="BA257">
        <v>0</v>
      </c>
      <c r="BB257">
        <v>0</v>
      </c>
      <c r="BC257">
        <v>5</v>
      </c>
      <c r="BD257">
        <v>12</v>
      </c>
    </row>
    <row r="258" spans="1:56" x14ac:dyDescent="0.3">
      <c r="A258">
        <v>2025</v>
      </c>
      <c r="B258">
        <v>2</v>
      </c>
      <c r="C258">
        <v>4384</v>
      </c>
      <c r="D258">
        <v>4387</v>
      </c>
      <c r="E258" t="s">
        <v>84</v>
      </c>
      <c r="F258" t="s">
        <v>68</v>
      </c>
      <c r="G258" t="s">
        <v>83</v>
      </c>
      <c r="H258">
        <v>0</v>
      </c>
      <c r="I258">
        <v>0</v>
      </c>
      <c r="J258">
        <v>0</v>
      </c>
      <c r="K258">
        <v>1</v>
      </c>
      <c r="L258">
        <v>2</v>
      </c>
      <c r="M258">
        <v>0</v>
      </c>
      <c r="N258">
        <v>2</v>
      </c>
      <c r="O258">
        <v>0</v>
      </c>
      <c r="P258">
        <v>2</v>
      </c>
      <c r="Q258">
        <v>0</v>
      </c>
      <c r="R258">
        <v>0</v>
      </c>
      <c r="S258">
        <v>2</v>
      </c>
      <c r="T258">
        <v>3</v>
      </c>
      <c r="U258">
        <v>2</v>
      </c>
      <c r="V258">
        <v>2</v>
      </c>
      <c r="W258">
        <v>1</v>
      </c>
      <c r="X258">
        <v>3</v>
      </c>
      <c r="Y258">
        <v>1</v>
      </c>
      <c r="Z258">
        <v>2</v>
      </c>
      <c r="AA258">
        <v>0</v>
      </c>
      <c r="AB258">
        <v>0</v>
      </c>
      <c r="AC258">
        <v>0</v>
      </c>
      <c r="AD258">
        <v>1</v>
      </c>
      <c r="AE258">
        <v>0</v>
      </c>
      <c r="AF258">
        <v>9</v>
      </c>
      <c r="AG258">
        <v>0</v>
      </c>
      <c r="AH258">
        <v>0</v>
      </c>
      <c r="AI258">
        <v>4</v>
      </c>
      <c r="AJ258">
        <v>0</v>
      </c>
      <c r="AK258">
        <v>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</v>
      </c>
      <c r="AX258">
        <v>3</v>
      </c>
      <c r="AY258">
        <v>1</v>
      </c>
      <c r="AZ258">
        <v>1</v>
      </c>
      <c r="BA258">
        <v>0</v>
      </c>
      <c r="BB258">
        <v>0</v>
      </c>
      <c r="BC258">
        <v>0</v>
      </c>
      <c r="BD258">
        <v>1</v>
      </c>
    </row>
    <row r="259" spans="1:56" x14ac:dyDescent="0.3">
      <c r="A259">
        <v>2025</v>
      </c>
      <c r="B259">
        <v>2</v>
      </c>
      <c r="C259">
        <v>4385</v>
      </c>
      <c r="D259">
        <v>4388</v>
      </c>
      <c r="E259" t="s">
        <v>85</v>
      </c>
      <c r="F259" t="s">
        <v>68</v>
      </c>
      <c r="G259" t="s">
        <v>83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</v>
      </c>
      <c r="W259">
        <v>0</v>
      </c>
      <c r="X259">
        <v>0</v>
      </c>
      <c r="Y259">
        <v>1</v>
      </c>
      <c r="Z259">
        <v>1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2</v>
      </c>
      <c r="BA259">
        <v>0</v>
      </c>
      <c r="BB259">
        <v>0</v>
      </c>
      <c r="BC259">
        <v>1</v>
      </c>
      <c r="BD259">
        <v>2</v>
      </c>
    </row>
    <row r="260" spans="1:56" x14ac:dyDescent="0.3">
      <c r="A260">
        <v>2025</v>
      </c>
      <c r="B260">
        <v>2</v>
      </c>
      <c r="C260">
        <v>4386</v>
      </c>
      <c r="D260">
        <v>4389</v>
      </c>
      <c r="E260" t="s">
        <v>86</v>
      </c>
      <c r="F260" t="s">
        <v>68</v>
      </c>
      <c r="G260" t="s">
        <v>86</v>
      </c>
      <c r="H260">
        <v>0</v>
      </c>
      <c r="I260">
        <v>0</v>
      </c>
      <c r="J260">
        <v>0</v>
      </c>
      <c r="K260">
        <v>12</v>
      </c>
      <c r="L260">
        <v>11</v>
      </c>
      <c r="M260">
        <v>0</v>
      </c>
      <c r="N260">
        <v>11</v>
      </c>
      <c r="O260">
        <v>0</v>
      </c>
      <c r="P260">
        <v>7</v>
      </c>
      <c r="Q260">
        <v>1</v>
      </c>
      <c r="R260">
        <v>4</v>
      </c>
      <c r="S260">
        <v>13</v>
      </c>
      <c r="T260">
        <v>16</v>
      </c>
      <c r="U260">
        <v>17</v>
      </c>
      <c r="V260">
        <v>8</v>
      </c>
      <c r="W260">
        <v>18</v>
      </c>
      <c r="X260">
        <v>5</v>
      </c>
      <c r="Y260">
        <v>13</v>
      </c>
      <c r="Z260">
        <v>14</v>
      </c>
      <c r="AA260">
        <v>10</v>
      </c>
      <c r="AB260">
        <v>0</v>
      </c>
      <c r="AC260">
        <v>0</v>
      </c>
      <c r="AD260">
        <v>13</v>
      </c>
      <c r="AE260">
        <v>0</v>
      </c>
      <c r="AF260">
        <v>53</v>
      </c>
      <c r="AG260">
        <v>0</v>
      </c>
      <c r="AH260">
        <v>0</v>
      </c>
      <c r="AI260">
        <v>12</v>
      </c>
      <c r="AJ260">
        <v>0</v>
      </c>
      <c r="AK260">
        <v>14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</v>
      </c>
      <c r="AV260">
        <v>0</v>
      </c>
      <c r="AW260">
        <v>10</v>
      </c>
      <c r="AX260">
        <v>2</v>
      </c>
      <c r="AY260">
        <v>4</v>
      </c>
      <c r="AZ260">
        <v>4</v>
      </c>
      <c r="BA260">
        <v>0</v>
      </c>
      <c r="BB260">
        <v>0</v>
      </c>
      <c r="BC260">
        <v>6</v>
      </c>
      <c r="BD260">
        <v>6</v>
      </c>
    </row>
    <row r="261" spans="1:56" x14ac:dyDescent="0.3">
      <c r="A261">
        <v>2025</v>
      </c>
      <c r="B261">
        <v>2</v>
      </c>
      <c r="C261">
        <v>4387</v>
      </c>
      <c r="D261">
        <v>4390</v>
      </c>
      <c r="E261" t="s">
        <v>87</v>
      </c>
      <c r="F261" t="s">
        <v>68</v>
      </c>
      <c r="G261" t="s">
        <v>86</v>
      </c>
      <c r="H261">
        <v>0</v>
      </c>
      <c r="I261">
        <v>0</v>
      </c>
      <c r="J261">
        <v>0</v>
      </c>
      <c r="K261">
        <v>2</v>
      </c>
      <c r="L261">
        <v>2</v>
      </c>
      <c r="M261">
        <v>0</v>
      </c>
      <c r="N261">
        <v>1</v>
      </c>
      <c r="O261">
        <v>0</v>
      </c>
      <c r="P261">
        <v>1</v>
      </c>
      <c r="Q261">
        <v>0</v>
      </c>
      <c r="R261">
        <v>1</v>
      </c>
      <c r="S261">
        <v>0</v>
      </c>
      <c r="T261">
        <v>1</v>
      </c>
      <c r="U261">
        <v>0</v>
      </c>
      <c r="V261">
        <v>1</v>
      </c>
      <c r="W261">
        <v>3</v>
      </c>
      <c r="X261">
        <v>0</v>
      </c>
      <c r="Y261">
        <v>1</v>
      </c>
      <c r="Z261">
        <v>0</v>
      </c>
      <c r="AA261">
        <v>0</v>
      </c>
      <c r="AB261">
        <v>1</v>
      </c>
      <c r="AC261">
        <v>0</v>
      </c>
      <c r="AD261">
        <v>1</v>
      </c>
      <c r="AE261">
        <v>0</v>
      </c>
      <c r="AF261">
        <v>1</v>
      </c>
      <c r="AG261">
        <v>0</v>
      </c>
      <c r="AH261">
        <v>0</v>
      </c>
      <c r="AI261">
        <v>1</v>
      </c>
      <c r="AJ261">
        <v>0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5</v>
      </c>
      <c r="BA261">
        <v>0</v>
      </c>
      <c r="BB261">
        <v>0</v>
      </c>
      <c r="BC261">
        <v>1</v>
      </c>
      <c r="BD261">
        <v>2</v>
      </c>
    </row>
    <row r="262" spans="1:56" x14ac:dyDescent="0.3">
      <c r="A262">
        <v>2025</v>
      </c>
      <c r="B262">
        <v>2</v>
      </c>
      <c r="C262">
        <v>4388</v>
      </c>
      <c r="D262">
        <v>4391</v>
      </c>
      <c r="E262" t="s">
        <v>88</v>
      </c>
      <c r="F262" t="s">
        <v>68</v>
      </c>
      <c r="G262" t="s">
        <v>86</v>
      </c>
      <c r="H262">
        <v>0</v>
      </c>
      <c r="I262">
        <v>0</v>
      </c>
      <c r="J262">
        <v>0</v>
      </c>
      <c r="K262">
        <v>5</v>
      </c>
      <c r="L262">
        <v>3</v>
      </c>
      <c r="M262">
        <v>0</v>
      </c>
      <c r="N262">
        <v>3</v>
      </c>
      <c r="O262">
        <v>0</v>
      </c>
      <c r="P262">
        <v>3</v>
      </c>
      <c r="Q262">
        <v>0</v>
      </c>
      <c r="R262">
        <v>1</v>
      </c>
      <c r="S262">
        <v>4</v>
      </c>
      <c r="T262">
        <v>3</v>
      </c>
      <c r="U262">
        <v>2</v>
      </c>
      <c r="V262">
        <v>2</v>
      </c>
      <c r="W262">
        <v>4</v>
      </c>
      <c r="X262">
        <v>2</v>
      </c>
      <c r="Y262">
        <v>3</v>
      </c>
      <c r="Z262">
        <v>0</v>
      </c>
      <c r="AA262">
        <v>1</v>
      </c>
      <c r="AB262">
        <v>2</v>
      </c>
      <c r="AC262">
        <v>0</v>
      </c>
      <c r="AD262">
        <v>2</v>
      </c>
      <c r="AE262">
        <v>0</v>
      </c>
      <c r="AF262">
        <v>7</v>
      </c>
      <c r="AG262">
        <v>0</v>
      </c>
      <c r="AH262">
        <v>0</v>
      </c>
      <c r="AI262">
        <v>2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</v>
      </c>
      <c r="AV262">
        <v>0</v>
      </c>
      <c r="AW262">
        <v>0</v>
      </c>
      <c r="AX262">
        <v>0</v>
      </c>
      <c r="AY262">
        <v>2</v>
      </c>
      <c r="AZ262">
        <v>6</v>
      </c>
      <c r="BA262">
        <v>0</v>
      </c>
      <c r="BB262">
        <v>0</v>
      </c>
      <c r="BC262">
        <v>0</v>
      </c>
      <c r="BD262">
        <v>5</v>
      </c>
    </row>
    <row r="263" spans="1:56" x14ac:dyDescent="0.3">
      <c r="A263">
        <v>2025</v>
      </c>
      <c r="B263">
        <v>2</v>
      </c>
      <c r="C263">
        <v>4389</v>
      </c>
      <c r="D263">
        <v>4392</v>
      </c>
      <c r="E263" t="s">
        <v>89</v>
      </c>
      <c r="F263" t="s">
        <v>68</v>
      </c>
      <c r="G263" t="s">
        <v>86</v>
      </c>
      <c r="H263">
        <v>0</v>
      </c>
      <c r="I263">
        <v>0</v>
      </c>
      <c r="J263">
        <v>0</v>
      </c>
      <c r="K263">
        <v>3</v>
      </c>
      <c r="L263">
        <v>2</v>
      </c>
      <c r="M263">
        <v>0</v>
      </c>
      <c r="N263">
        <v>1</v>
      </c>
      <c r="O263">
        <v>0</v>
      </c>
      <c r="P263">
        <v>3</v>
      </c>
      <c r="Q263">
        <v>0</v>
      </c>
      <c r="R263">
        <v>1</v>
      </c>
      <c r="S263">
        <v>3</v>
      </c>
      <c r="T263">
        <v>9</v>
      </c>
      <c r="U263">
        <v>4</v>
      </c>
      <c r="V263">
        <v>2</v>
      </c>
      <c r="W263">
        <v>6</v>
      </c>
      <c r="X263">
        <v>7</v>
      </c>
      <c r="Y263">
        <v>6</v>
      </c>
      <c r="Z263">
        <v>5</v>
      </c>
      <c r="AA263">
        <v>5</v>
      </c>
      <c r="AB263">
        <v>0</v>
      </c>
      <c r="AC263">
        <v>0</v>
      </c>
      <c r="AD263">
        <v>4</v>
      </c>
      <c r="AE263">
        <v>0</v>
      </c>
      <c r="AF263">
        <v>15</v>
      </c>
      <c r="AG263">
        <v>0</v>
      </c>
      <c r="AH263">
        <v>4</v>
      </c>
      <c r="AI263">
        <v>2</v>
      </c>
      <c r="AJ263">
        <v>0</v>
      </c>
      <c r="AK263">
        <v>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4</v>
      </c>
      <c r="AX263">
        <v>1</v>
      </c>
      <c r="AY263">
        <v>3</v>
      </c>
      <c r="AZ263">
        <v>8</v>
      </c>
      <c r="BA263">
        <v>0</v>
      </c>
      <c r="BB263">
        <v>0</v>
      </c>
      <c r="BC263">
        <v>0</v>
      </c>
      <c r="BD263">
        <v>3</v>
      </c>
    </row>
    <row r="264" spans="1:56" x14ac:dyDescent="0.3">
      <c r="A264">
        <v>2025</v>
      </c>
      <c r="B264">
        <v>2</v>
      </c>
      <c r="C264">
        <v>4390</v>
      </c>
      <c r="D264">
        <v>4393</v>
      </c>
      <c r="E264" t="s">
        <v>90</v>
      </c>
      <c r="F264" t="s">
        <v>68</v>
      </c>
      <c r="G264" t="s">
        <v>86</v>
      </c>
      <c r="H264">
        <v>0</v>
      </c>
      <c r="I264">
        <v>0</v>
      </c>
      <c r="J264">
        <v>0</v>
      </c>
      <c r="K264">
        <v>2</v>
      </c>
      <c r="L264">
        <v>2</v>
      </c>
      <c r="M264">
        <v>0</v>
      </c>
      <c r="N264">
        <v>2</v>
      </c>
      <c r="O264">
        <v>0</v>
      </c>
      <c r="P264">
        <v>2</v>
      </c>
      <c r="Q264">
        <v>0</v>
      </c>
      <c r="R264">
        <v>1</v>
      </c>
      <c r="S264">
        <v>1</v>
      </c>
      <c r="T264">
        <v>2</v>
      </c>
      <c r="U264">
        <v>2</v>
      </c>
      <c r="V264">
        <v>2</v>
      </c>
      <c r="W264">
        <v>3</v>
      </c>
      <c r="X264">
        <v>2</v>
      </c>
      <c r="Y264">
        <v>4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5</v>
      </c>
      <c r="AG264">
        <v>0</v>
      </c>
      <c r="AH264">
        <v>1</v>
      </c>
      <c r="AI264">
        <v>1</v>
      </c>
      <c r="AJ264">
        <v>0</v>
      </c>
      <c r="AK264">
        <v>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1</v>
      </c>
      <c r="AX264">
        <v>1</v>
      </c>
      <c r="AY264">
        <v>6</v>
      </c>
      <c r="AZ264">
        <v>2</v>
      </c>
      <c r="BA264">
        <v>0</v>
      </c>
      <c r="BB264">
        <v>0</v>
      </c>
      <c r="BC264">
        <v>1</v>
      </c>
      <c r="BD264">
        <v>0</v>
      </c>
    </row>
    <row r="265" spans="1:56" x14ac:dyDescent="0.3">
      <c r="A265">
        <v>2025</v>
      </c>
      <c r="B265">
        <v>2</v>
      </c>
      <c r="C265">
        <v>4391</v>
      </c>
      <c r="D265">
        <v>4394</v>
      </c>
      <c r="E265" t="s">
        <v>91</v>
      </c>
      <c r="F265" t="s">
        <v>68</v>
      </c>
      <c r="G265" t="s">
        <v>86</v>
      </c>
      <c r="H265">
        <v>0</v>
      </c>
      <c r="I265">
        <v>0</v>
      </c>
      <c r="J265">
        <v>0</v>
      </c>
      <c r="K265">
        <v>1</v>
      </c>
      <c r="L265">
        <v>1</v>
      </c>
      <c r="M265">
        <v>0</v>
      </c>
      <c r="N265">
        <v>1</v>
      </c>
      <c r="O265">
        <v>0</v>
      </c>
      <c r="P265">
        <v>1</v>
      </c>
      <c r="Q265">
        <v>0</v>
      </c>
      <c r="R265">
        <v>0</v>
      </c>
      <c r="S265">
        <v>3</v>
      </c>
      <c r="T265">
        <v>3</v>
      </c>
      <c r="U265">
        <v>1</v>
      </c>
      <c r="V265">
        <v>1</v>
      </c>
      <c r="W265">
        <v>5</v>
      </c>
      <c r="X265">
        <v>3</v>
      </c>
      <c r="Y265">
        <v>0</v>
      </c>
      <c r="Z265">
        <v>2</v>
      </c>
      <c r="AA265">
        <v>1</v>
      </c>
      <c r="AB265">
        <v>3</v>
      </c>
      <c r="AC265">
        <v>0</v>
      </c>
      <c r="AD265">
        <v>2</v>
      </c>
      <c r="AE265">
        <v>0</v>
      </c>
      <c r="AF265">
        <v>4</v>
      </c>
      <c r="AG265">
        <v>0</v>
      </c>
      <c r="AH265">
        <v>1</v>
      </c>
      <c r="AI265">
        <v>2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3</v>
      </c>
      <c r="AX265">
        <v>0</v>
      </c>
      <c r="AY265">
        <v>0</v>
      </c>
      <c r="AZ265">
        <v>2</v>
      </c>
      <c r="BA265">
        <v>0</v>
      </c>
      <c r="BB265">
        <v>0</v>
      </c>
      <c r="BC265">
        <v>0</v>
      </c>
      <c r="BD265">
        <v>0</v>
      </c>
    </row>
    <row r="266" spans="1:56" x14ac:dyDescent="0.3">
      <c r="A266">
        <v>2025</v>
      </c>
      <c r="B266">
        <v>2</v>
      </c>
      <c r="C266">
        <v>4392</v>
      </c>
      <c r="D266">
        <v>4395</v>
      </c>
      <c r="E266" t="s">
        <v>92</v>
      </c>
      <c r="F266" t="s">
        <v>68</v>
      </c>
      <c r="G266" t="s">
        <v>92</v>
      </c>
      <c r="H266">
        <v>15</v>
      </c>
      <c r="I266">
        <v>0</v>
      </c>
      <c r="J266">
        <v>21</v>
      </c>
      <c r="K266">
        <v>21</v>
      </c>
      <c r="L266">
        <v>11</v>
      </c>
      <c r="M266">
        <v>1</v>
      </c>
      <c r="N266">
        <v>10</v>
      </c>
      <c r="O266">
        <v>0</v>
      </c>
      <c r="P266">
        <v>5</v>
      </c>
      <c r="Q266">
        <v>0</v>
      </c>
      <c r="R266">
        <v>19</v>
      </c>
      <c r="S266">
        <v>29</v>
      </c>
      <c r="T266">
        <v>21</v>
      </c>
      <c r="U266">
        <v>24</v>
      </c>
      <c r="V266">
        <v>16</v>
      </c>
      <c r="W266">
        <v>22</v>
      </c>
      <c r="X266">
        <v>13</v>
      </c>
      <c r="Y266">
        <v>23</v>
      </c>
      <c r="Z266">
        <v>5</v>
      </c>
      <c r="AA266">
        <v>10</v>
      </c>
      <c r="AB266">
        <v>5</v>
      </c>
      <c r="AC266">
        <v>0</v>
      </c>
      <c r="AD266">
        <v>28</v>
      </c>
      <c r="AE266">
        <v>0</v>
      </c>
      <c r="AF266">
        <v>36</v>
      </c>
      <c r="AG266">
        <v>0</v>
      </c>
      <c r="AH266">
        <v>0</v>
      </c>
      <c r="AI266">
        <v>40</v>
      </c>
      <c r="AJ266">
        <v>0</v>
      </c>
      <c r="AK266">
        <v>20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9</v>
      </c>
      <c r="AV266">
        <v>0</v>
      </c>
      <c r="AW266">
        <v>19</v>
      </c>
      <c r="AX266">
        <v>4</v>
      </c>
      <c r="AY266">
        <v>17</v>
      </c>
      <c r="AZ266">
        <v>38</v>
      </c>
      <c r="BA266">
        <v>0</v>
      </c>
      <c r="BB266">
        <v>0</v>
      </c>
      <c r="BC266">
        <v>6</v>
      </c>
      <c r="BD266">
        <v>20</v>
      </c>
    </row>
    <row r="267" spans="1:56" x14ac:dyDescent="0.3">
      <c r="A267">
        <v>2025</v>
      </c>
      <c r="B267">
        <v>2</v>
      </c>
      <c r="C267">
        <v>4393</v>
      </c>
      <c r="D267">
        <v>4396</v>
      </c>
      <c r="E267" t="s">
        <v>93</v>
      </c>
      <c r="F267" t="s">
        <v>68</v>
      </c>
      <c r="G267" t="s">
        <v>92</v>
      </c>
      <c r="H267">
        <v>0</v>
      </c>
      <c r="I267">
        <v>0</v>
      </c>
      <c r="J267">
        <v>0</v>
      </c>
      <c r="K267">
        <v>1</v>
      </c>
      <c r="L267">
        <v>1</v>
      </c>
      <c r="M267">
        <v>0</v>
      </c>
      <c r="N267">
        <v>1</v>
      </c>
      <c r="O267">
        <v>0</v>
      </c>
      <c r="P267">
        <v>2</v>
      </c>
      <c r="Q267">
        <v>0</v>
      </c>
      <c r="R267">
        <v>1</v>
      </c>
      <c r="S267">
        <v>3</v>
      </c>
      <c r="T267">
        <v>3</v>
      </c>
      <c r="U267">
        <v>0</v>
      </c>
      <c r="V267">
        <v>2</v>
      </c>
      <c r="W267">
        <v>5</v>
      </c>
      <c r="X267">
        <v>4</v>
      </c>
      <c r="Y267">
        <v>0</v>
      </c>
      <c r="Z267">
        <v>1</v>
      </c>
      <c r="AA267">
        <v>1</v>
      </c>
      <c r="AB267">
        <v>1</v>
      </c>
      <c r="AC267">
        <v>0</v>
      </c>
      <c r="AD267">
        <v>2</v>
      </c>
      <c r="AE267">
        <v>0</v>
      </c>
      <c r="AF267">
        <v>1</v>
      </c>
      <c r="AG267">
        <v>0</v>
      </c>
      <c r="AH267">
        <v>1</v>
      </c>
      <c r="AI267">
        <v>2</v>
      </c>
      <c r="AJ267">
        <v>0</v>
      </c>
      <c r="AK267">
        <v>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</v>
      </c>
      <c r="AV267">
        <v>0</v>
      </c>
      <c r="AW267">
        <v>5</v>
      </c>
      <c r="AX267">
        <v>0</v>
      </c>
      <c r="AY267">
        <v>2</v>
      </c>
      <c r="AZ267">
        <v>7</v>
      </c>
      <c r="BA267">
        <v>0</v>
      </c>
      <c r="BB267">
        <v>0</v>
      </c>
      <c r="BC267">
        <v>0</v>
      </c>
      <c r="BD267">
        <v>4</v>
      </c>
    </row>
    <row r="268" spans="1:56" x14ac:dyDescent="0.3">
      <c r="A268">
        <v>2025</v>
      </c>
      <c r="B268">
        <v>2</v>
      </c>
      <c r="C268">
        <v>4394</v>
      </c>
      <c r="D268">
        <v>4397</v>
      </c>
      <c r="E268" t="s">
        <v>94</v>
      </c>
      <c r="F268" t="s">
        <v>68</v>
      </c>
      <c r="G268" t="s">
        <v>94</v>
      </c>
      <c r="H268">
        <v>1</v>
      </c>
      <c r="I268">
        <v>0</v>
      </c>
      <c r="J268">
        <v>1</v>
      </c>
      <c r="K268">
        <v>8</v>
      </c>
      <c r="L268">
        <v>5</v>
      </c>
      <c r="M268">
        <v>0</v>
      </c>
      <c r="N268">
        <v>9</v>
      </c>
      <c r="O268">
        <v>0</v>
      </c>
      <c r="P268">
        <v>6</v>
      </c>
      <c r="Q268">
        <v>0</v>
      </c>
      <c r="R268">
        <v>4</v>
      </c>
      <c r="S268">
        <v>9</v>
      </c>
      <c r="T268">
        <v>5</v>
      </c>
      <c r="U268">
        <v>3</v>
      </c>
      <c r="V268">
        <v>4</v>
      </c>
      <c r="W268">
        <v>9</v>
      </c>
      <c r="X268">
        <v>4</v>
      </c>
      <c r="Y268">
        <v>8</v>
      </c>
      <c r="Z268">
        <v>6</v>
      </c>
      <c r="AA268">
        <v>4</v>
      </c>
      <c r="AB268">
        <v>7</v>
      </c>
      <c r="AC268">
        <v>0</v>
      </c>
      <c r="AD268">
        <v>4</v>
      </c>
      <c r="AE268">
        <v>0</v>
      </c>
      <c r="AF268">
        <v>8</v>
      </c>
      <c r="AG268">
        <v>0</v>
      </c>
      <c r="AH268">
        <v>2</v>
      </c>
      <c r="AI268">
        <v>8</v>
      </c>
      <c r="AJ268">
        <v>0</v>
      </c>
      <c r="AK268">
        <v>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4</v>
      </c>
      <c r="AX268">
        <v>0</v>
      </c>
      <c r="AY268">
        <v>6</v>
      </c>
      <c r="AZ268">
        <v>6</v>
      </c>
      <c r="BA268">
        <v>0</v>
      </c>
      <c r="BB268">
        <v>0</v>
      </c>
      <c r="BC268">
        <v>6</v>
      </c>
      <c r="BD268">
        <v>3</v>
      </c>
    </row>
    <row r="269" spans="1:56" x14ac:dyDescent="0.3">
      <c r="A269">
        <v>2025</v>
      </c>
      <c r="B269">
        <v>2</v>
      </c>
      <c r="C269">
        <v>4395</v>
      </c>
      <c r="D269">
        <v>4398</v>
      </c>
      <c r="E269" t="s">
        <v>95</v>
      </c>
      <c r="F269" t="s">
        <v>68</v>
      </c>
      <c r="G269" t="s">
        <v>94</v>
      </c>
      <c r="H269">
        <v>0</v>
      </c>
      <c r="I269">
        <v>0</v>
      </c>
      <c r="J269">
        <v>0</v>
      </c>
      <c r="K269">
        <v>1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1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3</v>
      </c>
      <c r="AB269">
        <v>1</v>
      </c>
      <c r="AC269">
        <v>0</v>
      </c>
      <c r="AD269">
        <v>0</v>
      </c>
      <c r="AE269">
        <v>0</v>
      </c>
      <c r="AF269">
        <v>10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2</v>
      </c>
      <c r="AX269">
        <v>1</v>
      </c>
      <c r="AY269">
        <v>1</v>
      </c>
      <c r="AZ269">
        <v>6</v>
      </c>
      <c r="BA269">
        <v>0</v>
      </c>
      <c r="BB269">
        <v>0</v>
      </c>
      <c r="BC269">
        <v>0</v>
      </c>
      <c r="BD269">
        <v>1</v>
      </c>
    </row>
    <row r="270" spans="1:56" x14ac:dyDescent="0.3">
      <c r="A270">
        <v>2025</v>
      </c>
      <c r="B270">
        <v>2</v>
      </c>
      <c r="C270">
        <v>4396</v>
      </c>
      <c r="D270">
        <v>4399</v>
      </c>
      <c r="E270" t="s">
        <v>96</v>
      </c>
      <c r="F270" t="s">
        <v>68</v>
      </c>
      <c r="G270" t="s">
        <v>94</v>
      </c>
      <c r="H270">
        <v>0</v>
      </c>
      <c r="I270">
        <v>0</v>
      </c>
      <c r="J270">
        <v>0</v>
      </c>
      <c r="K270">
        <v>2</v>
      </c>
      <c r="L270">
        <v>1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3</v>
      </c>
      <c r="T270">
        <v>3</v>
      </c>
      <c r="U270">
        <v>4</v>
      </c>
      <c r="V270">
        <v>3</v>
      </c>
      <c r="W270">
        <v>2</v>
      </c>
      <c r="X270">
        <v>2</v>
      </c>
      <c r="Y270">
        <v>3</v>
      </c>
      <c r="Z270">
        <v>1</v>
      </c>
      <c r="AA270">
        <v>1</v>
      </c>
      <c r="AB270">
        <v>1</v>
      </c>
      <c r="AC270">
        <v>0</v>
      </c>
      <c r="AD270">
        <v>5</v>
      </c>
      <c r="AE270">
        <v>0</v>
      </c>
      <c r="AF270">
        <v>8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4</v>
      </c>
      <c r="AX270">
        <v>0</v>
      </c>
      <c r="AY270">
        <v>3</v>
      </c>
      <c r="AZ270">
        <v>2</v>
      </c>
      <c r="BA270">
        <v>0</v>
      </c>
      <c r="BB270">
        <v>0</v>
      </c>
      <c r="BC270">
        <v>0</v>
      </c>
      <c r="BD270">
        <v>6</v>
      </c>
    </row>
    <row r="271" spans="1:56" x14ac:dyDescent="0.3">
      <c r="A271">
        <v>2025</v>
      </c>
      <c r="B271">
        <v>2</v>
      </c>
      <c r="C271">
        <v>4397</v>
      </c>
      <c r="D271">
        <v>4400</v>
      </c>
      <c r="E271" t="s">
        <v>97</v>
      </c>
      <c r="F271" t="s">
        <v>68</v>
      </c>
      <c r="G271" t="s">
        <v>94</v>
      </c>
      <c r="H271">
        <v>0</v>
      </c>
      <c r="I271">
        <v>0</v>
      </c>
      <c r="J271">
        <v>0</v>
      </c>
      <c r="K271">
        <v>1</v>
      </c>
      <c r="L271">
        <v>2</v>
      </c>
      <c r="M271">
        <v>0</v>
      </c>
      <c r="N271">
        <v>2</v>
      </c>
      <c r="O271">
        <v>0</v>
      </c>
      <c r="P271">
        <v>1</v>
      </c>
      <c r="Q271">
        <v>0</v>
      </c>
      <c r="R271">
        <v>1</v>
      </c>
      <c r="S271">
        <v>2</v>
      </c>
      <c r="T271">
        <v>2</v>
      </c>
      <c r="U271">
        <v>0</v>
      </c>
      <c r="V271">
        <v>1</v>
      </c>
      <c r="W271">
        <v>1</v>
      </c>
      <c r="X271">
        <v>3</v>
      </c>
      <c r="Y271">
        <v>2</v>
      </c>
      <c r="Z271">
        <v>0</v>
      </c>
      <c r="AA271">
        <v>0</v>
      </c>
      <c r="AB271">
        <v>2</v>
      </c>
      <c r="AC271">
        <v>0</v>
      </c>
      <c r="AD271">
        <v>4</v>
      </c>
      <c r="AE271">
        <v>0</v>
      </c>
      <c r="AF271">
        <v>8</v>
      </c>
      <c r="AG271">
        <v>0</v>
      </c>
      <c r="AH271">
        <v>0</v>
      </c>
      <c r="AI271">
        <v>4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1</v>
      </c>
      <c r="AY271">
        <v>0</v>
      </c>
      <c r="AZ271">
        <v>3</v>
      </c>
      <c r="BA271">
        <v>0</v>
      </c>
      <c r="BB271">
        <v>0</v>
      </c>
      <c r="BC271">
        <v>0</v>
      </c>
      <c r="BD271">
        <v>3</v>
      </c>
    </row>
    <row r="272" spans="1:56" x14ac:dyDescent="0.3">
      <c r="A272">
        <v>2025</v>
      </c>
      <c r="B272">
        <v>2</v>
      </c>
      <c r="C272">
        <v>4398</v>
      </c>
      <c r="D272">
        <v>4401</v>
      </c>
      <c r="E272" t="s">
        <v>98</v>
      </c>
      <c r="F272" t="s">
        <v>68</v>
      </c>
      <c r="G272" t="s">
        <v>94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1</v>
      </c>
      <c r="U272">
        <v>0</v>
      </c>
      <c r="V272">
        <v>0</v>
      </c>
      <c r="W272">
        <v>2</v>
      </c>
      <c r="X272">
        <v>0</v>
      </c>
      <c r="Y272">
        <v>0</v>
      </c>
      <c r="Z272">
        <v>0</v>
      </c>
      <c r="AA272">
        <v>3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4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1</v>
      </c>
      <c r="AX272">
        <v>1</v>
      </c>
      <c r="AY272">
        <v>3</v>
      </c>
      <c r="AZ272">
        <v>3</v>
      </c>
      <c r="BA272">
        <v>0</v>
      </c>
      <c r="BB272">
        <v>0</v>
      </c>
      <c r="BC272">
        <v>0</v>
      </c>
      <c r="BD272">
        <v>0</v>
      </c>
    </row>
    <row r="273" spans="1:56" x14ac:dyDescent="0.3">
      <c r="A273">
        <v>2025</v>
      </c>
      <c r="B273">
        <v>2</v>
      </c>
      <c r="C273">
        <v>4399</v>
      </c>
      <c r="D273">
        <v>4402</v>
      </c>
      <c r="E273" t="s">
        <v>99</v>
      </c>
      <c r="F273" t="s">
        <v>68</v>
      </c>
      <c r="G273" t="s">
        <v>94</v>
      </c>
      <c r="H273">
        <v>0</v>
      </c>
      <c r="I273">
        <v>0</v>
      </c>
      <c r="J273">
        <v>0</v>
      </c>
      <c r="K273">
        <v>0</v>
      </c>
      <c r="L273">
        <v>2</v>
      </c>
      <c r="M273">
        <v>0</v>
      </c>
      <c r="N273">
        <v>2</v>
      </c>
      <c r="O273">
        <v>0</v>
      </c>
      <c r="P273">
        <v>2</v>
      </c>
      <c r="Q273">
        <v>0</v>
      </c>
      <c r="R273">
        <v>0</v>
      </c>
      <c r="S273">
        <v>3</v>
      </c>
      <c r="T273">
        <v>0</v>
      </c>
      <c r="U273">
        <v>2</v>
      </c>
      <c r="V273">
        <v>0</v>
      </c>
      <c r="W273">
        <v>0</v>
      </c>
      <c r="X273">
        <v>0</v>
      </c>
      <c r="Y273">
        <v>1</v>
      </c>
      <c r="Z273">
        <v>1</v>
      </c>
      <c r="AA273">
        <v>0</v>
      </c>
      <c r="AB273">
        <v>0</v>
      </c>
      <c r="AC273">
        <v>0</v>
      </c>
      <c r="AD273">
        <v>1</v>
      </c>
      <c r="AE273">
        <v>0</v>
      </c>
      <c r="AF273">
        <v>2</v>
      </c>
      <c r="AG273">
        <v>0</v>
      </c>
      <c r="AH273">
        <v>1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4</v>
      </c>
      <c r="AX273">
        <v>1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</row>
    <row r="274" spans="1:56" x14ac:dyDescent="0.3">
      <c r="A274">
        <v>2025</v>
      </c>
      <c r="B274">
        <v>2</v>
      </c>
      <c r="C274">
        <v>4400</v>
      </c>
      <c r="D274">
        <v>4403</v>
      </c>
      <c r="E274" t="s">
        <v>100</v>
      </c>
      <c r="F274" t="s">
        <v>68</v>
      </c>
      <c r="G274" t="s">
        <v>94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1</v>
      </c>
      <c r="U274">
        <v>1</v>
      </c>
      <c r="V274">
        <v>2</v>
      </c>
      <c r="W274">
        <v>0</v>
      </c>
      <c r="X274">
        <v>1</v>
      </c>
      <c r="Y274">
        <v>1</v>
      </c>
      <c r="Z274">
        <v>1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2</v>
      </c>
      <c r="AG274">
        <v>0</v>
      </c>
      <c r="AH274">
        <v>0</v>
      </c>
      <c r="AI274">
        <v>0</v>
      </c>
      <c r="AJ274">
        <v>0</v>
      </c>
      <c r="AK274">
        <v>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</v>
      </c>
      <c r="AV274">
        <v>0</v>
      </c>
      <c r="AW274">
        <v>4</v>
      </c>
      <c r="AX274">
        <v>1</v>
      </c>
      <c r="AY274">
        <v>0</v>
      </c>
      <c r="AZ274">
        <v>2</v>
      </c>
      <c r="BA274">
        <v>0</v>
      </c>
      <c r="BB274">
        <v>0</v>
      </c>
      <c r="BC274">
        <v>0</v>
      </c>
      <c r="BD274">
        <v>1</v>
      </c>
    </row>
    <row r="275" spans="1:56" x14ac:dyDescent="0.3">
      <c r="A275">
        <v>2025</v>
      </c>
      <c r="B275">
        <v>2</v>
      </c>
      <c r="C275">
        <v>4401</v>
      </c>
      <c r="D275">
        <v>4404</v>
      </c>
      <c r="E275" t="s">
        <v>101</v>
      </c>
      <c r="F275" t="s">
        <v>68</v>
      </c>
      <c r="G275" t="s">
        <v>92</v>
      </c>
      <c r="H275">
        <v>0</v>
      </c>
      <c r="I275">
        <v>0</v>
      </c>
      <c r="J275">
        <v>0</v>
      </c>
      <c r="K275">
        <v>4</v>
      </c>
      <c r="L275">
        <v>3</v>
      </c>
      <c r="M275">
        <v>0</v>
      </c>
      <c r="N275">
        <v>2</v>
      </c>
      <c r="O275">
        <v>0</v>
      </c>
      <c r="P275">
        <v>1</v>
      </c>
      <c r="Q275">
        <v>0</v>
      </c>
      <c r="R275">
        <v>0</v>
      </c>
      <c r="S275">
        <v>2</v>
      </c>
      <c r="T275">
        <v>3</v>
      </c>
      <c r="U275">
        <v>4</v>
      </c>
      <c r="V275">
        <v>2</v>
      </c>
      <c r="W275">
        <v>1</v>
      </c>
      <c r="X275">
        <v>3</v>
      </c>
      <c r="Y275">
        <v>4</v>
      </c>
      <c r="Z275">
        <v>0</v>
      </c>
      <c r="AA275">
        <v>1</v>
      </c>
      <c r="AB275">
        <v>0</v>
      </c>
      <c r="AC275">
        <v>0</v>
      </c>
      <c r="AD275">
        <v>0</v>
      </c>
      <c r="AE275">
        <v>0</v>
      </c>
      <c r="AF275">
        <v>14</v>
      </c>
      <c r="AG275">
        <v>0</v>
      </c>
      <c r="AH275">
        <v>0</v>
      </c>
      <c r="AI275">
        <v>0</v>
      </c>
      <c r="AJ275">
        <v>0</v>
      </c>
      <c r="AK275">
        <v>4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2</v>
      </c>
      <c r="AX275">
        <v>1</v>
      </c>
      <c r="AY275">
        <v>3</v>
      </c>
      <c r="AZ275">
        <v>4</v>
      </c>
      <c r="BA275">
        <v>0</v>
      </c>
      <c r="BB275">
        <v>0</v>
      </c>
      <c r="BC275">
        <v>1</v>
      </c>
      <c r="BD275">
        <v>1</v>
      </c>
    </row>
    <row r="276" spans="1:56" x14ac:dyDescent="0.3">
      <c r="A276">
        <v>2025</v>
      </c>
      <c r="B276">
        <v>2</v>
      </c>
      <c r="C276">
        <v>4402</v>
      </c>
      <c r="D276">
        <v>4405</v>
      </c>
      <c r="E276" t="s">
        <v>102</v>
      </c>
      <c r="F276" t="s">
        <v>68</v>
      </c>
      <c r="G276" t="s">
        <v>92</v>
      </c>
      <c r="H276">
        <v>0</v>
      </c>
      <c r="I276">
        <v>0</v>
      </c>
      <c r="J276">
        <v>0</v>
      </c>
      <c r="K276">
        <v>1</v>
      </c>
      <c r="L276">
        <v>0</v>
      </c>
      <c r="M276">
        <v>0</v>
      </c>
      <c r="N276">
        <v>2</v>
      </c>
      <c r="O276">
        <v>0</v>
      </c>
      <c r="P276">
        <v>2</v>
      </c>
      <c r="Q276">
        <v>0</v>
      </c>
      <c r="R276">
        <v>0</v>
      </c>
      <c r="S276">
        <v>2</v>
      </c>
      <c r="T276">
        <v>1</v>
      </c>
      <c r="U276">
        <v>1</v>
      </c>
      <c r="V276">
        <v>2</v>
      </c>
      <c r="W276">
        <v>1</v>
      </c>
      <c r="X276">
        <v>1</v>
      </c>
      <c r="Y276">
        <v>3</v>
      </c>
      <c r="Z276">
        <v>0</v>
      </c>
      <c r="AA276">
        <v>1</v>
      </c>
      <c r="AB276">
        <v>1</v>
      </c>
      <c r="AC276">
        <v>0</v>
      </c>
      <c r="AD276">
        <v>0</v>
      </c>
      <c r="AE276">
        <v>0</v>
      </c>
      <c r="AF276">
        <v>1</v>
      </c>
      <c r="AG276">
        <v>1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1</v>
      </c>
      <c r="AX276">
        <v>0</v>
      </c>
      <c r="AY276">
        <v>4</v>
      </c>
      <c r="AZ276">
        <v>2</v>
      </c>
      <c r="BA276">
        <v>0</v>
      </c>
      <c r="BB276">
        <v>0</v>
      </c>
      <c r="BC276">
        <v>0</v>
      </c>
      <c r="BD276">
        <v>2</v>
      </c>
    </row>
    <row r="277" spans="1:56" x14ac:dyDescent="0.3">
      <c r="A277">
        <v>2025</v>
      </c>
      <c r="B277">
        <v>2</v>
      </c>
      <c r="C277">
        <v>4403</v>
      </c>
      <c r="D277">
        <v>4406</v>
      </c>
      <c r="E277" t="s">
        <v>103</v>
      </c>
      <c r="F277" t="s">
        <v>68</v>
      </c>
      <c r="G277" t="s">
        <v>92</v>
      </c>
      <c r="H277">
        <v>0</v>
      </c>
      <c r="I277">
        <v>0</v>
      </c>
      <c r="J277">
        <v>0</v>
      </c>
      <c r="K277">
        <v>2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2</v>
      </c>
      <c r="T277">
        <v>1</v>
      </c>
      <c r="U277">
        <v>0</v>
      </c>
      <c r="V277">
        <v>1</v>
      </c>
      <c r="W277">
        <v>1</v>
      </c>
      <c r="X277">
        <v>3</v>
      </c>
      <c r="Y277">
        <v>2</v>
      </c>
      <c r="Z277">
        <v>1</v>
      </c>
      <c r="AA277">
        <v>3</v>
      </c>
      <c r="AB277">
        <v>1</v>
      </c>
      <c r="AC277">
        <v>0</v>
      </c>
      <c r="AD277">
        <v>0</v>
      </c>
      <c r="AE277">
        <v>0</v>
      </c>
      <c r="AF277">
        <v>9</v>
      </c>
      <c r="AG277">
        <v>0</v>
      </c>
      <c r="AH277">
        <v>0</v>
      </c>
      <c r="AI277">
        <v>0</v>
      </c>
      <c r="AJ277">
        <v>0</v>
      </c>
      <c r="AK277">
        <v>3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4</v>
      </c>
      <c r="AX277">
        <v>0</v>
      </c>
      <c r="AY277">
        <v>1</v>
      </c>
      <c r="AZ277">
        <v>2</v>
      </c>
      <c r="BA277">
        <v>0</v>
      </c>
      <c r="BB277">
        <v>0</v>
      </c>
      <c r="BC277">
        <v>2</v>
      </c>
      <c r="BD277">
        <v>0</v>
      </c>
    </row>
    <row r="278" spans="1:56" x14ac:dyDescent="0.3">
      <c r="A278">
        <v>2025</v>
      </c>
      <c r="B278">
        <v>2</v>
      </c>
      <c r="C278">
        <v>4404</v>
      </c>
      <c r="D278">
        <v>4407</v>
      </c>
      <c r="E278" t="s">
        <v>104</v>
      </c>
      <c r="F278" t="s">
        <v>68</v>
      </c>
      <c r="G278" t="s">
        <v>104</v>
      </c>
      <c r="H278">
        <v>8</v>
      </c>
      <c r="I278">
        <v>0</v>
      </c>
      <c r="J278">
        <v>26</v>
      </c>
      <c r="K278">
        <v>33</v>
      </c>
      <c r="L278">
        <v>18</v>
      </c>
      <c r="M278">
        <v>0</v>
      </c>
      <c r="N278">
        <v>19</v>
      </c>
      <c r="O278">
        <v>0</v>
      </c>
      <c r="P278">
        <v>19</v>
      </c>
      <c r="Q278">
        <v>0</v>
      </c>
      <c r="R278">
        <v>13</v>
      </c>
      <c r="S278">
        <v>29</v>
      </c>
      <c r="T278">
        <v>33</v>
      </c>
      <c r="U278">
        <v>29</v>
      </c>
      <c r="V278">
        <v>17</v>
      </c>
      <c r="W278">
        <v>20</v>
      </c>
      <c r="X278">
        <v>5</v>
      </c>
      <c r="Y278">
        <v>11</v>
      </c>
      <c r="Z278">
        <v>8</v>
      </c>
      <c r="AA278">
        <v>9</v>
      </c>
      <c r="AB278">
        <v>3</v>
      </c>
      <c r="AC278">
        <v>0</v>
      </c>
      <c r="AD278">
        <v>24</v>
      </c>
      <c r="AE278">
        <v>0</v>
      </c>
      <c r="AF278">
        <v>108</v>
      </c>
      <c r="AG278">
        <v>0</v>
      </c>
      <c r="AH278">
        <v>1</v>
      </c>
      <c r="AI278">
        <v>30</v>
      </c>
      <c r="AJ278">
        <v>0</v>
      </c>
      <c r="AK278">
        <v>16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10</v>
      </c>
      <c r="AV278">
        <v>0</v>
      </c>
      <c r="AW278">
        <v>29</v>
      </c>
      <c r="AX278">
        <v>2</v>
      </c>
      <c r="AY278">
        <v>17</v>
      </c>
      <c r="AZ278">
        <v>22</v>
      </c>
      <c r="BA278">
        <v>1</v>
      </c>
      <c r="BB278">
        <v>0</v>
      </c>
      <c r="BC278">
        <v>7</v>
      </c>
      <c r="BD278">
        <v>18</v>
      </c>
    </row>
    <row r="279" spans="1:56" x14ac:dyDescent="0.3">
      <c r="A279">
        <v>2025</v>
      </c>
      <c r="B279">
        <v>2</v>
      </c>
      <c r="C279">
        <v>4405</v>
      </c>
      <c r="D279">
        <v>4408</v>
      </c>
      <c r="E279" t="s">
        <v>105</v>
      </c>
      <c r="F279" t="s">
        <v>68</v>
      </c>
      <c r="G279" t="s">
        <v>104</v>
      </c>
      <c r="H279">
        <v>0</v>
      </c>
      <c r="I279">
        <v>0</v>
      </c>
      <c r="J279">
        <v>0</v>
      </c>
      <c r="K279">
        <v>3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2</v>
      </c>
      <c r="S279">
        <v>2</v>
      </c>
      <c r="T279">
        <v>2</v>
      </c>
      <c r="U279">
        <v>1</v>
      </c>
      <c r="V279">
        <v>3</v>
      </c>
      <c r="W279">
        <v>4</v>
      </c>
      <c r="X279">
        <v>1</v>
      </c>
      <c r="Y279">
        <v>6</v>
      </c>
      <c r="Z279">
        <v>0</v>
      </c>
      <c r="AA279">
        <v>3</v>
      </c>
      <c r="AB279">
        <v>2</v>
      </c>
      <c r="AC279">
        <v>0</v>
      </c>
      <c r="AD279">
        <v>3</v>
      </c>
      <c r="AE279">
        <v>0</v>
      </c>
      <c r="AF279">
        <v>13</v>
      </c>
      <c r="AG279">
        <v>0</v>
      </c>
      <c r="AH279">
        <v>0</v>
      </c>
      <c r="AI279">
        <v>2</v>
      </c>
      <c r="AJ279">
        <v>0</v>
      </c>
      <c r="AK279">
        <v>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</v>
      </c>
      <c r="AV279">
        <v>0</v>
      </c>
      <c r="AW279">
        <v>6</v>
      </c>
      <c r="AX279">
        <v>0</v>
      </c>
      <c r="AY279">
        <v>2</v>
      </c>
      <c r="AZ279">
        <v>5</v>
      </c>
      <c r="BA279">
        <v>0</v>
      </c>
      <c r="BB279">
        <v>1</v>
      </c>
      <c r="BC279">
        <v>3</v>
      </c>
      <c r="BD279">
        <v>0</v>
      </c>
    </row>
    <row r="280" spans="1:56" x14ac:dyDescent="0.3">
      <c r="A280">
        <v>2025</v>
      </c>
      <c r="B280">
        <v>2</v>
      </c>
      <c r="C280">
        <v>4406</v>
      </c>
      <c r="D280">
        <v>4409</v>
      </c>
      <c r="E280" t="s">
        <v>106</v>
      </c>
      <c r="F280" t="s">
        <v>68</v>
      </c>
      <c r="G280" t="s">
        <v>104</v>
      </c>
      <c r="H280">
        <v>0</v>
      </c>
      <c r="I280">
        <v>0</v>
      </c>
      <c r="J280">
        <v>0</v>
      </c>
      <c r="K280">
        <v>3</v>
      </c>
      <c r="L280">
        <v>4</v>
      </c>
      <c r="M280">
        <v>0</v>
      </c>
      <c r="N280">
        <v>6</v>
      </c>
      <c r="O280">
        <v>0</v>
      </c>
      <c r="P280">
        <v>6</v>
      </c>
      <c r="Q280">
        <v>0</v>
      </c>
      <c r="R280">
        <v>0</v>
      </c>
      <c r="S280">
        <v>4</v>
      </c>
      <c r="T280">
        <v>7</v>
      </c>
      <c r="U280">
        <v>6</v>
      </c>
      <c r="V280">
        <v>4</v>
      </c>
      <c r="W280">
        <v>7</v>
      </c>
      <c r="X280">
        <v>2</v>
      </c>
      <c r="Y280">
        <v>4</v>
      </c>
      <c r="Z280">
        <v>3</v>
      </c>
      <c r="AA280">
        <v>2</v>
      </c>
      <c r="AB280">
        <v>4</v>
      </c>
      <c r="AC280">
        <v>0</v>
      </c>
      <c r="AD280">
        <v>3</v>
      </c>
      <c r="AE280">
        <v>0</v>
      </c>
      <c r="AF280">
        <v>22</v>
      </c>
      <c r="AG280">
        <v>0</v>
      </c>
      <c r="AH280">
        <v>1</v>
      </c>
      <c r="AI280">
        <v>4</v>
      </c>
      <c r="AJ280">
        <v>0</v>
      </c>
      <c r="AK280">
        <v>4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3</v>
      </c>
      <c r="AV280">
        <v>0</v>
      </c>
      <c r="AW280">
        <v>2</v>
      </c>
      <c r="AX280">
        <v>0</v>
      </c>
      <c r="AY280">
        <v>7</v>
      </c>
      <c r="AZ280">
        <v>7</v>
      </c>
      <c r="BA280">
        <v>0</v>
      </c>
      <c r="BB280">
        <v>0</v>
      </c>
      <c r="BC280">
        <v>6</v>
      </c>
      <c r="BD280">
        <v>4</v>
      </c>
    </row>
    <row r="281" spans="1:56" x14ac:dyDescent="0.3">
      <c r="A281">
        <v>2025</v>
      </c>
      <c r="B281">
        <v>2</v>
      </c>
      <c r="C281">
        <v>4407</v>
      </c>
      <c r="D281">
        <v>4410</v>
      </c>
      <c r="E281" t="s">
        <v>107</v>
      </c>
      <c r="F281" t="s">
        <v>68</v>
      </c>
      <c r="G281" t="s">
        <v>104</v>
      </c>
      <c r="H281">
        <v>0</v>
      </c>
      <c r="I281">
        <v>0</v>
      </c>
      <c r="J281">
        <v>0</v>
      </c>
      <c r="K281">
        <v>3</v>
      </c>
      <c r="L281">
        <v>2</v>
      </c>
      <c r="M281">
        <v>0</v>
      </c>
      <c r="N281">
        <v>5</v>
      </c>
      <c r="O281">
        <v>0</v>
      </c>
      <c r="P281">
        <v>6</v>
      </c>
      <c r="Q281">
        <v>0</v>
      </c>
      <c r="R281">
        <v>1</v>
      </c>
      <c r="S281">
        <v>4</v>
      </c>
      <c r="T281">
        <v>1</v>
      </c>
      <c r="U281">
        <v>2</v>
      </c>
      <c r="V281">
        <v>1</v>
      </c>
      <c r="W281">
        <v>2</v>
      </c>
      <c r="X281">
        <v>0</v>
      </c>
      <c r="Y281">
        <v>1</v>
      </c>
      <c r="Z281">
        <v>1</v>
      </c>
      <c r="AA281">
        <v>0</v>
      </c>
      <c r="AB281">
        <v>1</v>
      </c>
      <c r="AC281">
        <v>0</v>
      </c>
      <c r="AD281">
        <v>2</v>
      </c>
      <c r="AE281">
        <v>0</v>
      </c>
      <c r="AF281">
        <v>5</v>
      </c>
      <c r="AG281">
        <v>0</v>
      </c>
      <c r="AH281">
        <v>0</v>
      </c>
      <c r="AI281">
        <v>4</v>
      </c>
      <c r="AJ281">
        <v>0</v>
      </c>
      <c r="AK281">
        <v>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1</v>
      </c>
      <c r="BA281">
        <v>0</v>
      </c>
      <c r="BB281">
        <v>0</v>
      </c>
      <c r="BC281">
        <v>1</v>
      </c>
      <c r="BD281">
        <v>0</v>
      </c>
    </row>
    <row r="282" spans="1:56" x14ac:dyDescent="0.3">
      <c r="A282">
        <v>2025</v>
      </c>
      <c r="B282">
        <v>2</v>
      </c>
      <c r="C282">
        <v>4408</v>
      </c>
      <c r="D282">
        <v>4411</v>
      </c>
      <c r="E282" t="s">
        <v>108</v>
      </c>
      <c r="F282" t="s">
        <v>68</v>
      </c>
      <c r="G282" t="s">
        <v>104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1</v>
      </c>
      <c r="O282">
        <v>0</v>
      </c>
      <c r="P282">
        <v>1</v>
      </c>
      <c r="Q282">
        <v>0</v>
      </c>
      <c r="R282">
        <v>0</v>
      </c>
      <c r="S282">
        <v>1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0</v>
      </c>
      <c r="AE282">
        <v>0</v>
      </c>
      <c r="AF282">
        <v>3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1</v>
      </c>
      <c r="AX282">
        <v>0</v>
      </c>
      <c r="AY282">
        <v>1</v>
      </c>
      <c r="AZ282">
        <v>0</v>
      </c>
      <c r="BA282">
        <v>0</v>
      </c>
      <c r="BB282">
        <v>0</v>
      </c>
      <c r="BC282">
        <v>1</v>
      </c>
      <c r="BD282">
        <v>2</v>
      </c>
    </row>
    <row r="283" spans="1:56" x14ac:dyDescent="0.3">
      <c r="A283">
        <v>2025</v>
      </c>
      <c r="B283">
        <v>2</v>
      </c>
      <c r="C283">
        <v>4409</v>
      </c>
      <c r="D283">
        <v>4412</v>
      </c>
      <c r="E283" t="s">
        <v>109</v>
      </c>
      <c r="F283" t="s">
        <v>68</v>
      </c>
      <c r="G283" t="s">
        <v>104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1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2</v>
      </c>
      <c r="AE283">
        <v>0</v>
      </c>
      <c r="AF283">
        <v>0</v>
      </c>
      <c r="AG283">
        <v>0</v>
      </c>
      <c r="AH283">
        <v>1</v>
      </c>
      <c r="AI283">
        <v>2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1</v>
      </c>
      <c r="AZ283">
        <v>0</v>
      </c>
      <c r="BA283">
        <v>0</v>
      </c>
      <c r="BB283">
        <v>0</v>
      </c>
      <c r="BC283">
        <v>0</v>
      </c>
      <c r="BD283">
        <v>0</v>
      </c>
    </row>
    <row r="284" spans="1:56" x14ac:dyDescent="0.3">
      <c r="A284">
        <v>2025</v>
      </c>
      <c r="B284">
        <v>2</v>
      </c>
      <c r="C284">
        <v>4410</v>
      </c>
      <c r="D284">
        <v>4413</v>
      </c>
      <c r="E284" t="s">
        <v>110</v>
      </c>
      <c r="F284" t="s">
        <v>68</v>
      </c>
      <c r="G284" t="s">
        <v>104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1</v>
      </c>
      <c r="AA284">
        <v>0</v>
      </c>
      <c r="AB284">
        <v>1</v>
      </c>
      <c r="AC284">
        <v>0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0</v>
      </c>
      <c r="AJ284">
        <v>0</v>
      </c>
      <c r="AK284">
        <v>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1</v>
      </c>
      <c r="AX284">
        <v>0</v>
      </c>
      <c r="AY284">
        <v>3</v>
      </c>
      <c r="AZ284">
        <v>0</v>
      </c>
      <c r="BA284">
        <v>0</v>
      </c>
      <c r="BB284">
        <v>0</v>
      </c>
      <c r="BC284">
        <v>0</v>
      </c>
      <c r="BD284">
        <v>0</v>
      </c>
    </row>
    <row r="285" spans="1:56" x14ac:dyDescent="0.3">
      <c r="A285">
        <v>2025</v>
      </c>
      <c r="B285">
        <v>2</v>
      </c>
      <c r="C285">
        <v>4411</v>
      </c>
      <c r="D285">
        <v>4414</v>
      </c>
      <c r="E285" t="s">
        <v>111</v>
      </c>
      <c r="F285" t="s">
        <v>68</v>
      </c>
      <c r="G285" t="s">
        <v>104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1</v>
      </c>
      <c r="T285">
        <v>1</v>
      </c>
      <c r="U285">
        <v>0</v>
      </c>
      <c r="V285">
        <v>0</v>
      </c>
      <c r="W285">
        <v>1</v>
      </c>
      <c r="X285">
        <v>3</v>
      </c>
      <c r="Y285">
        <v>1</v>
      </c>
      <c r="Z285">
        <v>1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1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13</v>
      </c>
      <c r="BA285">
        <v>0</v>
      </c>
      <c r="BB285">
        <v>0</v>
      </c>
      <c r="BC285">
        <v>0</v>
      </c>
      <c r="BD285">
        <v>1</v>
      </c>
    </row>
    <row r="286" spans="1:56" x14ac:dyDescent="0.3">
      <c r="A286">
        <v>2025</v>
      </c>
      <c r="B286">
        <v>2</v>
      </c>
      <c r="C286">
        <v>4412</v>
      </c>
      <c r="D286">
        <v>4415</v>
      </c>
      <c r="E286" t="s">
        <v>112</v>
      </c>
      <c r="F286" t="s">
        <v>68</v>
      </c>
      <c r="G286" t="s">
        <v>104</v>
      </c>
      <c r="H286">
        <v>0</v>
      </c>
      <c r="I286">
        <v>0</v>
      </c>
      <c r="J286">
        <v>0</v>
      </c>
      <c r="K286">
        <v>1</v>
      </c>
      <c r="L286">
        <v>2</v>
      </c>
      <c r="M286">
        <v>0</v>
      </c>
      <c r="N286">
        <v>0</v>
      </c>
      <c r="O286">
        <v>0</v>
      </c>
      <c r="P286">
        <v>2</v>
      </c>
      <c r="Q286">
        <v>0</v>
      </c>
      <c r="R286">
        <v>0</v>
      </c>
      <c r="S286">
        <v>4</v>
      </c>
      <c r="T286">
        <v>2</v>
      </c>
      <c r="U286">
        <v>5</v>
      </c>
      <c r="V286">
        <v>0</v>
      </c>
      <c r="W286">
        <v>2</v>
      </c>
      <c r="X286">
        <v>0</v>
      </c>
      <c r="Y286">
        <v>4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10</v>
      </c>
      <c r="AG286">
        <v>0</v>
      </c>
      <c r="AH286">
        <v>0</v>
      </c>
      <c r="AI286">
        <v>1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4</v>
      </c>
      <c r="AZ286">
        <v>7</v>
      </c>
      <c r="BA286">
        <v>0</v>
      </c>
      <c r="BB286">
        <v>0</v>
      </c>
      <c r="BC286">
        <v>2</v>
      </c>
      <c r="BD286">
        <v>1</v>
      </c>
    </row>
    <row r="287" spans="1:56" x14ac:dyDescent="0.3">
      <c r="A287">
        <v>2025</v>
      </c>
      <c r="B287">
        <v>2</v>
      </c>
      <c r="C287">
        <v>4413</v>
      </c>
      <c r="D287">
        <v>4416</v>
      </c>
      <c r="E287" t="s">
        <v>113</v>
      </c>
      <c r="F287" t="s">
        <v>68</v>
      </c>
      <c r="G287" t="s">
        <v>104</v>
      </c>
      <c r="H287">
        <v>0</v>
      </c>
      <c r="I287">
        <v>0</v>
      </c>
      <c r="J287">
        <v>0</v>
      </c>
      <c r="K287">
        <v>2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1</v>
      </c>
      <c r="Y287">
        <v>0</v>
      </c>
      <c r="Z287">
        <v>0</v>
      </c>
      <c r="AA287">
        <v>3</v>
      </c>
      <c r="AB287">
        <v>1</v>
      </c>
      <c r="AC287">
        <v>0</v>
      </c>
      <c r="AD287">
        <v>1</v>
      </c>
      <c r="AE287">
        <v>0</v>
      </c>
      <c r="AF287">
        <v>2</v>
      </c>
      <c r="AG287">
        <v>0</v>
      </c>
      <c r="AH287">
        <v>0</v>
      </c>
      <c r="AI287">
        <v>1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2</v>
      </c>
      <c r="BA287">
        <v>0</v>
      </c>
      <c r="BB287">
        <v>0</v>
      </c>
      <c r="BC287">
        <v>0</v>
      </c>
      <c r="BD287">
        <v>0</v>
      </c>
    </row>
    <row r="288" spans="1:56" x14ac:dyDescent="0.3">
      <c r="A288">
        <v>2025</v>
      </c>
      <c r="B288">
        <v>2</v>
      </c>
      <c r="C288">
        <v>4414</v>
      </c>
      <c r="D288">
        <v>4417</v>
      </c>
      <c r="E288" t="s">
        <v>114</v>
      </c>
      <c r="F288" t="s">
        <v>68</v>
      </c>
      <c r="G288" t="s">
        <v>83</v>
      </c>
      <c r="H288">
        <v>0</v>
      </c>
      <c r="I288">
        <v>0</v>
      </c>
      <c r="J288">
        <v>0</v>
      </c>
      <c r="K288">
        <v>1</v>
      </c>
      <c r="L288">
        <v>1</v>
      </c>
      <c r="M288">
        <v>0</v>
      </c>
      <c r="N288">
        <v>1</v>
      </c>
      <c r="O288">
        <v>0</v>
      </c>
      <c r="P288">
        <v>2</v>
      </c>
      <c r="Q288">
        <v>0</v>
      </c>
      <c r="R288">
        <v>0</v>
      </c>
      <c r="S288">
        <v>2</v>
      </c>
      <c r="T288">
        <v>1</v>
      </c>
      <c r="U288">
        <v>0</v>
      </c>
      <c r="V288">
        <v>1</v>
      </c>
      <c r="W288">
        <v>0</v>
      </c>
      <c r="X288">
        <v>1</v>
      </c>
      <c r="Y288">
        <v>3</v>
      </c>
      <c r="Z288">
        <v>2</v>
      </c>
      <c r="AA288">
        <v>1</v>
      </c>
      <c r="AB288">
        <v>3</v>
      </c>
      <c r="AC288">
        <v>0</v>
      </c>
      <c r="AD288">
        <v>0</v>
      </c>
      <c r="AE288">
        <v>0</v>
      </c>
      <c r="AF288">
        <v>4</v>
      </c>
      <c r="AG288">
        <v>0</v>
      </c>
      <c r="AH288">
        <v>0</v>
      </c>
      <c r="AI288">
        <v>2</v>
      </c>
      <c r="AJ288">
        <v>0</v>
      </c>
      <c r="AK288">
        <v>2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2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4</v>
      </c>
    </row>
    <row r="289" spans="1:56" x14ac:dyDescent="0.3">
      <c r="A289">
        <v>2025</v>
      </c>
      <c r="B289">
        <v>2</v>
      </c>
      <c r="C289">
        <v>4415</v>
      </c>
      <c r="D289">
        <v>4418</v>
      </c>
      <c r="E289" t="s">
        <v>115</v>
      </c>
      <c r="F289" t="s">
        <v>68</v>
      </c>
      <c r="G289" t="s">
        <v>83</v>
      </c>
      <c r="H289">
        <v>0</v>
      </c>
      <c r="I289">
        <v>0</v>
      </c>
      <c r="J289">
        <v>0</v>
      </c>
      <c r="K289">
        <v>2</v>
      </c>
      <c r="L289">
        <v>2</v>
      </c>
      <c r="M289">
        <v>0</v>
      </c>
      <c r="N289">
        <v>2</v>
      </c>
      <c r="O289">
        <v>0</v>
      </c>
      <c r="P289">
        <v>1</v>
      </c>
      <c r="Q289">
        <v>0</v>
      </c>
      <c r="R289">
        <v>0</v>
      </c>
      <c r="S289">
        <v>0</v>
      </c>
      <c r="T289">
        <v>2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1</v>
      </c>
      <c r="AB289">
        <v>3</v>
      </c>
      <c r="AC289">
        <v>0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</v>
      </c>
      <c r="AX289">
        <v>0</v>
      </c>
      <c r="AY289">
        <v>1</v>
      </c>
      <c r="AZ289">
        <v>3</v>
      </c>
      <c r="BA289">
        <v>0</v>
      </c>
      <c r="BB289">
        <v>0</v>
      </c>
      <c r="BC289">
        <v>0</v>
      </c>
      <c r="BD289">
        <v>0</v>
      </c>
    </row>
    <row r="290" spans="1:56" x14ac:dyDescent="0.3">
      <c r="A290">
        <v>2025</v>
      </c>
      <c r="B290">
        <v>2</v>
      </c>
      <c r="C290">
        <v>4416</v>
      </c>
      <c r="D290">
        <v>4419</v>
      </c>
      <c r="E290" t="s">
        <v>116</v>
      </c>
      <c r="F290" t="s">
        <v>68</v>
      </c>
      <c r="G290" t="s">
        <v>83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2</v>
      </c>
      <c r="Y290">
        <v>0</v>
      </c>
      <c r="Z290">
        <v>1</v>
      </c>
      <c r="AA290">
        <v>0</v>
      </c>
      <c r="AB290">
        <v>0</v>
      </c>
      <c r="AC290">
        <v>0</v>
      </c>
      <c r="AD290">
        <v>3</v>
      </c>
      <c r="AE290">
        <v>0</v>
      </c>
      <c r="AF290">
        <v>3</v>
      </c>
      <c r="AG290">
        <v>0</v>
      </c>
      <c r="AH290">
        <v>0</v>
      </c>
      <c r="AI290">
        <v>3</v>
      </c>
      <c r="AJ290">
        <v>0</v>
      </c>
      <c r="AK290">
        <v>2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</v>
      </c>
      <c r="AV290">
        <v>0</v>
      </c>
      <c r="AW290">
        <v>1</v>
      </c>
      <c r="AX290">
        <v>1</v>
      </c>
      <c r="AY290">
        <v>2</v>
      </c>
      <c r="AZ290">
        <v>2</v>
      </c>
      <c r="BA290">
        <v>0</v>
      </c>
      <c r="BB290">
        <v>0</v>
      </c>
      <c r="BC290">
        <v>0</v>
      </c>
      <c r="BD290">
        <v>0</v>
      </c>
    </row>
    <row r="291" spans="1:56" x14ac:dyDescent="0.3">
      <c r="A291">
        <v>2025</v>
      </c>
      <c r="B291">
        <v>2</v>
      </c>
      <c r="C291">
        <v>4417</v>
      </c>
      <c r="D291">
        <v>4420</v>
      </c>
      <c r="E291" t="s">
        <v>117</v>
      </c>
      <c r="F291" t="s">
        <v>68</v>
      </c>
      <c r="G291" t="s">
        <v>117</v>
      </c>
      <c r="H291">
        <v>31</v>
      </c>
      <c r="I291">
        <v>0</v>
      </c>
      <c r="J291">
        <v>33</v>
      </c>
      <c r="K291">
        <v>22</v>
      </c>
      <c r="L291">
        <v>11</v>
      </c>
      <c r="M291">
        <v>1</v>
      </c>
      <c r="N291">
        <v>8</v>
      </c>
      <c r="O291">
        <v>0</v>
      </c>
      <c r="P291">
        <v>7</v>
      </c>
      <c r="Q291">
        <v>0</v>
      </c>
      <c r="R291">
        <v>7</v>
      </c>
      <c r="S291">
        <v>14</v>
      </c>
      <c r="T291">
        <v>16</v>
      </c>
      <c r="U291">
        <v>17</v>
      </c>
      <c r="V291">
        <v>13</v>
      </c>
      <c r="W291">
        <v>23</v>
      </c>
      <c r="X291">
        <v>16</v>
      </c>
      <c r="Y291">
        <v>21</v>
      </c>
      <c r="Z291">
        <v>12</v>
      </c>
      <c r="AA291">
        <v>14</v>
      </c>
      <c r="AB291">
        <v>4</v>
      </c>
      <c r="AC291">
        <v>0</v>
      </c>
      <c r="AD291">
        <v>21</v>
      </c>
      <c r="AE291">
        <v>0</v>
      </c>
      <c r="AF291">
        <v>49</v>
      </c>
      <c r="AG291">
        <v>1</v>
      </c>
      <c r="AH291">
        <v>5</v>
      </c>
      <c r="AI291">
        <v>7</v>
      </c>
      <c r="AJ291">
        <v>0</v>
      </c>
      <c r="AK291">
        <v>10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1</v>
      </c>
      <c r="AU291">
        <v>2</v>
      </c>
      <c r="AV291">
        <v>0</v>
      </c>
      <c r="AW291">
        <v>18</v>
      </c>
      <c r="AX291">
        <v>3</v>
      </c>
      <c r="AY291">
        <v>34</v>
      </c>
      <c r="AZ291">
        <v>51</v>
      </c>
      <c r="BA291">
        <v>0</v>
      </c>
      <c r="BB291">
        <v>0</v>
      </c>
      <c r="BC291">
        <v>11</v>
      </c>
      <c r="BD291">
        <v>15</v>
      </c>
    </row>
    <row r="292" spans="1:56" x14ac:dyDescent="0.3">
      <c r="A292">
        <v>2025</v>
      </c>
      <c r="B292">
        <v>2</v>
      </c>
      <c r="C292">
        <v>4418</v>
      </c>
      <c r="D292">
        <v>4421</v>
      </c>
      <c r="E292" t="s">
        <v>118</v>
      </c>
      <c r="F292" t="s">
        <v>68</v>
      </c>
      <c r="G292" t="s">
        <v>117</v>
      </c>
      <c r="H292">
        <v>0</v>
      </c>
      <c r="I292">
        <v>0</v>
      </c>
      <c r="J292">
        <v>0</v>
      </c>
      <c r="K292">
        <v>9</v>
      </c>
      <c r="L292">
        <v>5</v>
      </c>
      <c r="M292">
        <v>0</v>
      </c>
      <c r="N292">
        <v>2</v>
      </c>
      <c r="O292">
        <v>0</v>
      </c>
      <c r="P292">
        <v>2</v>
      </c>
      <c r="Q292">
        <v>0</v>
      </c>
      <c r="R292">
        <v>1</v>
      </c>
      <c r="S292">
        <v>2</v>
      </c>
      <c r="T292">
        <v>9</v>
      </c>
      <c r="U292">
        <v>2</v>
      </c>
      <c r="V292">
        <v>7</v>
      </c>
      <c r="W292">
        <v>7</v>
      </c>
      <c r="X292">
        <v>5</v>
      </c>
      <c r="Y292">
        <v>7</v>
      </c>
      <c r="Z292">
        <v>3</v>
      </c>
      <c r="AA292">
        <v>9</v>
      </c>
      <c r="AB292">
        <v>0</v>
      </c>
      <c r="AC292">
        <v>0</v>
      </c>
      <c r="AD292">
        <v>9</v>
      </c>
      <c r="AE292">
        <v>0</v>
      </c>
      <c r="AF292">
        <v>16</v>
      </c>
      <c r="AG292">
        <v>0</v>
      </c>
      <c r="AH292">
        <v>0</v>
      </c>
      <c r="AI292">
        <v>9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</v>
      </c>
      <c r="AV292">
        <v>0</v>
      </c>
      <c r="AW292">
        <v>0</v>
      </c>
      <c r="AX292">
        <v>0</v>
      </c>
      <c r="AY292">
        <v>6</v>
      </c>
      <c r="AZ292">
        <v>4</v>
      </c>
      <c r="BA292">
        <v>0</v>
      </c>
      <c r="BB292">
        <v>0</v>
      </c>
      <c r="BC292">
        <v>0</v>
      </c>
      <c r="BD292">
        <v>2</v>
      </c>
    </row>
    <row r="293" spans="1:56" x14ac:dyDescent="0.3">
      <c r="A293">
        <v>2025</v>
      </c>
      <c r="B293">
        <v>2</v>
      </c>
      <c r="C293">
        <v>4419</v>
      </c>
      <c r="D293">
        <v>4422</v>
      </c>
      <c r="E293" t="s">
        <v>119</v>
      </c>
      <c r="F293" t="s">
        <v>68</v>
      </c>
      <c r="G293" t="s">
        <v>117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</v>
      </c>
      <c r="S293">
        <v>2</v>
      </c>
      <c r="T293">
        <v>4</v>
      </c>
      <c r="U293">
        <v>2</v>
      </c>
      <c r="V293">
        <v>5</v>
      </c>
      <c r="W293">
        <v>7</v>
      </c>
      <c r="X293">
        <v>3</v>
      </c>
      <c r="Y293">
        <v>3</v>
      </c>
      <c r="Z293">
        <v>6</v>
      </c>
      <c r="AA293">
        <v>3</v>
      </c>
      <c r="AB293">
        <v>0</v>
      </c>
      <c r="AC293">
        <v>0</v>
      </c>
      <c r="AD293">
        <v>3</v>
      </c>
      <c r="AE293">
        <v>0</v>
      </c>
      <c r="AF293">
        <v>9</v>
      </c>
      <c r="AG293">
        <v>0</v>
      </c>
      <c r="AH293">
        <v>1</v>
      </c>
      <c r="AI293">
        <v>1</v>
      </c>
      <c r="AJ293">
        <v>0</v>
      </c>
      <c r="AK293">
        <v>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5</v>
      </c>
      <c r="AV293">
        <v>0</v>
      </c>
      <c r="AW293">
        <v>5</v>
      </c>
      <c r="AX293">
        <v>2</v>
      </c>
      <c r="AY293">
        <v>4</v>
      </c>
      <c r="AZ293">
        <v>9</v>
      </c>
      <c r="BA293">
        <v>0</v>
      </c>
      <c r="BB293">
        <v>0</v>
      </c>
      <c r="BC293">
        <v>0</v>
      </c>
      <c r="BD293">
        <v>3</v>
      </c>
    </row>
    <row r="294" spans="1:56" x14ac:dyDescent="0.3">
      <c r="A294">
        <v>2025</v>
      </c>
      <c r="B294">
        <v>2</v>
      </c>
      <c r="C294">
        <v>4420</v>
      </c>
      <c r="D294">
        <v>4423</v>
      </c>
      <c r="E294" t="s">
        <v>120</v>
      </c>
      <c r="F294" t="s">
        <v>68</v>
      </c>
      <c r="G294" t="s">
        <v>117</v>
      </c>
      <c r="H294">
        <v>0</v>
      </c>
      <c r="I294">
        <v>0</v>
      </c>
      <c r="J294">
        <v>0</v>
      </c>
      <c r="K294">
        <v>2</v>
      </c>
      <c r="L294">
        <v>2</v>
      </c>
      <c r="M294">
        <v>0</v>
      </c>
      <c r="N294">
        <v>2</v>
      </c>
      <c r="O294">
        <v>0</v>
      </c>
      <c r="P294">
        <v>2</v>
      </c>
      <c r="Q294">
        <v>0</v>
      </c>
      <c r="R294">
        <v>0</v>
      </c>
      <c r="S294">
        <v>6</v>
      </c>
      <c r="T294">
        <v>6</v>
      </c>
      <c r="U294">
        <v>8</v>
      </c>
      <c r="V294">
        <v>7</v>
      </c>
      <c r="W294">
        <v>7</v>
      </c>
      <c r="X294">
        <v>5</v>
      </c>
      <c r="Y294">
        <v>5</v>
      </c>
      <c r="Z294">
        <v>4</v>
      </c>
      <c r="AA294">
        <v>6</v>
      </c>
      <c r="AB294">
        <v>2</v>
      </c>
      <c r="AC294">
        <v>0</v>
      </c>
      <c r="AD294">
        <v>1</v>
      </c>
      <c r="AE294">
        <v>0</v>
      </c>
      <c r="AF294">
        <v>28</v>
      </c>
      <c r="AG294">
        <v>0</v>
      </c>
      <c r="AH294">
        <v>0</v>
      </c>
      <c r="AI294">
        <v>1</v>
      </c>
      <c r="AJ294">
        <v>0</v>
      </c>
      <c r="AK294">
        <v>6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4</v>
      </c>
      <c r="AX294">
        <v>4</v>
      </c>
      <c r="AY294">
        <v>7</v>
      </c>
      <c r="AZ294">
        <v>11</v>
      </c>
      <c r="BA294">
        <v>0</v>
      </c>
      <c r="BB294">
        <v>0</v>
      </c>
      <c r="BC294">
        <v>3</v>
      </c>
      <c r="BD294">
        <v>5</v>
      </c>
    </row>
    <row r="295" spans="1:56" x14ac:dyDescent="0.3">
      <c r="A295">
        <v>2025</v>
      </c>
      <c r="B295">
        <v>2</v>
      </c>
      <c r="C295">
        <v>4421</v>
      </c>
      <c r="D295">
        <v>4424</v>
      </c>
      <c r="E295" t="s">
        <v>121</v>
      </c>
      <c r="F295" t="s">
        <v>68</v>
      </c>
      <c r="G295" t="s">
        <v>117</v>
      </c>
      <c r="H295">
        <v>0</v>
      </c>
      <c r="I295">
        <v>0</v>
      </c>
      <c r="J295">
        <v>0</v>
      </c>
      <c r="K295">
        <v>8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8</v>
      </c>
      <c r="S295">
        <v>6</v>
      </c>
      <c r="T295">
        <v>0</v>
      </c>
      <c r="U295">
        <v>6</v>
      </c>
      <c r="V295">
        <v>3</v>
      </c>
      <c r="W295">
        <v>3</v>
      </c>
      <c r="X295">
        <v>2</v>
      </c>
      <c r="Y295">
        <v>6</v>
      </c>
      <c r="Z295">
        <v>4</v>
      </c>
      <c r="AA295">
        <v>2</v>
      </c>
      <c r="AB295">
        <v>1</v>
      </c>
      <c r="AC295">
        <v>0</v>
      </c>
      <c r="AD295">
        <v>1</v>
      </c>
      <c r="AE295">
        <v>0</v>
      </c>
      <c r="AF295">
        <v>0</v>
      </c>
      <c r="AG295">
        <v>0</v>
      </c>
      <c r="AH295">
        <v>1</v>
      </c>
      <c r="AI295">
        <v>6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</v>
      </c>
      <c r="AV295">
        <v>0</v>
      </c>
      <c r="AW295">
        <v>1</v>
      </c>
      <c r="AX295">
        <v>6</v>
      </c>
      <c r="AY295">
        <v>4</v>
      </c>
      <c r="AZ295">
        <v>9</v>
      </c>
      <c r="BA295">
        <v>0</v>
      </c>
      <c r="BB295">
        <v>0</v>
      </c>
      <c r="BC295">
        <v>1</v>
      </c>
      <c r="BD295">
        <v>8</v>
      </c>
    </row>
    <row r="296" spans="1:56" x14ac:dyDescent="0.3">
      <c r="A296">
        <v>2025</v>
      </c>
      <c r="B296">
        <v>2</v>
      </c>
      <c r="C296">
        <v>4422</v>
      </c>
      <c r="D296">
        <v>4425</v>
      </c>
      <c r="E296" t="s">
        <v>122</v>
      </c>
      <c r="F296" t="s">
        <v>68</v>
      </c>
      <c r="G296" t="s">
        <v>117</v>
      </c>
      <c r="H296">
        <v>0</v>
      </c>
      <c r="I296">
        <v>0</v>
      </c>
      <c r="J296">
        <v>0</v>
      </c>
      <c r="K296">
        <v>3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1</v>
      </c>
      <c r="S296">
        <v>2</v>
      </c>
      <c r="T296">
        <v>1</v>
      </c>
      <c r="U296">
        <v>6</v>
      </c>
      <c r="V296">
        <v>6</v>
      </c>
      <c r="W296">
        <v>4</v>
      </c>
      <c r="X296">
        <v>3</v>
      </c>
      <c r="Y296">
        <v>3</v>
      </c>
      <c r="Z296">
        <v>1</v>
      </c>
      <c r="AA296">
        <v>9</v>
      </c>
      <c r="AB296">
        <v>1</v>
      </c>
      <c r="AC296">
        <v>0</v>
      </c>
      <c r="AD296">
        <v>1</v>
      </c>
      <c r="AE296">
        <v>0</v>
      </c>
      <c r="AF296">
        <v>17</v>
      </c>
      <c r="AG296">
        <v>0</v>
      </c>
      <c r="AH296">
        <v>1</v>
      </c>
      <c r="AI296">
        <v>1</v>
      </c>
      <c r="AJ296">
        <v>0</v>
      </c>
      <c r="AK296">
        <v>4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</v>
      </c>
      <c r="AV296">
        <v>0</v>
      </c>
      <c r="AW296">
        <v>12</v>
      </c>
      <c r="AX296">
        <v>3</v>
      </c>
      <c r="AY296">
        <v>3</v>
      </c>
      <c r="AZ296">
        <v>9</v>
      </c>
      <c r="BA296">
        <v>0</v>
      </c>
      <c r="BB296">
        <v>0</v>
      </c>
      <c r="BC296">
        <v>1</v>
      </c>
      <c r="BD296">
        <v>2</v>
      </c>
    </row>
    <row r="297" spans="1:56" x14ac:dyDescent="0.3">
      <c r="A297">
        <v>2025</v>
      </c>
      <c r="B297">
        <v>2</v>
      </c>
      <c r="C297">
        <v>4423</v>
      </c>
      <c r="D297">
        <v>4426</v>
      </c>
      <c r="E297" t="s">
        <v>123</v>
      </c>
      <c r="F297" t="s">
        <v>68</v>
      </c>
      <c r="G297" t="s">
        <v>117</v>
      </c>
      <c r="H297">
        <v>0</v>
      </c>
      <c r="I297">
        <v>0</v>
      </c>
      <c r="J297">
        <v>0</v>
      </c>
      <c r="K297">
        <v>5</v>
      </c>
      <c r="L297">
        <v>3</v>
      </c>
      <c r="M297">
        <v>0</v>
      </c>
      <c r="N297">
        <v>4</v>
      </c>
      <c r="O297">
        <v>0</v>
      </c>
      <c r="P297">
        <v>2</v>
      </c>
      <c r="Q297">
        <v>0</v>
      </c>
      <c r="R297">
        <v>2</v>
      </c>
      <c r="S297">
        <v>6</v>
      </c>
      <c r="T297">
        <v>4</v>
      </c>
      <c r="U297">
        <v>5</v>
      </c>
      <c r="V297">
        <v>8</v>
      </c>
      <c r="W297">
        <v>4</v>
      </c>
      <c r="X297">
        <v>8</v>
      </c>
      <c r="Y297">
        <v>4</v>
      </c>
      <c r="Z297">
        <v>2</v>
      </c>
      <c r="AA297">
        <v>6</v>
      </c>
      <c r="AB297">
        <v>2</v>
      </c>
      <c r="AC297">
        <v>0</v>
      </c>
      <c r="AD297">
        <v>0</v>
      </c>
      <c r="AE297">
        <v>0</v>
      </c>
      <c r="AF297">
        <v>4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5</v>
      </c>
      <c r="AV297">
        <v>1</v>
      </c>
      <c r="AW297">
        <v>4</v>
      </c>
      <c r="AX297">
        <v>1</v>
      </c>
      <c r="AY297">
        <v>10</v>
      </c>
      <c r="AZ297">
        <v>21</v>
      </c>
      <c r="BA297">
        <v>0</v>
      </c>
      <c r="BB297">
        <v>0</v>
      </c>
      <c r="BC297">
        <v>4</v>
      </c>
      <c r="BD297">
        <v>9</v>
      </c>
    </row>
    <row r="298" spans="1:56" x14ac:dyDescent="0.3">
      <c r="A298">
        <v>2025</v>
      </c>
      <c r="B298">
        <v>2</v>
      </c>
      <c r="C298">
        <v>4424</v>
      </c>
      <c r="D298">
        <v>4427</v>
      </c>
      <c r="E298" t="s">
        <v>124</v>
      </c>
      <c r="F298" t="s">
        <v>68</v>
      </c>
      <c r="G298" t="s">
        <v>117</v>
      </c>
      <c r="H298">
        <v>0</v>
      </c>
      <c r="I298">
        <v>0</v>
      </c>
      <c r="J298">
        <v>0</v>
      </c>
      <c r="K298">
        <v>4</v>
      </c>
      <c r="L298">
        <v>1</v>
      </c>
      <c r="M298">
        <v>0</v>
      </c>
      <c r="N298">
        <v>1</v>
      </c>
      <c r="O298">
        <v>0</v>
      </c>
      <c r="P298">
        <v>0</v>
      </c>
      <c r="Q298">
        <v>0</v>
      </c>
      <c r="R298">
        <v>2</v>
      </c>
      <c r="S298">
        <v>2</v>
      </c>
      <c r="T298">
        <v>5</v>
      </c>
      <c r="U298">
        <v>1</v>
      </c>
      <c r="V298">
        <v>2</v>
      </c>
      <c r="W298">
        <v>3</v>
      </c>
      <c r="X298">
        <v>2</v>
      </c>
      <c r="Y298">
        <v>1</v>
      </c>
      <c r="Z298">
        <v>1</v>
      </c>
      <c r="AA298">
        <v>1</v>
      </c>
      <c r="AB298">
        <v>2</v>
      </c>
      <c r="AC298">
        <v>0</v>
      </c>
      <c r="AD298">
        <v>2</v>
      </c>
      <c r="AE298">
        <v>0</v>
      </c>
      <c r="AF298">
        <v>4</v>
      </c>
      <c r="AG298">
        <v>0</v>
      </c>
      <c r="AH298">
        <v>3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1</v>
      </c>
      <c r="AZ298">
        <v>0</v>
      </c>
      <c r="BA298">
        <v>0</v>
      </c>
      <c r="BB298">
        <v>0</v>
      </c>
      <c r="BC298">
        <v>1</v>
      </c>
      <c r="BD298">
        <v>0</v>
      </c>
    </row>
    <row r="299" spans="1:56" x14ac:dyDescent="0.3">
      <c r="A299">
        <v>2025</v>
      </c>
      <c r="B299">
        <v>2</v>
      </c>
      <c r="C299">
        <v>4425</v>
      </c>
      <c r="D299">
        <v>4428</v>
      </c>
      <c r="E299" t="s">
        <v>125</v>
      </c>
      <c r="F299" t="s">
        <v>68</v>
      </c>
      <c r="G299" t="s">
        <v>117</v>
      </c>
      <c r="H299">
        <v>0</v>
      </c>
      <c r="I299">
        <v>0</v>
      </c>
      <c r="J299">
        <v>0</v>
      </c>
      <c r="K299">
        <v>2</v>
      </c>
      <c r="L299">
        <v>2</v>
      </c>
      <c r="M299">
        <v>0</v>
      </c>
      <c r="N299">
        <v>2</v>
      </c>
      <c r="O299">
        <v>0</v>
      </c>
      <c r="P299">
        <v>2</v>
      </c>
      <c r="Q299">
        <v>0</v>
      </c>
      <c r="R299">
        <v>1</v>
      </c>
      <c r="S299">
        <v>1</v>
      </c>
      <c r="T299">
        <v>2</v>
      </c>
      <c r="U299">
        <v>2</v>
      </c>
      <c r="V299">
        <v>3</v>
      </c>
      <c r="W299">
        <v>1</v>
      </c>
      <c r="X299">
        <v>7</v>
      </c>
      <c r="Y299">
        <v>7</v>
      </c>
      <c r="Z299">
        <v>4</v>
      </c>
      <c r="AA299">
        <v>2</v>
      </c>
      <c r="AB299">
        <v>3</v>
      </c>
      <c r="AC299">
        <v>0</v>
      </c>
      <c r="AD299">
        <v>4</v>
      </c>
      <c r="AE299">
        <v>0</v>
      </c>
      <c r="AF299">
        <v>1</v>
      </c>
      <c r="AG299">
        <v>0</v>
      </c>
      <c r="AH299">
        <v>0</v>
      </c>
      <c r="AI299">
        <v>2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</v>
      </c>
      <c r="AV299">
        <v>0</v>
      </c>
      <c r="AW299">
        <v>25</v>
      </c>
      <c r="AX299">
        <v>0</v>
      </c>
      <c r="AY299">
        <v>3</v>
      </c>
      <c r="AZ299">
        <v>16</v>
      </c>
      <c r="BA299">
        <v>0</v>
      </c>
      <c r="BB299">
        <v>0</v>
      </c>
      <c r="BC299">
        <v>2</v>
      </c>
      <c r="BD299">
        <v>0</v>
      </c>
    </row>
    <row r="300" spans="1:56" x14ac:dyDescent="0.3">
      <c r="A300">
        <v>2025</v>
      </c>
      <c r="B300">
        <v>2</v>
      </c>
      <c r="C300">
        <v>4426</v>
      </c>
      <c r="D300">
        <v>4429</v>
      </c>
      <c r="E300" t="s">
        <v>126</v>
      </c>
      <c r="F300" t="s">
        <v>68</v>
      </c>
      <c r="G300" t="s">
        <v>117</v>
      </c>
      <c r="H300">
        <v>0</v>
      </c>
      <c r="I300">
        <v>0</v>
      </c>
      <c r="J300">
        <v>0</v>
      </c>
      <c r="K300">
        <v>8</v>
      </c>
      <c r="L300">
        <v>7</v>
      </c>
      <c r="M300">
        <v>0</v>
      </c>
      <c r="N300">
        <v>11</v>
      </c>
      <c r="O300">
        <v>0</v>
      </c>
      <c r="P300">
        <v>13</v>
      </c>
      <c r="Q300">
        <v>0</v>
      </c>
      <c r="R300">
        <v>2</v>
      </c>
      <c r="S300">
        <v>13</v>
      </c>
      <c r="T300">
        <v>10</v>
      </c>
      <c r="U300">
        <v>10</v>
      </c>
      <c r="V300">
        <v>12</v>
      </c>
      <c r="W300">
        <v>14</v>
      </c>
      <c r="X300">
        <v>6</v>
      </c>
      <c r="Y300">
        <v>14</v>
      </c>
      <c r="Z300">
        <v>9</v>
      </c>
      <c r="AA300">
        <v>9</v>
      </c>
      <c r="AB300">
        <v>6</v>
      </c>
      <c r="AC300">
        <v>0</v>
      </c>
      <c r="AD300">
        <v>11</v>
      </c>
      <c r="AE300">
        <v>0</v>
      </c>
      <c r="AF300">
        <v>78</v>
      </c>
      <c r="AG300">
        <v>0</v>
      </c>
      <c r="AH300">
        <v>5</v>
      </c>
      <c r="AI300">
        <v>6</v>
      </c>
      <c r="AJ300">
        <v>0</v>
      </c>
      <c r="AK300">
        <v>7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9</v>
      </c>
      <c r="AV300">
        <v>0</v>
      </c>
      <c r="AW300">
        <v>20</v>
      </c>
      <c r="AX300">
        <v>2</v>
      </c>
      <c r="AY300">
        <v>31</v>
      </c>
      <c r="AZ300">
        <v>60</v>
      </c>
      <c r="BA300">
        <v>0</v>
      </c>
      <c r="BB300">
        <v>0</v>
      </c>
      <c r="BC300">
        <v>7</v>
      </c>
      <c r="BD300">
        <v>20</v>
      </c>
    </row>
    <row r="301" spans="1:56" x14ac:dyDescent="0.3">
      <c r="A301">
        <v>2025</v>
      </c>
      <c r="B301">
        <v>2</v>
      </c>
      <c r="C301">
        <v>4427</v>
      </c>
      <c r="D301">
        <v>4430</v>
      </c>
      <c r="E301" t="s">
        <v>127</v>
      </c>
      <c r="F301" t="s">
        <v>68</v>
      </c>
      <c r="G301" t="s">
        <v>117</v>
      </c>
      <c r="H301">
        <v>0</v>
      </c>
      <c r="I301">
        <v>0</v>
      </c>
      <c r="J301">
        <v>0</v>
      </c>
      <c r="K301">
        <v>5</v>
      </c>
      <c r="L301">
        <v>3</v>
      </c>
      <c r="M301">
        <v>0</v>
      </c>
      <c r="N301">
        <v>4</v>
      </c>
      <c r="O301">
        <v>0</v>
      </c>
      <c r="P301">
        <v>3</v>
      </c>
      <c r="Q301">
        <v>0</v>
      </c>
      <c r="R301">
        <v>1</v>
      </c>
      <c r="S301">
        <v>3</v>
      </c>
      <c r="T301">
        <v>5</v>
      </c>
      <c r="U301">
        <v>4</v>
      </c>
      <c r="V301">
        <v>3</v>
      </c>
      <c r="W301">
        <v>1</v>
      </c>
      <c r="X301">
        <v>4</v>
      </c>
      <c r="Y301">
        <v>5</v>
      </c>
      <c r="Z301">
        <v>3</v>
      </c>
      <c r="AA301">
        <v>1</v>
      </c>
      <c r="AB301">
        <v>3</v>
      </c>
      <c r="AC301">
        <v>0</v>
      </c>
      <c r="AD301">
        <v>2</v>
      </c>
      <c r="AE301">
        <v>0</v>
      </c>
      <c r="AF301">
        <v>13</v>
      </c>
      <c r="AG301">
        <v>0</v>
      </c>
      <c r="AH301">
        <v>0</v>
      </c>
      <c r="AI301">
        <v>3</v>
      </c>
      <c r="AJ301">
        <v>0</v>
      </c>
      <c r="AK301">
        <v>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</v>
      </c>
      <c r="AV301">
        <v>0</v>
      </c>
      <c r="AW301">
        <v>3</v>
      </c>
      <c r="AX301">
        <v>0</v>
      </c>
      <c r="AY301">
        <v>2</v>
      </c>
      <c r="AZ301">
        <v>7</v>
      </c>
      <c r="BA301">
        <v>0</v>
      </c>
      <c r="BB301">
        <v>0</v>
      </c>
      <c r="BC301">
        <v>2</v>
      </c>
      <c r="BD301">
        <v>1</v>
      </c>
    </row>
    <row r="302" spans="1:56" x14ac:dyDescent="0.3">
      <c r="A302">
        <v>2025</v>
      </c>
      <c r="B302">
        <v>2</v>
      </c>
      <c r="C302">
        <v>4428</v>
      </c>
      <c r="D302">
        <v>4431</v>
      </c>
      <c r="E302" t="s">
        <v>128</v>
      </c>
      <c r="F302" t="s">
        <v>68</v>
      </c>
      <c r="G302" t="s">
        <v>117</v>
      </c>
      <c r="H302">
        <v>0</v>
      </c>
      <c r="I302">
        <v>0</v>
      </c>
      <c r="J302">
        <v>0</v>
      </c>
      <c r="K302">
        <v>1</v>
      </c>
      <c r="L302">
        <v>2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1</v>
      </c>
      <c r="X302">
        <v>2</v>
      </c>
      <c r="Y302">
        <v>1</v>
      </c>
      <c r="Z302">
        <v>0</v>
      </c>
      <c r="AA302">
        <v>1</v>
      </c>
      <c r="AB302">
        <v>2</v>
      </c>
      <c r="AC302">
        <v>0</v>
      </c>
      <c r="AD302">
        <v>3</v>
      </c>
      <c r="AE302">
        <v>0</v>
      </c>
      <c r="AF302">
        <v>1</v>
      </c>
      <c r="AG302">
        <v>0</v>
      </c>
      <c r="AH302">
        <v>0</v>
      </c>
      <c r="AI302">
        <v>3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1</v>
      </c>
      <c r="AX302">
        <v>0</v>
      </c>
      <c r="AY302">
        <v>0</v>
      </c>
      <c r="AZ302">
        <v>3</v>
      </c>
      <c r="BA302">
        <v>0</v>
      </c>
      <c r="BB302">
        <v>0</v>
      </c>
      <c r="BC302">
        <v>0</v>
      </c>
      <c r="BD302">
        <v>2</v>
      </c>
    </row>
    <row r="303" spans="1:56" x14ac:dyDescent="0.3">
      <c r="A303">
        <v>2025</v>
      </c>
      <c r="B303">
        <v>2</v>
      </c>
      <c r="C303">
        <v>4429</v>
      </c>
      <c r="D303">
        <v>4432</v>
      </c>
      <c r="E303" t="s">
        <v>129</v>
      </c>
      <c r="F303" t="s">
        <v>68</v>
      </c>
      <c r="G303" t="s">
        <v>117</v>
      </c>
      <c r="H303">
        <v>0</v>
      </c>
      <c r="I303">
        <v>0</v>
      </c>
      <c r="J303">
        <v>0</v>
      </c>
      <c r="K303">
        <v>1</v>
      </c>
      <c r="L303">
        <v>1</v>
      </c>
      <c r="M303">
        <v>0</v>
      </c>
      <c r="N303">
        <v>0</v>
      </c>
      <c r="O303">
        <v>0</v>
      </c>
      <c r="P303">
        <v>1</v>
      </c>
      <c r="Q303">
        <v>0</v>
      </c>
      <c r="R303">
        <v>0</v>
      </c>
      <c r="S303">
        <v>3</v>
      </c>
      <c r="T303">
        <v>1</v>
      </c>
      <c r="U303">
        <v>3</v>
      </c>
      <c r="V303">
        <v>2</v>
      </c>
      <c r="W303">
        <v>2</v>
      </c>
      <c r="X303">
        <v>0</v>
      </c>
      <c r="Y303">
        <v>5</v>
      </c>
      <c r="Z303">
        <v>1</v>
      </c>
      <c r="AA303">
        <v>1</v>
      </c>
      <c r="AB303">
        <v>0</v>
      </c>
      <c r="AC303">
        <v>0</v>
      </c>
      <c r="AD303">
        <v>3</v>
      </c>
      <c r="AE303">
        <v>0</v>
      </c>
      <c r="AF303">
        <v>3</v>
      </c>
      <c r="AG303">
        <v>0</v>
      </c>
      <c r="AH303">
        <v>0</v>
      </c>
      <c r="AI303">
        <v>4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3</v>
      </c>
      <c r="AY303">
        <v>2</v>
      </c>
      <c r="AZ303">
        <v>6</v>
      </c>
      <c r="BA303">
        <v>0</v>
      </c>
      <c r="BB303">
        <v>0</v>
      </c>
      <c r="BC303">
        <v>0</v>
      </c>
      <c r="BD303">
        <v>4</v>
      </c>
    </row>
    <row r="304" spans="1:56" x14ac:dyDescent="0.3">
      <c r="A304">
        <v>2025</v>
      </c>
      <c r="B304">
        <v>2</v>
      </c>
      <c r="C304">
        <v>4430</v>
      </c>
      <c r="D304">
        <v>4433</v>
      </c>
      <c r="E304" t="s">
        <v>130</v>
      </c>
      <c r="F304" t="s">
        <v>68</v>
      </c>
      <c r="G304" t="s">
        <v>117</v>
      </c>
      <c r="H304">
        <v>0</v>
      </c>
      <c r="I304">
        <v>0</v>
      </c>
      <c r="J304">
        <v>0</v>
      </c>
      <c r="K304">
        <v>2</v>
      </c>
      <c r="L304">
        <v>1</v>
      </c>
      <c r="M304">
        <v>0</v>
      </c>
      <c r="N304">
        <v>0</v>
      </c>
      <c r="O304">
        <v>0</v>
      </c>
      <c r="P304">
        <v>1</v>
      </c>
      <c r="Q304">
        <v>0</v>
      </c>
      <c r="R304">
        <v>0</v>
      </c>
      <c r="S304">
        <v>2</v>
      </c>
      <c r="T304">
        <v>4</v>
      </c>
      <c r="U304">
        <v>2</v>
      </c>
      <c r="V304">
        <v>4</v>
      </c>
      <c r="W304">
        <v>3</v>
      </c>
      <c r="X304">
        <v>1</v>
      </c>
      <c r="Y304">
        <v>1</v>
      </c>
      <c r="Z304">
        <v>0</v>
      </c>
      <c r="AA304">
        <v>3</v>
      </c>
      <c r="AB304">
        <v>0</v>
      </c>
      <c r="AC304">
        <v>0</v>
      </c>
      <c r="AD304">
        <v>0</v>
      </c>
      <c r="AE304">
        <v>0</v>
      </c>
      <c r="AF304">
        <v>2</v>
      </c>
      <c r="AG304">
        <v>0</v>
      </c>
      <c r="AH304">
        <v>0</v>
      </c>
      <c r="AI304">
        <v>2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2</v>
      </c>
      <c r="AZ304">
        <v>8</v>
      </c>
      <c r="BA304">
        <v>0</v>
      </c>
      <c r="BB304">
        <v>0</v>
      </c>
      <c r="BC304">
        <v>0</v>
      </c>
      <c r="BD304">
        <v>3</v>
      </c>
    </row>
    <row r="305" spans="1:56" x14ac:dyDescent="0.3">
      <c r="A305">
        <v>2025</v>
      </c>
      <c r="B305">
        <v>2</v>
      </c>
      <c r="C305">
        <v>4431</v>
      </c>
      <c r="D305">
        <v>4434</v>
      </c>
      <c r="E305" t="s">
        <v>501</v>
      </c>
      <c r="F305" t="s">
        <v>68</v>
      </c>
      <c r="G305" t="s">
        <v>117</v>
      </c>
      <c r="H305">
        <v>0</v>
      </c>
      <c r="I305">
        <v>0</v>
      </c>
      <c r="J305">
        <v>0</v>
      </c>
      <c r="K305">
        <v>3</v>
      </c>
      <c r="L305">
        <v>2</v>
      </c>
      <c r="M305">
        <v>0</v>
      </c>
      <c r="N305">
        <v>2</v>
      </c>
      <c r="O305">
        <v>0</v>
      </c>
      <c r="P305">
        <v>2</v>
      </c>
      <c r="Q305">
        <v>0</v>
      </c>
      <c r="R305">
        <v>0</v>
      </c>
      <c r="S305">
        <v>1</v>
      </c>
      <c r="T305">
        <v>8</v>
      </c>
      <c r="U305">
        <v>5</v>
      </c>
      <c r="V305">
        <v>3</v>
      </c>
      <c r="W305">
        <v>6</v>
      </c>
      <c r="X305">
        <v>6</v>
      </c>
      <c r="Y305">
        <v>6</v>
      </c>
      <c r="Z305">
        <v>5</v>
      </c>
      <c r="AA305">
        <v>1</v>
      </c>
      <c r="AB305">
        <v>5</v>
      </c>
      <c r="AC305">
        <v>0</v>
      </c>
      <c r="AD305">
        <v>4</v>
      </c>
      <c r="AE305">
        <v>0</v>
      </c>
      <c r="AF305">
        <v>10</v>
      </c>
      <c r="AG305">
        <v>2</v>
      </c>
      <c r="AH305">
        <v>6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1</v>
      </c>
      <c r="AX305">
        <v>10</v>
      </c>
      <c r="AY305">
        <v>16</v>
      </c>
      <c r="AZ305">
        <v>17</v>
      </c>
      <c r="BA305">
        <v>0</v>
      </c>
      <c r="BB305">
        <v>0</v>
      </c>
      <c r="BC305">
        <v>2</v>
      </c>
      <c r="BD305">
        <v>2</v>
      </c>
    </row>
    <row r="306" spans="1:56" x14ac:dyDescent="0.3">
      <c r="A306">
        <v>2025</v>
      </c>
      <c r="B306">
        <v>2</v>
      </c>
      <c r="C306">
        <v>4432</v>
      </c>
      <c r="D306">
        <v>4435</v>
      </c>
      <c r="E306" t="s">
        <v>131</v>
      </c>
      <c r="F306" t="s">
        <v>68</v>
      </c>
      <c r="G306" t="s">
        <v>117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1</v>
      </c>
      <c r="Q306">
        <v>0</v>
      </c>
      <c r="R306">
        <v>0</v>
      </c>
      <c r="S306">
        <v>1</v>
      </c>
      <c r="T306">
        <v>1</v>
      </c>
      <c r="U306">
        <v>2</v>
      </c>
      <c r="V306">
        <v>0</v>
      </c>
      <c r="W306">
        <v>2</v>
      </c>
      <c r="X306">
        <v>0</v>
      </c>
      <c r="Y306">
        <v>3</v>
      </c>
      <c r="Z306">
        <v>2</v>
      </c>
      <c r="AA306">
        <v>1</v>
      </c>
      <c r="AB306">
        <v>1</v>
      </c>
      <c r="AC306">
        <v>0</v>
      </c>
      <c r="AD306">
        <v>0</v>
      </c>
      <c r="AE306">
        <v>0</v>
      </c>
      <c r="AF306">
        <v>1</v>
      </c>
      <c r="AG306">
        <v>0</v>
      </c>
      <c r="AH306">
        <v>0</v>
      </c>
      <c r="AI306">
        <v>0</v>
      </c>
      <c r="AJ306">
        <v>0</v>
      </c>
      <c r="AK306">
        <v>1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2</v>
      </c>
      <c r="AZ306">
        <v>4</v>
      </c>
      <c r="BA306">
        <v>0</v>
      </c>
      <c r="BB306">
        <v>0</v>
      </c>
      <c r="BC306">
        <v>0</v>
      </c>
      <c r="BD306">
        <v>4</v>
      </c>
    </row>
    <row r="307" spans="1:56" x14ac:dyDescent="0.3">
      <c r="A307">
        <v>2025</v>
      </c>
      <c r="B307">
        <v>2</v>
      </c>
      <c r="C307">
        <v>4433</v>
      </c>
      <c r="D307">
        <v>4436</v>
      </c>
      <c r="E307" t="s">
        <v>132</v>
      </c>
      <c r="F307" t="s">
        <v>68</v>
      </c>
      <c r="G307" t="s">
        <v>117</v>
      </c>
      <c r="H307">
        <v>0</v>
      </c>
      <c r="I307">
        <v>0</v>
      </c>
      <c r="J307">
        <v>0</v>
      </c>
      <c r="K307">
        <v>3</v>
      </c>
      <c r="L307">
        <v>2</v>
      </c>
      <c r="M307">
        <v>0</v>
      </c>
      <c r="N307">
        <v>1</v>
      </c>
      <c r="O307">
        <v>0</v>
      </c>
      <c r="P307">
        <v>2</v>
      </c>
      <c r="Q307">
        <v>0</v>
      </c>
      <c r="R307">
        <v>0</v>
      </c>
      <c r="S307">
        <v>2</v>
      </c>
      <c r="T307">
        <v>1</v>
      </c>
      <c r="U307">
        <v>3</v>
      </c>
      <c r="V307">
        <v>1</v>
      </c>
      <c r="W307">
        <v>2</v>
      </c>
      <c r="X307">
        <v>1</v>
      </c>
      <c r="Y307">
        <v>3</v>
      </c>
      <c r="Z307">
        <v>3</v>
      </c>
      <c r="AA307">
        <v>3</v>
      </c>
      <c r="AB307">
        <v>1</v>
      </c>
      <c r="AC307">
        <v>0</v>
      </c>
      <c r="AD307">
        <v>1</v>
      </c>
      <c r="AE307">
        <v>0</v>
      </c>
      <c r="AF307">
        <v>8</v>
      </c>
      <c r="AG307">
        <v>0</v>
      </c>
      <c r="AH307">
        <v>0</v>
      </c>
      <c r="AI307">
        <v>1</v>
      </c>
      <c r="AJ307">
        <v>0</v>
      </c>
      <c r="AK307">
        <v>1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</row>
    <row r="308" spans="1:56" x14ac:dyDescent="0.3">
      <c r="A308">
        <v>2025</v>
      </c>
      <c r="B308">
        <v>2</v>
      </c>
      <c r="C308">
        <v>4434</v>
      </c>
      <c r="D308">
        <v>4437</v>
      </c>
      <c r="E308" t="s">
        <v>133</v>
      </c>
      <c r="F308" t="s">
        <v>68</v>
      </c>
      <c r="G308" t="s">
        <v>117</v>
      </c>
      <c r="H308">
        <v>0</v>
      </c>
      <c r="I308">
        <v>0</v>
      </c>
      <c r="J308">
        <v>0</v>
      </c>
      <c r="K308">
        <v>5</v>
      </c>
      <c r="L308">
        <v>4</v>
      </c>
      <c r="M308">
        <v>0</v>
      </c>
      <c r="N308">
        <v>1</v>
      </c>
      <c r="O308">
        <v>0</v>
      </c>
      <c r="P308">
        <v>4</v>
      </c>
      <c r="Q308">
        <v>0</v>
      </c>
      <c r="R308">
        <v>4</v>
      </c>
      <c r="S308">
        <v>2</v>
      </c>
      <c r="T308">
        <v>3</v>
      </c>
      <c r="U308">
        <v>4</v>
      </c>
      <c r="V308">
        <v>9</v>
      </c>
      <c r="W308">
        <v>13</v>
      </c>
      <c r="X308">
        <v>10</v>
      </c>
      <c r="Y308">
        <v>4</v>
      </c>
      <c r="Z308">
        <v>4</v>
      </c>
      <c r="AA308">
        <v>11</v>
      </c>
      <c r="AB308">
        <v>2</v>
      </c>
      <c r="AC308">
        <v>0</v>
      </c>
      <c r="AD308">
        <v>3</v>
      </c>
      <c r="AE308">
        <v>0</v>
      </c>
      <c r="AF308">
        <v>22</v>
      </c>
      <c r="AG308">
        <v>0</v>
      </c>
      <c r="AH308">
        <v>0</v>
      </c>
      <c r="AI308">
        <v>5</v>
      </c>
      <c r="AJ308">
        <v>0</v>
      </c>
      <c r="AK308">
        <v>8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</v>
      </c>
      <c r="AV308">
        <v>0</v>
      </c>
      <c r="AW308">
        <v>3</v>
      </c>
      <c r="AX308">
        <v>0</v>
      </c>
      <c r="AY308">
        <v>8</v>
      </c>
      <c r="AZ308">
        <v>11</v>
      </c>
      <c r="BA308">
        <v>0</v>
      </c>
      <c r="BB308">
        <v>1</v>
      </c>
      <c r="BC308">
        <v>1</v>
      </c>
      <c r="BD308">
        <v>3</v>
      </c>
    </row>
    <row r="309" spans="1:56" x14ac:dyDescent="0.3">
      <c r="A309">
        <v>2025</v>
      </c>
      <c r="B309">
        <v>2</v>
      </c>
      <c r="C309">
        <v>4435</v>
      </c>
      <c r="D309">
        <v>4438</v>
      </c>
      <c r="E309" t="s">
        <v>134</v>
      </c>
      <c r="F309" t="s">
        <v>68</v>
      </c>
      <c r="G309" t="s">
        <v>117</v>
      </c>
      <c r="H309">
        <v>0</v>
      </c>
      <c r="I309">
        <v>0</v>
      </c>
      <c r="J309">
        <v>0</v>
      </c>
      <c r="K309">
        <v>2</v>
      </c>
      <c r="L309">
        <v>3</v>
      </c>
      <c r="M309">
        <v>0</v>
      </c>
      <c r="N309">
        <v>3</v>
      </c>
      <c r="O309">
        <v>0</v>
      </c>
      <c r="P309">
        <v>2</v>
      </c>
      <c r="Q309">
        <v>0</v>
      </c>
      <c r="R309">
        <v>0</v>
      </c>
      <c r="S309">
        <v>2</v>
      </c>
      <c r="T309">
        <v>1</v>
      </c>
      <c r="U309">
        <v>4</v>
      </c>
      <c r="V309">
        <v>3</v>
      </c>
      <c r="W309">
        <v>2</v>
      </c>
      <c r="X309">
        <v>4</v>
      </c>
      <c r="Y309">
        <v>3</v>
      </c>
      <c r="Z309">
        <v>0</v>
      </c>
      <c r="AA309">
        <v>5</v>
      </c>
      <c r="AB309">
        <v>4</v>
      </c>
      <c r="AC309">
        <v>0</v>
      </c>
      <c r="AD309">
        <v>0</v>
      </c>
      <c r="AE309">
        <v>0</v>
      </c>
      <c r="AF309">
        <v>14</v>
      </c>
      <c r="AG309">
        <v>0</v>
      </c>
      <c r="AH309">
        <v>0</v>
      </c>
      <c r="AI309">
        <v>0</v>
      </c>
      <c r="AJ309">
        <v>0</v>
      </c>
      <c r="AK309">
        <v>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3</v>
      </c>
      <c r="AX309">
        <v>0</v>
      </c>
      <c r="AY309">
        <v>0</v>
      </c>
      <c r="AZ309">
        <v>3</v>
      </c>
      <c r="BA309">
        <v>0</v>
      </c>
      <c r="BB309">
        <v>0</v>
      </c>
      <c r="BC309">
        <v>1</v>
      </c>
      <c r="BD309">
        <v>0</v>
      </c>
    </row>
    <row r="310" spans="1:56" x14ac:dyDescent="0.3">
      <c r="A310">
        <v>2025</v>
      </c>
      <c r="B310">
        <v>2</v>
      </c>
      <c r="C310">
        <v>4436</v>
      </c>
      <c r="D310">
        <v>4439</v>
      </c>
      <c r="E310" t="s">
        <v>135</v>
      </c>
      <c r="F310" t="s">
        <v>8</v>
      </c>
      <c r="G310" t="s">
        <v>136</v>
      </c>
      <c r="H310">
        <v>0</v>
      </c>
      <c r="I310">
        <v>0</v>
      </c>
      <c r="J310">
        <v>0</v>
      </c>
      <c r="K310">
        <v>5</v>
      </c>
      <c r="L310">
        <v>2</v>
      </c>
      <c r="M310">
        <v>0</v>
      </c>
      <c r="N310">
        <v>2</v>
      </c>
      <c r="O310">
        <v>0</v>
      </c>
      <c r="P310">
        <v>1</v>
      </c>
      <c r="Q310">
        <v>0</v>
      </c>
      <c r="R310">
        <v>4</v>
      </c>
      <c r="S310">
        <v>3</v>
      </c>
      <c r="T310">
        <v>5</v>
      </c>
      <c r="U310">
        <v>1</v>
      </c>
      <c r="V310">
        <v>3</v>
      </c>
      <c r="W310">
        <v>2</v>
      </c>
      <c r="X310">
        <v>3</v>
      </c>
      <c r="Y310">
        <v>1</v>
      </c>
      <c r="Z310">
        <v>0</v>
      </c>
      <c r="AA310">
        <v>3</v>
      </c>
      <c r="AB310">
        <v>0</v>
      </c>
      <c r="AC310">
        <v>0</v>
      </c>
      <c r="AD310">
        <v>9</v>
      </c>
      <c r="AE310">
        <v>0</v>
      </c>
      <c r="AF310">
        <v>11</v>
      </c>
      <c r="AG310">
        <v>1</v>
      </c>
      <c r="AH310">
        <v>2</v>
      </c>
      <c r="AI310">
        <v>8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2</v>
      </c>
      <c r="AZ310">
        <v>7</v>
      </c>
      <c r="BA310">
        <v>0</v>
      </c>
      <c r="BB310">
        <v>0</v>
      </c>
      <c r="BC310">
        <v>0</v>
      </c>
      <c r="BD310">
        <v>4</v>
      </c>
    </row>
    <row r="311" spans="1:56" x14ac:dyDescent="0.3">
      <c r="A311">
        <v>2025</v>
      </c>
      <c r="B311">
        <v>2</v>
      </c>
      <c r="C311">
        <v>4437</v>
      </c>
      <c r="D311">
        <v>4440</v>
      </c>
      <c r="E311" t="s">
        <v>137</v>
      </c>
      <c r="F311" t="s">
        <v>138</v>
      </c>
      <c r="G311" t="s">
        <v>139</v>
      </c>
      <c r="H311">
        <v>25</v>
      </c>
      <c r="I311">
        <v>0</v>
      </c>
      <c r="J311">
        <v>31</v>
      </c>
      <c r="K311">
        <v>8</v>
      </c>
      <c r="L311">
        <v>9</v>
      </c>
      <c r="M311">
        <v>0</v>
      </c>
      <c r="N311">
        <v>13</v>
      </c>
      <c r="O311">
        <v>0</v>
      </c>
      <c r="P311">
        <v>10</v>
      </c>
      <c r="Q311">
        <v>0</v>
      </c>
      <c r="R311">
        <v>0</v>
      </c>
      <c r="S311">
        <v>18</v>
      </c>
      <c r="T311">
        <v>16</v>
      </c>
      <c r="U311">
        <v>12</v>
      </c>
      <c r="V311">
        <v>7</v>
      </c>
      <c r="W311">
        <v>6</v>
      </c>
      <c r="X311">
        <v>11</v>
      </c>
      <c r="Y311">
        <v>7</v>
      </c>
      <c r="Z311">
        <v>0</v>
      </c>
      <c r="AA311">
        <v>3</v>
      </c>
      <c r="AB311">
        <v>3</v>
      </c>
      <c r="AC311">
        <v>0</v>
      </c>
      <c r="AD311">
        <v>9</v>
      </c>
      <c r="AE311">
        <v>14</v>
      </c>
      <c r="AF311">
        <v>27</v>
      </c>
      <c r="AG311">
        <v>0</v>
      </c>
      <c r="AH311">
        <v>9</v>
      </c>
      <c r="AI311">
        <v>0</v>
      </c>
      <c r="AJ311">
        <v>0</v>
      </c>
      <c r="AK311">
        <v>2</v>
      </c>
      <c r="AL311">
        <v>0</v>
      </c>
      <c r="AM311">
        <v>2</v>
      </c>
      <c r="AN311">
        <v>1</v>
      </c>
      <c r="AO311">
        <v>1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1</v>
      </c>
      <c r="AX311">
        <v>3</v>
      </c>
      <c r="AY311">
        <v>2</v>
      </c>
      <c r="AZ311">
        <v>7</v>
      </c>
      <c r="BA311">
        <v>0</v>
      </c>
      <c r="BB311">
        <v>0</v>
      </c>
      <c r="BC311">
        <v>4</v>
      </c>
      <c r="BD311">
        <v>3</v>
      </c>
    </row>
    <row r="312" spans="1:56" x14ac:dyDescent="0.3">
      <c r="A312">
        <v>2025</v>
      </c>
      <c r="B312">
        <v>2</v>
      </c>
      <c r="C312">
        <v>4438</v>
      </c>
      <c r="D312">
        <v>4441</v>
      </c>
      <c r="E312" t="s">
        <v>140</v>
      </c>
      <c r="F312" t="s">
        <v>138</v>
      </c>
      <c r="G312" t="s">
        <v>139</v>
      </c>
      <c r="H312">
        <v>0</v>
      </c>
      <c r="I312">
        <v>0</v>
      </c>
      <c r="J312">
        <v>4</v>
      </c>
      <c r="K312">
        <v>12</v>
      </c>
      <c r="L312">
        <v>11</v>
      </c>
      <c r="M312">
        <v>0</v>
      </c>
      <c r="N312">
        <v>9</v>
      </c>
      <c r="O312">
        <v>0</v>
      </c>
      <c r="P312">
        <v>7</v>
      </c>
      <c r="Q312">
        <v>0</v>
      </c>
      <c r="R312">
        <v>0</v>
      </c>
      <c r="S312">
        <v>8</v>
      </c>
      <c r="T312">
        <v>8</v>
      </c>
      <c r="U312">
        <v>11</v>
      </c>
      <c r="V312">
        <v>7</v>
      </c>
      <c r="W312">
        <v>10</v>
      </c>
      <c r="X312">
        <v>5</v>
      </c>
      <c r="Y312">
        <v>10</v>
      </c>
      <c r="Z312">
        <v>2</v>
      </c>
      <c r="AA312">
        <v>5</v>
      </c>
      <c r="AB312">
        <v>1</v>
      </c>
      <c r="AC312">
        <v>0</v>
      </c>
      <c r="AD312">
        <v>14</v>
      </c>
      <c r="AE312">
        <v>0</v>
      </c>
      <c r="AF312">
        <v>35</v>
      </c>
      <c r="AG312">
        <v>0</v>
      </c>
      <c r="AH312">
        <v>9</v>
      </c>
      <c r="AI312">
        <v>1</v>
      </c>
      <c r="AJ312">
        <v>0</v>
      </c>
      <c r="AK312">
        <v>2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8</v>
      </c>
      <c r="AV312">
        <v>0</v>
      </c>
      <c r="AW312">
        <v>13</v>
      </c>
      <c r="AX312">
        <v>0</v>
      </c>
      <c r="AY312">
        <v>15</v>
      </c>
      <c r="AZ312">
        <v>14</v>
      </c>
      <c r="BA312">
        <v>0</v>
      </c>
      <c r="BB312">
        <v>0</v>
      </c>
      <c r="BC312">
        <v>0</v>
      </c>
      <c r="BD312">
        <v>4</v>
      </c>
    </row>
    <row r="313" spans="1:56" x14ac:dyDescent="0.3">
      <c r="A313">
        <v>2025</v>
      </c>
      <c r="B313">
        <v>2</v>
      </c>
      <c r="C313">
        <v>4439</v>
      </c>
      <c r="D313">
        <v>4442</v>
      </c>
      <c r="E313" t="s">
        <v>141</v>
      </c>
      <c r="F313" t="s">
        <v>138</v>
      </c>
      <c r="G313" t="s">
        <v>142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2</v>
      </c>
      <c r="X313">
        <v>0</v>
      </c>
      <c r="Y313">
        <v>0</v>
      </c>
      <c r="Z313">
        <v>1</v>
      </c>
      <c r="AA313">
        <v>0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0</v>
      </c>
      <c r="AH313">
        <v>0</v>
      </c>
      <c r="AI313">
        <v>1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</row>
    <row r="314" spans="1:56" x14ac:dyDescent="0.3">
      <c r="A314">
        <v>2025</v>
      </c>
      <c r="B314">
        <v>2</v>
      </c>
      <c r="C314">
        <v>4440</v>
      </c>
      <c r="D314">
        <v>4443</v>
      </c>
      <c r="E314" t="s">
        <v>143</v>
      </c>
      <c r="F314" t="s">
        <v>138</v>
      </c>
      <c r="G314" t="s">
        <v>139</v>
      </c>
      <c r="H314">
        <v>0</v>
      </c>
      <c r="I314">
        <v>0</v>
      </c>
      <c r="J314">
        <v>0</v>
      </c>
      <c r="K314">
        <v>4</v>
      </c>
      <c r="L314">
        <v>3</v>
      </c>
      <c r="M314">
        <v>0</v>
      </c>
      <c r="N314">
        <v>4</v>
      </c>
      <c r="O314">
        <v>0</v>
      </c>
      <c r="P314">
        <v>2</v>
      </c>
      <c r="Q314">
        <v>0</v>
      </c>
      <c r="R314">
        <v>0</v>
      </c>
      <c r="S314">
        <v>6</v>
      </c>
      <c r="T314">
        <v>8</v>
      </c>
      <c r="U314">
        <v>5</v>
      </c>
      <c r="V314">
        <v>2</v>
      </c>
      <c r="W314">
        <v>5</v>
      </c>
      <c r="X314">
        <v>4</v>
      </c>
      <c r="Y314">
        <v>3</v>
      </c>
      <c r="Z314">
        <v>4</v>
      </c>
      <c r="AA314">
        <v>4</v>
      </c>
      <c r="AB314">
        <v>3</v>
      </c>
      <c r="AC314">
        <v>0</v>
      </c>
      <c r="AD314">
        <v>4</v>
      </c>
      <c r="AE314">
        <v>0</v>
      </c>
      <c r="AF314">
        <v>16</v>
      </c>
      <c r="AG314">
        <v>0</v>
      </c>
      <c r="AH314">
        <v>6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1</v>
      </c>
      <c r="AU314">
        <v>3</v>
      </c>
      <c r="AV314">
        <v>0</v>
      </c>
      <c r="AW314">
        <v>7</v>
      </c>
      <c r="AX314">
        <v>1</v>
      </c>
      <c r="AY314">
        <v>4</v>
      </c>
      <c r="AZ314">
        <v>6</v>
      </c>
      <c r="BA314">
        <v>0</v>
      </c>
      <c r="BB314">
        <v>1</v>
      </c>
      <c r="BC314">
        <v>2</v>
      </c>
      <c r="BD314">
        <v>2</v>
      </c>
    </row>
    <row r="315" spans="1:56" x14ac:dyDescent="0.3">
      <c r="A315">
        <v>2025</v>
      </c>
      <c r="B315">
        <v>2</v>
      </c>
      <c r="C315">
        <v>4441</v>
      </c>
      <c r="D315">
        <v>4444</v>
      </c>
      <c r="E315" t="s">
        <v>144</v>
      </c>
      <c r="F315" t="s">
        <v>138</v>
      </c>
      <c r="G315" t="s">
        <v>144</v>
      </c>
      <c r="H315">
        <v>0</v>
      </c>
      <c r="I315">
        <v>0</v>
      </c>
      <c r="J315">
        <v>0</v>
      </c>
      <c r="K315">
        <v>2</v>
      </c>
      <c r="L315">
        <v>1</v>
      </c>
      <c r="M315">
        <v>0</v>
      </c>
      <c r="N315">
        <v>1</v>
      </c>
      <c r="O315">
        <v>0</v>
      </c>
      <c r="P315">
        <v>0</v>
      </c>
      <c r="Q315">
        <v>0</v>
      </c>
      <c r="R315">
        <v>1</v>
      </c>
      <c r="S315">
        <v>1</v>
      </c>
      <c r="T315">
        <v>2</v>
      </c>
      <c r="U315">
        <v>0</v>
      </c>
      <c r="V315">
        <v>1</v>
      </c>
      <c r="W315">
        <v>2</v>
      </c>
      <c r="X315">
        <v>4</v>
      </c>
      <c r="Y315">
        <v>2</v>
      </c>
      <c r="Z315">
        <v>2</v>
      </c>
      <c r="AA315">
        <v>0</v>
      </c>
      <c r="AB315">
        <v>1</v>
      </c>
      <c r="AC315">
        <v>0</v>
      </c>
      <c r="AD315">
        <v>2</v>
      </c>
      <c r="AE315">
        <v>0</v>
      </c>
      <c r="AF315">
        <v>7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</v>
      </c>
      <c r="AV315">
        <v>0</v>
      </c>
      <c r="AW315">
        <v>1</v>
      </c>
      <c r="AX315">
        <v>0</v>
      </c>
      <c r="AY315">
        <v>1</v>
      </c>
      <c r="AZ315">
        <v>6</v>
      </c>
      <c r="BA315">
        <v>0</v>
      </c>
      <c r="BB315">
        <v>0</v>
      </c>
      <c r="BC315">
        <v>1</v>
      </c>
      <c r="BD315">
        <v>2</v>
      </c>
    </row>
    <row r="316" spans="1:56" x14ac:dyDescent="0.3">
      <c r="A316">
        <v>2025</v>
      </c>
      <c r="B316">
        <v>2</v>
      </c>
      <c r="C316">
        <v>4442</v>
      </c>
      <c r="D316">
        <v>4445</v>
      </c>
      <c r="E316" t="s">
        <v>145</v>
      </c>
      <c r="F316" t="s">
        <v>138</v>
      </c>
      <c r="G316" t="s">
        <v>144</v>
      </c>
      <c r="H316">
        <v>0</v>
      </c>
      <c r="I316">
        <v>0</v>
      </c>
      <c r="J316">
        <v>0</v>
      </c>
      <c r="K316">
        <v>2</v>
      </c>
      <c r="L316">
        <v>0</v>
      </c>
      <c r="M316">
        <v>0</v>
      </c>
      <c r="N316">
        <v>0</v>
      </c>
      <c r="O316">
        <v>0</v>
      </c>
      <c r="P316">
        <v>1</v>
      </c>
      <c r="Q316">
        <v>0</v>
      </c>
      <c r="R316">
        <v>3</v>
      </c>
      <c r="S316">
        <v>2</v>
      </c>
      <c r="T316">
        <v>3</v>
      </c>
      <c r="U316">
        <v>1</v>
      </c>
      <c r="V316">
        <v>0</v>
      </c>
      <c r="W316">
        <v>3</v>
      </c>
      <c r="X316">
        <v>5</v>
      </c>
      <c r="Y316">
        <v>2</v>
      </c>
      <c r="Z316">
        <v>2</v>
      </c>
      <c r="AA316">
        <v>3</v>
      </c>
      <c r="AB316">
        <v>0</v>
      </c>
      <c r="AC316">
        <v>0</v>
      </c>
      <c r="AD316">
        <v>0</v>
      </c>
      <c r="AE316">
        <v>0</v>
      </c>
      <c r="AF316">
        <v>3</v>
      </c>
      <c r="AG316">
        <v>0</v>
      </c>
      <c r="AH316">
        <v>1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1</v>
      </c>
      <c r="AX316">
        <v>0</v>
      </c>
      <c r="AY316">
        <v>0</v>
      </c>
      <c r="AZ316">
        <v>4</v>
      </c>
      <c r="BA316">
        <v>0</v>
      </c>
      <c r="BB316">
        <v>0</v>
      </c>
      <c r="BC316">
        <v>0</v>
      </c>
      <c r="BD316">
        <v>2</v>
      </c>
    </row>
    <row r="317" spans="1:56" x14ac:dyDescent="0.3">
      <c r="A317">
        <v>2025</v>
      </c>
      <c r="B317">
        <v>2</v>
      </c>
      <c r="C317">
        <v>4443</v>
      </c>
      <c r="D317">
        <v>4446</v>
      </c>
      <c r="E317" t="s">
        <v>146</v>
      </c>
      <c r="F317" t="s">
        <v>138</v>
      </c>
      <c r="G317" t="s">
        <v>144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0</v>
      </c>
      <c r="X317">
        <v>1</v>
      </c>
      <c r="Y317">
        <v>1</v>
      </c>
      <c r="Z317">
        <v>1</v>
      </c>
      <c r="AA317">
        <v>0</v>
      </c>
      <c r="AB317">
        <v>0</v>
      </c>
      <c r="AC317">
        <v>0</v>
      </c>
      <c r="AD317">
        <v>1</v>
      </c>
      <c r="AE317">
        <v>0</v>
      </c>
      <c r="AF317">
        <v>2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</v>
      </c>
      <c r="BA317">
        <v>0</v>
      </c>
      <c r="BB317">
        <v>0</v>
      </c>
      <c r="BC317">
        <v>0</v>
      </c>
      <c r="BD317">
        <v>2</v>
      </c>
    </row>
    <row r="318" spans="1:56" x14ac:dyDescent="0.3">
      <c r="A318">
        <v>2025</v>
      </c>
      <c r="B318">
        <v>2</v>
      </c>
      <c r="C318">
        <v>4444</v>
      </c>
      <c r="D318">
        <v>4447</v>
      </c>
      <c r="E318" t="s">
        <v>147</v>
      </c>
      <c r="F318" t="s">
        <v>138</v>
      </c>
      <c r="G318" t="s">
        <v>144</v>
      </c>
      <c r="H318">
        <v>0</v>
      </c>
      <c r="I318">
        <v>0</v>
      </c>
      <c r="J318">
        <v>0</v>
      </c>
      <c r="K318">
        <v>3</v>
      </c>
      <c r="L318">
        <v>2</v>
      </c>
      <c r="M318">
        <v>0</v>
      </c>
      <c r="N318">
        <v>4</v>
      </c>
      <c r="O318">
        <v>0</v>
      </c>
      <c r="P318">
        <v>5</v>
      </c>
      <c r="Q318">
        <v>0</v>
      </c>
      <c r="R318">
        <v>1</v>
      </c>
      <c r="S318">
        <v>6</v>
      </c>
      <c r="T318">
        <v>3</v>
      </c>
      <c r="U318">
        <v>4</v>
      </c>
      <c r="V318">
        <v>5</v>
      </c>
      <c r="W318">
        <v>3</v>
      </c>
      <c r="X318">
        <v>1</v>
      </c>
      <c r="Y318">
        <v>4</v>
      </c>
      <c r="Z318">
        <v>3</v>
      </c>
      <c r="AA318">
        <v>4</v>
      </c>
      <c r="AB318">
        <v>3</v>
      </c>
      <c r="AC318">
        <v>0</v>
      </c>
      <c r="AD318">
        <v>1</v>
      </c>
      <c r="AE318">
        <v>0</v>
      </c>
      <c r="AF318">
        <v>14</v>
      </c>
      <c r="AG318">
        <v>0</v>
      </c>
      <c r="AH318">
        <v>0</v>
      </c>
      <c r="AI318">
        <v>0</v>
      </c>
      <c r="AJ318">
        <v>0</v>
      </c>
      <c r="AK318">
        <v>5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2</v>
      </c>
      <c r="AU318">
        <v>0</v>
      </c>
      <c r="AV318">
        <v>0</v>
      </c>
      <c r="AW318">
        <v>1</v>
      </c>
      <c r="AX318">
        <v>0</v>
      </c>
      <c r="AY318">
        <v>4</v>
      </c>
      <c r="AZ318">
        <v>3</v>
      </c>
      <c r="BA318">
        <v>0</v>
      </c>
      <c r="BB318">
        <v>0</v>
      </c>
      <c r="BC318">
        <v>0</v>
      </c>
      <c r="BD318">
        <v>4</v>
      </c>
    </row>
    <row r="319" spans="1:56" x14ac:dyDescent="0.3">
      <c r="A319">
        <v>2025</v>
      </c>
      <c r="B319">
        <v>2</v>
      </c>
      <c r="C319">
        <v>4445</v>
      </c>
      <c r="D319">
        <v>4448</v>
      </c>
      <c r="E319" t="s">
        <v>148</v>
      </c>
      <c r="F319" t="s">
        <v>138</v>
      </c>
      <c r="G319" t="s">
        <v>144</v>
      </c>
      <c r="H319">
        <v>0</v>
      </c>
      <c r="I319">
        <v>0</v>
      </c>
      <c r="J319">
        <v>0</v>
      </c>
      <c r="K319">
        <v>3</v>
      </c>
      <c r="L319">
        <v>4</v>
      </c>
      <c r="M319">
        <v>0</v>
      </c>
      <c r="N319">
        <v>1</v>
      </c>
      <c r="O319">
        <v>0</v>
      </c>
      <c r="P319">
        <v>1</v>
      </c>
      <c r="Q319">
        <v>0</v>
      </c>
      <c r="R319">
        <v>0</v>
      </c>
      <c r="S319">
        <v>1</v>
      </c>
      <c r="T319">
        <v>1</v>
      </c>
      <c r="U319">
        <v>2</v>
      </c>
      <c r="V319">
        <v>1</v>
      </c>
      <c r="W319">
        <v>1</v>
      </c>
      <c r="X319">
        <v>0</v>
      </c>
      <c r="Y319">
        <v>0</v>
      </c>
      <c r="Z319">
        <v>1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4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1</v>
      </c>
      <c r="AX319">
        <v>0</v>
      </c>
      <c r="AY319">
        <v>0</v>
      </c>
      <c r="AZ319">
        <v>1</v>
      </c>
      <c r="BA319">
        <v>0</v>
      </c>
      <c r="BB319">
        <v>0</v>
      </c>
      <c r="BC319">
        <v>0</v>
      </c>
      <c r="BD319">
        <v>0</v>
      </c>
    </row>
    <row r="320" spans="1:56" x14ac:dyDescent="0.3">
      <c r="A320">
        <v>2025</v>
      </c>
      <c r="B320">
        <v>2</v>
      </c>
      <c r="C320">
        <v>4446</v>
      </c>
      <c r="D320">
        <v>4449</v>
      </c>
      <c r="E320" t="s">
        <v>149</v>
      </c>
      <c r="F320" t="s">
        <v>138</v>
      </c>
      <c r="G320" t="s">
        <v>144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</v>
      </c>
      <c r="V320">
        <v>2</v>
      </c>
      <c r="W320">
        <v>0</v>
      </c>
      <c r="X320">
        <v>3</v>
      </c>
      <c r="Y320">
        <v>0</v>
      </c>
      <c r="Z320">
        <v>2</v>
      </c>
      <c r="AA320">
        <v>2</v>
      </c>
      <c r="AB320">
        <v>2</v>
      </c>
      <c r="AC320">
        <v>0</v>
      </c>
      <c r="AD320">
        <v>0</v>
      </c>
      <c r="AE320">
        <v>0</v>
      </c>
      <c r="AF320">
        <v>2</v>
      </c>
      <c r="AG320">
        <v>0</v>
      </c>
      <c r="AH320">
        <v>0</v>
      </c>
      <c r="AI320">
        <v>0</v>
      </c>
      <c r="AJ320">
        <v>0</v>
      </c>
      <c r="AK320">
        <v>1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2</v>
      </c>
      <c r="AX320">
        <v>1</v>
      </c>
      <c r="AY320">
        <v>0</v>
      </c>
      <c r="AZ320">
        <v>3</v>
      </c>
      <c r="BA320">
        <v>0</v>
      </c>
      <c r="BB320">
        <v>0</v>
      </c>
      <c r="BC320">
        <v>0</v>
      </c>
      <c r="BD320">
        <v>1</v>
      </c>
    </row>
    <row r="321" spans="1:56" x14ac:dyDescent="0.3">
      <c r="A321">
        <v>2025</v>
      </c>
      <c r="B321">
        <v>2</v>
      </c>
      <c r="C321">
        <v>4447</v>
      </c>
      <c r="D321">
        <v>4450</v>
      </c>
      <c r="E321" t="s">
        <v>150</v>
      </c>
      <c r="F321" t="s">
        <v>138</v>
      </c>
      <c r="G321" t="s">
        <v>144</v>
      </c>
      <c r="H321">
        <v>0</v>
      </c>
      <c r="I321">
        <v>0</v>
      </c>
      <c r="J321">
        <v>0</v>
      </c>
      <c r="K321">
        <v>1</v>
      </c>
      <c r="L321">
        <v>1</v>
      </c>
      <c r="M321">
        <v>0</v>
      </c>
      <c r="N321">
        <v>1</v>
      </c>
      <c r="O321">
        <v>0</v>
      </c>
      <c r="P321">
        <v>2</v>
      </c>
      <c r="Q321">
        <v>0</v>
      </c>
      <c r="R321">
        <v>1</v>
      </c>
      <c r="S321">
        <v>2</v>
      </c>
      <c r="T321">
        <v>2</v>
      </c>
      <c r="U321">
        <v>0</v>
      </c>
      <c r="V321">
        <v>1</v>
      </c>
      <c r="W321">
        <v>0</v>
      </c>
      <c r="X321">
        <v>0</v>
      </c>
      <c r="Y321">
        <v>1</v>
      </c>
      <c r="Z321">
        <v>1</v>
      </c>
      <c r="AA321">
        <v>0</v>
      </c>
      <c r="AB321">
        <v>0</v>
      </c>
      <c r="AC321">
        <v>0</v>
      </c>
      <c r="AD321">
        <v>1</v>
      </c>
      <c r="AE321">
        <v>0</v>
      </c>
      <c r="AF321">
        <v>2</v>
      </c>
      <c r="AG321">
        <v>0</v>
      </c>
      <c r="AH321">
        <v>2</v>
      </c>
      <c r="AI321">
        <v>0</v>
      </c>
      <c r="AJ321">
        <v>0</v>
      </c>
      <c r="AK321">
        <v>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</row>
    <row r="322" spans="1:56" x14ac:dyDescent="0.3">
      <c r="A322">
        <v>2025</v>
      </c>
      <c r="B322">
        <v>2</v>
      </c>
      <c r="C322">
        <v>4448</v>
      </c>
      <c r="D322">
        <v>4451</v>
      </c>
      <c r="E322" t="s">
        <v>151</v>
      </c>
      <c r="F322" t="s">
        <v>138</v>
      </c>
      <c r="G322" t="s">
        <v>144</v>
      </c>
      <c r="H322">
        <v>4</v>
      </c>
      <c r="I322">
        <v>0</v>
      </c>
      <c r="J322">
        <v>8</v>
      </c>
      <c r="K322">
        <v>11</v>
      </c>
      <c r="L322">
        <v>13</v>
      </c>
      <c r="M322">
        <v>0</v>
      </c>
      <c r="N322">
        <v>10</v>
      </c>
      <c r="O322">
        <v>0</v>
      </c>
      <c r="P322">
        <v>12</v>
      </c>
      <c r="Q322">
        <v>0</v>
      </c>
      <c r="R322">
        <v>1</v>
      </c>
      <c r="S322">
        <v>10</v>
      </c>
      <c r="T322">
        <v>7</v>
      </c>
      <c r="U322">
        <v>11</v>
      </c>
      <c r="V322">
        <v>6</v>
      </c>
      <c r="W322">
        <v>7</v>
      </c>
      <c r="X322">
        <v>3</v>
      </c>
      <c r="Y322">
        <v>6</v>
      </c>
      <c r="Z322">
        <v>4</v>
      </c>
      <c r="AA322">
        <v>4</v>
      </c>
      <c r="AB322">
        <v>2</v>
      </c>
      <c r="AC322">
        <v>0</v>
      </c>
      <c r="AD322">
        <v>14</v>
      </c>
      <c r="AE322">
        <v>0</v>
      </c>
      <c r="AF322">
        <v>17</v>
      </c>
      <c r="AG322">
        <v>0</v>
      </c>
      <c r="AH322">
        <v>12</v>
      </c>
      <c r="AI322">
        <v>3</v>
      </c>
      <c r="AJ322">
        <v>0</v>
      </c>
      <c r="AK322">
        <v>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7</v>
      </c>
      <c r="AV322">
        <v>0</v>
      </c>
      <c r="AW322">
        <v>10</v>
      </c>
      <c r="AX322">
        <v>0</v>
      </c>
      <c r="AY322">
        <v>3</v>
      </c>
      <c r="AZ322">
        <v>7</v>
      </c>
      <c r="BA322">
        <v>0</v>
      </c>
      <c r="BB322">
        <v>0</v>
      </c>
      <c r="BC322">
        <v>3</v>
      </c>
      <c r="BD322">
        <v>3</v>
      </c>
    </row>
    <row r="323" spans="1:56" x14ac:dyDescent="0.3">
      <c r="A323">
        <v>2025</v>
      </c>
      <c r="B323">
        <v>2</v>
      </c>
      <c r="C323">
        <v>4449</v>
      </c>
      <c r="D323">
        <v>4452</v>
      </c>
      <c r="E323" t="s">
        <v>152</v>
      </c>
      <c r="F323" t="s">
        <v>138</v>
      </c>
      <c r="G323" t="s">
        <v>139</v>
      </c>
      <c r="H323">
        <v>0</v>
      </c>
      <c r="I323">
        <v>1</v>
      </c>
      <c r="J323">
        <v>0</v>
      </c>
      <c r="K323">
        <v>12</v>
      </c>
      <c r="L323">
        <v>10</v>
      </c>
      <c r="M323">
        <v>0</v>
      </c>
      <c r="N323">
        <v>10</v>
      </c>
      <c r="O323">
        <v>0</v>
      </c>
      <c r="P323">
        <v>6</v>
      </c>
      <c r="Q323">
        <v>0</v>
      </c>
      <c r="R323">
        <v>0</v>
      </c>
      <c r="S323">
        <v>6</v>
      </c>
      <c r="T323">
        <v>14</v>
      </c>
      <c r="U323">
        <v>10</v>
      </c>
      <c r="V323">
        <v>8</v>
      </c>
      <c r="W323">
        <v>12</v>
      </c>
      <c r="X323">
        <v>10</v>
      </c>
      <c r="Y323">
        <v>15</v>
      </c>
      <c r="Z323">
        <v>10</v>
      </c>
      <c r="AA323">
        <v>17</v>
      </c>
      <c r="AB323">
        <v>2</v>
      </c>
      <c r="AC323">
        <v>0</v>
      </c>
      <c r="AD323">
        <v>0</v>
      </c>
      <c r="AE323">
        <v>0</v>
      </c>
      <c r="AF323">
        <v>2</v>
      </c>
      <c r="AG323">
        <v>0</v>
      </c>
      <c r="AH323">
        <v>15</v>
      </c>
      <c r="AI323">
        <v>2</v>
      </c>
      <c r="AJ323">
        <v>0</v>
      </c>
      <c r="AK323">
        <v>0</v>
      </c>
      <c r="AL323">
        <v>0</v>
      </c>
      <c r="AM323">
        <v>1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</v>
      </c>
      <c r="AV323">
        <v>0</v>
      </c>
      <c r="AW323">
        <v>3</v>
      </c>
      <c r="AX323">
        <v>0</v>
      </c>
      <c r="AY323">
        <v>4</v>
      </c>
      <c r="AZ323">
        <v>6</v>
      </c>
      <c r="BA323">
        <v>0</v>
      </c>
      <c r="BB323">
        <v>0</v>
      </c>
      <c r="BC323">
        <v>2</v>
      </c>
      <c r="BD323">
        <v>4</v>
      </c>
    </row>
    <row r="324" spans="1:56" x14ac:dyDescent="0.3">
      <c r="A324">
        <v>2025</v>
      </c>
      <c r="B324">
        <v>2</v>
      </c>
      <c r="C324">
        <v>4450</v>
      </c>
      <c r="D324">
        <v>4453</v>
      </c>
      <c r="E324" t="s">
        <v>153</v>
      </c>
      <c r="F324" t="s">
        <v>138</v>
      </c>
      <c r="G324" t="s">
        <v>139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2</v>
      </c>
      <c r="U324">
        <v>0</v>
      </c>
      <c r="V324">
        <v>1</v>
      </c>
      <c r="W324">
        <v>0</v>
      </c>
      <c r="X324">
        <v>1</v>
      </c>
      <c r="Y324">
        <v>1</v>
      </c>
      <c r="Z324">
        <v>0</v>
      </c>
      <c r="AA324">
        <v>0</v>
      </c>
      <c r="AB324">
        <v>2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</row>
    <row r="325" spans="1:56" x14ac:dyDescent="0.3">
      <c r="A325">
        <v>2025</v>
      </c>
      <c r="B325">
        <v>2</v>
      </c>
      <c r="C325">
        <v>4451</v>
      </c>
      <c r="D325">
        <v>4454</v>
      </c>
      <c r="E325" t="s">
        <v>154</v>
      </c>
      <c r="F325" t="s">
        <v>138</v>
      </c>
      <c r="G325" t="s">
        <v>142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1</v>
      </c>
      <c r="T325">
        <v>2</v>
      </c>
      <c r="U325">
        <v>0</v>
      </c>
      <c r="V325">
        <v>0</v>
      </c>
      <c r="W325">
        <v>1</v>
      </c>
      <c r="X325">
        <v>0</v>
      </c>
      <c r="Y325">
        <v>2</v>
      </c>
      <c r="Z325">
        <v>1</v>
      </c>
      <c r="AA325">
        <v>3</v>
      </c>
      <c r="AB325">
        <v>0</v>
      </c>
      <c r="AC325">
        <v>0</v>
      </c>
      <c r="AD325">
        <v>1</v>
      </c>
      <c r="AE325">
        <v>0</v>
      </c>
      <c r="AF325">
        <v>2</v>
      </c>
      <c r="AG325">
        <v>0</v>
      </c>
      <c r="AH325">
        <v>0</v>
      </c>
      <c r="AI325">
        <v>1</v>
      </c>
      <c r="AJ325">
        <v>0</v>
      </c>
      <c r="AK325">
        <v>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</v>
      </c>
      <c r="AV325">
        <v>0</v>
      </c>
      <c r="AW325">
        <v>6</v>
      </c>
      <c r="AX325">
        <v>0</v>
      </c>
      <c r="AY325">
        <v>1</v>
      </c>
      <c r="AZ325">
        <v>0</v>
      </c>
      <c r="BA325">
        <v>0</v>
      </c>
      <c r="BB325">
        <v>0</v>
      </c>
      <c r="BC325">
        <v>0</v>
      </c>
      <c r="BD325">
        <v>0</v>
      </c>
    </row>
    <row r="326" spans="1:56" x14ac:dyDescent="0.3">
      <c r="A326">
        <v>2025</v>
      </c>
      <c r="B326">
        <v>2</v>
      </c>
      <c r="C326">
        <v>4452</v>
      </c>
      <c r="D326">
        <v>4455</v>
      </c>
      <c r="E326" t="s">
        <v>142</v>
      </c>
      <c r="F326" t="s">
        <v>138</v>
      </c>
      <c r="G326" t="s">
        <v>142</v>
      </c>
      <c r="H326">
        <v>3</v>
      </c>
      <c r="I326">
        <v>0</v>
      </c>
      <c r="J326">
        <v>0</v>
      </c>
      <c r="K326">
        <v>3</v>
      </c>
      <c r="L326">
        <v>4</v>
      </c>
      <c r="M326">
        <v>1</v>
      </c>
      <c r="N326">
        <v>7</v>
      </c>
      <c r="O326">
        <v>0</v>
      </c>
      <c r="P326">
        <v>5</v>
      </c>
      <c r="Q326">
        <v>0</v>
      </c>
      <c r="R326">
        <v>1</v>
      </c>
      <c r="S326">
        <v>9</v>
      </c>
      <c r="T326">
        <v>2</v>
      </c>
      <c r="U326">
        <v>5</v>
      </c>
      <c r="V326">
        <v>4</v>
      </c>
      <c r="W326">
        <v>6</v>
      </c>
      <c r="X326">
        <v>3</v>
      </c>
      <c r="Y326">
        <v>6</v>
      </c>
      <c r="Z326">
        <v>6</v>
      </c>
      <c r="AA326">
        <v>4</v>
      </c>
      <c r="AB326">
        <v>2</v>
      </c>
      <c r="AC326">
        <v>0</v>
      </c>
      <c r="AD326">
        <v>7</v>
      </c>
      <c r="AE326">
        <v>0</v>
      </c>
      <c r="AF326">
        <v>21</v>
      </c>
      <c r="AG326">
        <v>0</v>
      </c>
      <c r="AH326">
        <v>0</v>
      </c>
      <c r="AI326">
        <v>11</v>
      </c>
      <c r="AJ326">
        <v>0</v>
      </c>
      <c r="AK326">
        <v>9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5</v>
      </c>
      <c r="AV326">
        <v>0</v>
      </c>
      <c r="AW326">
        <v>30</v>
      </c>
      <c r="AX326">
        <v>7</v>
      </c>
      <c r="AY326">
        <v>2</v>
      </c>
      <c r="AZ326">
        <v>4</v>
      </c>
      <c r="BA326">
        <v>0</v>
      </c>
      <c r="BB326">
        <v>0</v>
      </c>
      <c r="BC326">
        <v>0</v>
      </c>
      <c r="BD326">
        <v>5</v>
      </c>
    </row>
    <row r="327" spans="1:56" x14ac:dyDescent="0.3">
      <c r="A327">
        <v>2025</v>
      </c>
      <c r="B327">
        <v>2</v>
      </c>
      <c r="C327">
        <v>4453</v>
      </c>
      <c r="D327">
        <v>4456</v>
      </c>
      <c r="E327" t="s">
        <v>155</v>
      </c>
      <c r="F327" t="s">
        <v>138</v>
      </c>
      <c r="G327" t="s">
        <v>142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1</v>
      </c>
      <c r="X327">
        <v>0</v>
      </c>
      <c r="Y327">
        <v>1</v>
      </c>
      <c r="Z327">
        <v>0</v>
      </c>
      <c r="AA327">
        <v>1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2</v>
      </c>
      <c r="BA327">
        <v>0</v>
      </c>
      <c r="BB327">
        <v>0</v>
      </c>
      <c r="BC327">
        <v>0</v>
      </c>
      <c r="BD327">
        <v>0</v>
      </c>
    </row>
    <row r="328" spans="1:56" x14ac:dyDescent="0.3">
      <c r="A328">
        <v>2025</v>
      </c>
      <c r="B328">
        <v>2</v>
      </c>
      <c r="C328">
        <v>4454</v>
      </c>
      <c r="D328">
        <v>4457</v>
      </c>
      <c r="E328" t="s">
        <v>156</v>
      </c>
      <c r="F328" t="s">
        <v>138</v>
      </c>
      <c r="G328" t="s">
        <v>142</v>
      </c>
      <c r="H328">
        <v>0</v>
      </c>
      <c r="I328">
        <v>0</v>
      </c>
      <c r="J328">
        <v>0</v>
      </c>
      <c r="K328">
        <v>3</v>
      </c>
      <c r="L328">
        <v>2</v>
      </c>
      <c r="M328">
        <v>0</v>
      </c>
      <c r="N328">
        <v>1</v>
      </c>
      <c r="O328">
        <v>0</v>
      </c>
      <c r="P328">
        <v>0</v>
      </c>
      <c r="Q328">
        <v>0</v>
      </c>
      <c r="R328">
        <v>0</v>
      </c>
      <c r="S328">
        <v>2</v>
      </c>
      <c r="T328">
        <v>4</v>
      </c>
      <c r="U328">
        <v>1</v>
      </c>
      <c r="V328">
        <v>0</v>
      </c>
      <c r="W328">
        <v>2</v>
      </c>
      <c r="X328">
        <v>0</v>
      </c>
      <c r="Y328">
        <v>2</v>
      </c>
      <c r="Z328">
        <v>1</v>
      </c>
      <c r="AA328">
        <v>2</v>
      </c>
      <c r="AB328">
        <v>2</v>
      </c>
      <c r="AC328">
        <v>0</v>
      </c>
      <c r="AD328">
        <v>1</v>
      </c>
      <c r="AE328">
        <v>0</v>
      </c>
      <c r="AF328">
        <v>10</v>
      </c>
      <c r="AG328">
        <v>0</v>
      </c>
      <c r="AH328">
        <v>0</v>
      </c>
      <c r="AI328">
        <v>2</v>
      </c>
      <c r="AJ328">
        <v>0</v>
      </c>
      <c r="AK328">
        <v>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7</v>
      </c>
      <c r="AV328">
        <v>0</v>
      </c>
      <c r="AW328">
        <v>18</v>
      </c>
      <c r="AX328">
        <v>0</v>
      </c>
      <c r="AY328">
        <v>1</v>
      </c>
      <c r="AZ328">
        <v>2</v>
      </c>
      <c r="BA328">
        <v>0</v>
      </c>
      <c r="BB328">
        <v>0</v>
      </c>
      <c r="BC328">
        <v>3</v>
      </c>
      <c r="BD328">
        <v>1</v>
      </c>
    </row>
    <row r="329" spans="1:56" x14ac:dyDescent="0.3">
      <c r="A329">
        <v>2025</v>
      </c>
      <c r="B329">
        <v>2</v>
      </c>
      <c r="C329">
        <v>4455</v>
      </c>
      <c r="D329">
        <v>4458</v>
      </c>
      <c r="E329" t="s">
        <v>157</v>
      </c>
      <c r="F329" t="s">
        <v>138</v>
      </c>
      <c r="G329" t="s">
        <v>142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</v>
      </c>
      <c r="T329">
        <v>0</v>
      </c>
      <c r="U329">
        <v>0</v>
      </c>
      <c r="V329">
        <v>0</v>
      </c>
      <c r="W329">
        <v>1</v>
      </c>
      <c r="X329">
        <v>2</v>
      </c>
      <c r="Y329">
        <v>0</v>
      </c>
      <c r="Z329">
        <v>1</v>
      </c>
      <c r="AA329">
        <v>1</v>
      </c>
      <c r="AB329">
        <v>1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1</v>
      </c>
      <c r="AX329">
        <v>0</v>
      </c>
      <c r="AY329">
        <v>1</v>
      </c>
      <c r="AZ329">
        <v>0</v>
      </c>
      <c r="BA329">
        <v>0</v>
      </c>
      <c r="BB329">
        <v>0</v>
      </c>
      <c r="BC329">
        <v>0</v>
      </c>
      <c r="BD329">
        <v>0</v>
      </c>
    </row>
    <row r="330" spans="1:56" x14ac:dyDescent="0.3">
      <c r="A330">
        <v>2025</v>
      </c>
      <c r="B330">
        <v>2</v>
      </c>
      <c r="C330">
        <v>4456</v>
      </c>
      <c r="D330">
        <v>4459</v>
      </c>
      <c r="E330" t="s">
        <v>158</v>
      </c>
      <c r="F330" t="s">
        <v>138</v>
      </c>
      <c r="G330" t="s">
        <v>142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2</v>
      </c>
      <c r="W330">
        <v>1</v>
      </c>
      <c r="X330">
        <v>0</v>
      </c>
      <c r="Y330">
        <v>1</v>
      </c>
      <c r="Z330">
        <v>0</v>
      </c>
      <c r="AA330">
        <v>3</v>
      </c>
      <c r="AB330">
        <v>0</v>
      </c>
      <c r="AC330">
        <v>0</v>
      </c>
      <c r="AD330">
        <v>0</v>
      </c>
      <c r="AE330">
        <v>0</v>
      </c>
      <c r="AF330">
        <v>1</v>
      </c>
      <c r="AG330">
        <v>0</v>
      </c>
      <c r="AH330">
        <v>0</v>
      </c>
      <c r="AI330">
        <v>1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3</v>
      </c>
      <c r="BA330">
        <v>0</v>
      </c>
      <c r="BB330">
        <v>0</v>
      </c>
      <c r="BC330">
        <v>0</v>
      </c>
      <c r="BD330">
        <v>0</v>
      </c>
    </row>
    <row r="331" spans="1:56" x14ac:dyDescent="0.3">
      <c r="A331">
        <v>2025</v>
      </c>
      <c r="B331">
        <v>2</v>
      </c>
      <c r="C331">
        <v>4457</v>
      </c>
      <c r="D331">
        <v>4460</v>
      </c>
      <c r="E331" t="s">
        <v>159</v>
      </c>
      <c r="F331" t="s">
        <v>138</v>
      </c>
      <c r="G331" t="s">
        <v>142</v>
      </c>
      <c r="H331">
        <v>0</v>
      </c>
      <c r="I331">
        <v>0</v>
      </c>
      <c r="J331">
        <v>0</v>
      </c>
      <c r="K331">
        <v>0</v>
      </c>
      <c r="L331">
        <v>1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  <c r="S331">
        <v>1</v>
      </c>
      <c r="T331">
        <v>1</v>
      </c>
      <c r="U331">
        <v>1</v>
      </c>
      <c r="V331">
        <v>1</v>
      </c>
      <c r="W331">
        <v>2</v>
      </c>
      <c r="X331">
        <v>0</v>
      </c>
      <c r="Y331">
        <v>0</v>
      </c>
      <c r="Z331">
        <v>2</v>
      </c>
      <c r="AA331">
        <v>1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4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5</v>
      </c>
      <c r="AY331">
        <v>1</v>
      </c>
      <c r="AZ331">
        <v>0</v>
      </c>
      <c r="BA331">
        <v>0</v>
      </c>
      <c r="BB331">
        <v>0</v>
      </c>
      <c r="BC331">
        <v>0</v>
      </c>
      <c r="BD331">
        <v>1</v>
      </c>
    </row>
    <row r="332" spans="1:56" x14ac:dyDescent="0.3">
      <c r="A332">
        <v>2025</v>
      </c>
      <c r="B332">
        <v>2</v>
      </c>
      <c r="C332">
        <v>4458</v>
      </c>
      <c r="D332">
        <v>4461</v>
      </c>
      <c r="E332" t="s">
        <v>160</v>
      </c>
      <c r="F332" t="s">
        <v>138</v>
      </c>
      <c r="G332" t="s">
        <v>142</v>
      </c>
      <c r="H332">
        <v>0</v>
      </c>
      <c r="I332">
        <v>0</v>
      </c>
      <c r="J332">
        <v>0</v>
      </c>
      <c r="K332">
        <v>1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3</v>
      </c>
      <c r="X332">
        <v>0</v>
      </c>
      <c r="Y332">
        <v>4</v>
      </c>
      <c r="Z332">
        <v>1</v>
      </c>
      <c r="AA332">
        <v>1</v>
      </c>
      <c r="AB332">
        <v>0</v>
      </c>
      <c r="AC332">
        <v>0</v>
      </c>
      <c r="AD332">
        <v>0</v>
      </c>
      <c r="AE332">
        <v>0</v>
      </c>
      <c r="AF332">
        <v>4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2</v>
      </c>
      <c r="BA332">
        <v>0</v>
      </c>
      <c r="BB332">
        <v>0</v>
      </c>
      <c r="BC332">
        <v>0</v>
      </c>
      <c r="BD332">
        <v>0</v>
      </c>
    </row>
    <row r="333" spans="1:56" x14ac:dyDescent="0.3">
      <c r="A333">
        <v>2025</v>
      </c>
      <c r="B333">
        <v>2</v>
      </c>
      <c r="C333">
        <v>4459</v>
      </c>
      <c r="D333">
        <v>4462</v>
      </c>
      <c r="E333" t="s">
        <v>161</v>
      </c>
      <c r="F333" t="s">
        <v>138</v>
      </c>
      <c r="G333" t="s">
        <v>142</v>
      </c>
      <c r="H333">
        <v>1</v>
      </c>
      <c r="I333">
        <v>0</v>
      </c>
      <c r="J333">
        <v>0</v>
      </c>
      <c r="K333">
        <v>1</v>
      </c>
      <c r="L333">
        <v>1</v>
      </c>
      <c r="M333">
        <v>0</v>
      </c>
      <c r="N333">
        <v>1</v>
      </c>
      <c r="O333">
        <v>0</v>
      </c>
      <c r="P333">
        <v>1</v>
      </c>
      <c r="Q333">
        <v>0</v>
      </c>
      <c r="R333">
        <v>0</v>
      </c>
      <c r="S333">
        <v>1</v>
      </c>
      <c r="T333">
        <v>0</v>
      </c>
      <c r="U333">
        <v>1</v>
      </c>
      <c r="V333">
        <v>1</v>
      </c>
      <c r="W333">
        <v>1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2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</row>
    <row r="334" spans="1:56" x14ac:dyDescent="0.3">
      <c r="A334">
        <v>2025</v>
      </c>
      <c r="B334">
        <v>2</v>
      </c>
      <c r="C334">
        <v>4460</v>
      </c>
      <c r="D334">
        <v>4463</v>
      </c>
      <c r="E334" t="s">
        <v>162</v>
      </c>
      <c r="F334" t="s">
        <v>138</v>
      </c>
      <c r="G334" t="s">
        <v>142</v>
      </c>
      <c r="H334">
        <v>0</v>
      </c>
      <c r="I334">
        <v>0</v>
      </c>
      <c r="J334">
        <v>0</v>
      </c>
      <c r="K334">
        <v>1</v>
      </c>
      <c r="L334">
        <v>1</v>
      </c>
      <c r="M334">
        <v>0</v>
      </c>
      <c r="N334">
        <v>1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0</v>
      </c>
      <c r="V334">
        <v>1</v>
      </c>
      <c r="W334">
        <v>0</v>
      </c>
      <c r="X334">
        <v>1</v>
      </c>
      <c r="Y334">
        <v>0</v>
      </c>
      <c r="Z334">
        <v>3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1</v>
      </c>
      <c r="AG334">
        <v>0</v>
      </c>
      <c r="AH334">
        <v>0</v>
      </c>
      <c r="AI334">
        <v>1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2</v>
      </c>
      <c r="AX334">
        <v>0</v>
      </c>
      <c r="AY334">
        <v>1</v>
      </c>
      <c r="AZ334">
        <v>1</v>
      </c>
      <c r="BA334">
        <v>0</v>
      </c>
      <c r="BB334">
        <v>0</v>
      </c>
      <c r="BC334">
        <v>0</v>
      </c>
      <c r="BD334">
        <v>0</v>
      </c>
    </row>
    <row r="335" spans="1:56" x14ac:dyDescent="0.3">
      <c r="A335">
        <v>2025</v>
      </c>
      <c r="B335">
        <v>2</v>
      </c>
      <c r="C335">
        <v>4461</v>
      </c>
      <c r="D335">
        <v>4464</v>
      </c>
      <c r="E335" t="s">
        <v>163</v>
      </c>
      <c r="F335" t="s">
        <v>138</v>
      </c>
      <c r="G335" t="s">
        <v>142</v>
      </c>
      <c r="H335">
        <v>0</v>
      </c>
      <c r="I335">
        <v>0</v>
      </c>
      <c r="J335">
        <v>0</v>
      </c>
      <c r="K335">
        <v>0</v>
      </c>
      <c r="L335">
        <v>2</v>
      </c>
      <c r="M335">
        <v>0</v>
      </c>
      <c r="N335">
        <v>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2</v>
      </c>
      <c r="Y335">
        <v>1</v>
      </c>
      <c r="Z335">
        <v>0</v>
      </c>
      <c r="AA335">
        <v>4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1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2</v>
      </c>
      <c r="AZ335">
        <v>2</v>
      </c>
      <c r="BA335">
        <v>0</v>
      </c>
      <c r="BB335">
        <v>0</v>
      </c>
      <c r="BC335">
        <v>0</v>
      </c>
      <c r="BD335">
        <v>0</v>
      </c>
    </row>
    <row r="336" spans="1:56" x14ac:dyDescent="0.3">
      <c r="A336">
        <v>2025</v>
      </c>
      <c r="B336">
        <v>2</v>
      </c>
      <c r="C336">
        <v>4462</v>
      </c>
      <c r="D336">
        <v>4465</v>
      </c>
      <c r="E336" t="s">
        <v>164</v>
      </c>
      <c r="F336" t="s">
        <v>138</v>
      </c>
      <c r="G336" t="s">
        <v>142</v>
      </c>
      <c r="H336">
        <v>0</v>
      </c>
      <c r="I336">
        <v>0</v>
      </c>
      <c r="J336">
        <v>0</v>
      </c>
      <c r="K336">
        <v>2</v>
      </c>
      <c r="L336">
        <v>2</v>
      </c>
      <c r="M336">
        <v>0</v>
      </c>
      <c r="N336">
        <v>2</v>
      </c>
      <c r="O336">
        <v>0</v>
      </c>
      <c r="P336">
        <v>2</v>
      </c>
      <c r="Q336">
        <v>0</v>
      </c>
      <c r="R336">
        <v>0</v>
      </c>
      <c r="S336">
        <v>1</v>
      </c>
      <c r="T336">
        <v>0</v>
      </c>
      <c r="U336">
        <v>0</v>
      </c>
      <c r="V336">
        <v>0</v>
      </c>
      <c r="W336">
        <v>1</v>
      </c>
      <c r="X336">
        <v>2</v>
      </c>
      <c r="Y336">
        <v>1</v>
      </c>
      <c r="Z336">
        <v>1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1</v>
      </c>
      <c r="AG336">
        <v>0</v>
      </c>
      <c r="AH336">
        <v>1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1</v>
      </c>
      <c r="AX336">
        <v>0</v>
      </c>
      <c r="AY336">
        <v>0</v>
      </c>
      <c r="AZ336">
        <v>1</v>
      </c>
      <c r="BA336">
        <v>0</v>
      </c>
      <c r="BB336">
        <v>0</v>
      </c>
      <c r="BC336">
        <v>0</v>
      </c>
      <c r="BD336">
        <v>0</v>
      </c>
    </row>
    <row r="337" spans="1:56" x14ac:dyDescent="0.3">
      <c r="A337">
        <v>2025</v>
      </c>
      <c r="B337">
        <v>2</v>
      </c>
      <c r="C337">
        <v>6669</v>
      </c>
      <c r="D337">
        <v>6681</v>
      </c>
      <c r="E337" t="s">
        <v>165</v>
      </c>
      <c r="F337" t="s">
        <v>68</v>
      </c>
      <c r="G337" t="s">
        <v>83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1</v>
      </c>
      <c r="S337">
        <v>0</v>
      </c>
      <c r="T337">
        <v>1</v>
      </c>
      <c r="U337">
        <v>1</v>
      </c>
      <c r="V337">
        <v>0</v>
      </c>
      <c r="W337">
        <v>2</v>
      </c>
      <c r="X337">
        <v>1</v>
      </c>
      <c r="Y337">
        <v>1</v>
      </c>
      <c r="Z337">
        <v>0</v>
      </c>
      <c r="AA337">
        <v>2</v>
      </c>
      <c r="AB337">
        <v>0</v>
      </c>
      <c r="AC337">
        <v>0</v>
      </c>
      <c r="AD337">
        <v>2</v>
      </c>
      <c r="AE337">
        <v>0</v>
      </c>
      <c r="AF337">
        <v>1</v>
      </c>
      <c r="AG337">
        <v>3</v>
      </c>
      <c r="AH337">
        <v>2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3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2</v>
      </c>
    </row>
    <row r="338" spans="1:56" x14ac:dyDescent="0.3">
      <c r="A338">
        <v>2025</v>
      </c>
      <c r="B338">
        <v>2</v>
      </c>
      <c r="C338">
        <v>6670</v>
      </c>
      <c r="D338">
        <v>6682</v>
      </c>
      <c r="E338" t="s">
        <v>166</v>
      </c>
      <c r="F338" t="s">
        <v>68</v>
      </c>
      <c r="G338" t="s">
        <v>83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</v>
      </c>
      <c r="T338">
        <v>2</v>
      </c>
      <c r="U338">
        <v>0</v>
      </c>
      <c r="V338">
        <v>1</v>
      </c>
      <c r="W338">
        <v>1</v>
      </c>
      <c r="X338">
        <v>1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3</v>
      </c>
      <c r="AG338">
        <v>0</v>
      </c>
      <c r="AH338">
        <v>0</v>
      </c>
      <c r="AI338">
        <v>0</v>
      </c>
      <c r="AJ338">
        <v>0</v>
      </c>
      <c r="AK338">
        <v>2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</v>
      </c>
      <c r="AV338">
        <v>1</v>
      </c>
      <c r="AW338">
        <v>2</v>
      </c>
      <c r="AX338">
        <v>0</v>
      </c>
      <c r="AY338">
        <v>1</v>
      </c>
      <c r="AZ338">
        <v>1</v>
      </c>
      <c r="BA338">
        <v>0</v>
      </c>
      <c r="BB338">
        <v>0</v>
      </c>
      <c r="BC338">
        <v>1</v>
      </c>
      <c r="BD338">
        <v>0</v>
      </c>
    </row>
    <row r="339" spans="1:56" x14ac:dyDescent="0.3">
      <c r="A339">
        <v>2025</v>
      </c>
      <c r="B339">
        <v>2</v>
      </c>
      <c r="C339">
        <v>6671</v>
      </c>
      <c r="D339">
        <v>6683</v>
      </c>
      <c r="E339" t="s">
        <v>167</v>
      </c>
      <c r="F339" t="s">
        <v>68</v>
      </c>
      <c r="G339" t="s">
        <v>104</v>
      </c>
      <c r="H339">
        <v>0</v>
      </c>
      <c r="I339">
        <v>0</v>
      </c>
      <c r="J339">
        <v>0</v>
      </c>
      <c r="K339">
        <v>2</v>
      </c>
      <c r="L339">
        <v>2</v>
      </c>
      <c r="M339">
        <v>1</v>
      </c>
      <c r="N339">
        <v>3</v>
      </c>
      <c r="O339">
        <v>0</v>
      </c>
      <c r="P339">
        <v>3</v>
      </c>
      <c r="Q339">
        <v>0</v>
      </c>
      <c r="R339">
        <v>2</v>
      </c>
      <c r="S339">
        <v>4</v>
      </c>
      <c r="T339">
        <v>2</v>
      </c>
      <c r="U339">
        <v>6</v>
      </c>
      <c r="V339">
        <v>2</v>
      </c>
      <c r="W339">
        <v>7</v>
      </c>
      <c r="X339">
        <v>4</v>
      </c>
      <c r="Y339">
        <v>7</v>
      </c>
      <c r="Z339">
        <v>0</v>
      </c>
      <c r="AA339">
        <v>0</v>
      </c>
      <c r="AB339">
        <v>1</v>
      </c>
      <c r="AC339">
        <v>0</v>
      </c>
      <c r="AD339">
        <v>3</v>
      </c>
      <c r="AE339">
        <v>0</v>
      </c>
      <c r="AF339">
        <v>17</v>
      </c>
      <c r="AG339">
        <v>0</v>
      </c>
      <c r="AH339">
        <v>0</v>
      </c>
      <c r="AI339">
        <v>3</v>
      </c>
      <c r="AJ339">
        <v>0</v>
      </c>
      <c r="AK339">
        <v>6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3</v>
      </c>
      <c r="AX339">
        <v>1</v>
      </c>
      <c r="AY339">
        <v>6</v>
      </c>
      <c r="AZ339">
        <v>13</v>
      </c>
      <c r="BA339">
        <v>0</v>
      </c>
      <c r="BB339">
        <v>0</v>
      </c>
      <c r="BC339">
        <v>4</v>
      </c>
      <c r="BD339">
        <v>4</v>
      </c>
    </row>
    <row r="340" spans="1:56" x14ac:dyDescent="0.3">
      <c r="A340">
        <v>2025</v>
      </c>
      <c r="B340">
        <v>2</v>
      </c>
      <c r="C340">
        <v>6709</v>
      </c>
      <c r="D340">
        <v>6722</v>
      </c>
      <c r="E340" t="s">
        <v>168</v>
      </c>
      <c r="F340" t="s">
        <v>8</v>
      </c>
      <c r="G340" t="s">
        <v>37</v>
      </c>
      <c r="H340">
        <v>1</v>
      </c>
      <c r="I340">
        <v>0</v>
      </c>
      <c r="J340">
        <v>8</v>
      </c>
      <c r="K340">
        <v>9</v>
      </c>
      <c r="L340">
        <v>2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7</v>
      </c>
      <c r="S340">
        <v>7</v>
      </c>
      <c r="T340">
        <v>11</v>
      </c>
      <c r="U340">
        <v>8</v>
      </c>
      <c r="V340">
        <v>5</v>
      </c>
      <c r="W340">
        <v>12</v>
      </c>
      <c r="X340">
        <v>1</v>
      </c>
      <c r="Y340">
        <v>1</v>
      </c>
      <c r="Z340">
        <v>1</v>
      </c>
      <c r="AA340">
        <v>0</v>
      </c>
      <c r="AB340">
        <v>0</v>
      </c>
      <c r="AC340">
        <v>0</v>
      </c>
      <c r="AD340">
        <v>10</v>
      </c>
      <c r="AE340">
        <v>0</v>
      </c>
      <c r="AF340">
        <v>12</v>
      </c>
      <c r="AG340">
        <v>0</v>
      </c>
      <c r="AH340">
        <v>10</v>
      </c>
      <c r="AI340">
        <v>4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</v>
      </c>
      <c r="AV340">
        <v>0</v>
      </c>
      <c r="AW340">
        <v>0</v>
      </c>
      <c r="AX340">
        <v>0</v>
      </c>
      <c r="AY340">
        <v>15</v>
      </c>
      <c r="AZ340">
        <v>10</v>
      </c>
      <c r="BA340">
        <v>0</v>
      </c>
      <c r="BB340">
        <v>0</v>
      </c>
      <c r="BC340">
        <v>1</v>
      </c>
      <c r="BD340">
        <v>27</v>
      </c>
    </row>
    <row r="341" spans="1:56" x14ac:dyDescent="0.3">
      <c r="A341">
        <v>2025</v>
      </c>
      <c r="B341">
        <v>2</v>
      </c>
      <c r="C341">
        <v>6710</v>
      </c>
      <c r="D341">
        <v>6723</v>
      </c>
      <c r="E341" t="s">
        <v>169</v>
      </c>
      <c r="F341" t="s">
        <v>8</v>
      </c>
      <c r="G341" t="s">
        <v>30</v>
      </c>
      <c r="H341">
        <v>0</v>
      </c>
      <c r="I341">
        <v>0</v>
      </c>
      <c r="J341">
        <v>0</v>
      </c>
      <c r="K341">
        <v>3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1</v>
      </c>
      <c r="U341">
        <v>3</v>
      </c>
      <c r="V341">
        <v>2</v>
      </c>
      <c r="W341">
        <v>4</v>
      </c>
      <c r="X341">
        <v>2</v>
      </c>
      <c r="Y341">
        <v>1</v>
      </c>
      <c r="Z341">
        <v>1</v>
      </c>
      <c r="AA341">
        <v>1</v>
      </c>
      <c r="AB341">
        <v>2</v>
      </c>
      <c r="AC341">
        <v>2</v>
      </c>
      <c r="AD341">
        <v>0</v>
      </c>
      <c r="AE341">
        <v>4</v>
      </c>
      <c r="AF341">
        <v>0</v>
      </c>
      <c r="AG341">
        <v>0</v>
      </c>
      <c r="AH341">
        <v>1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</row>
    <row r="342" spans="1:56" x14ac:dyDescent="0.3">
      <c r="A342">
        <v>2025</v>
      </c>
      <c r="B342">
        <v>2</v>
      </c>
      <c r="C342">
        <v>6930</v>
      </c>
      <c r="D342">
        <v>6953</v>
      </c>
      <c r="E342" t="s">
        <v>170</v>
      </c>
      <c r="F342" t="s">
        <v>68</v>
      </c>
      <c r="G342" t="s">
        <v>92</v>
      </c>
      <c r="H342">
        <v>0</v>
      </c>
      <c r="I342">
        <v>0</v>
      </c>
      <c r="J342">
        <v>0</v>
      </c>
      <c r="K342">
        <v>1</v>
      </c>
      <c r="L342">
        <v>1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1</v>
      </c>
      <c r="U342">
        <v>0</v>
      </c>
      <c r="V342">
        <v>1</v>
      </c>
      <c r="W342">
        <v>1</v>
      </c>
      <c r="X342">
        <v>3</v>
      </c>
      <c r="Y342">
        <v>3</v>
      </c>
      <c r="Z342">
        <v>2</v>
      </c>
      <c r="AA342">
        <v>0</v>
      </c>
      <c r="AB342">
        <v>1</v>
      </c>
      <c r="AC342">
        <v>0</v>
      </c>
      <c r="AD342">
        <v>4</v>
      </c>
      <c r="AE342">
        <v>0</v>
      </c>
      <c r="AF342">
        <v>2</v>
      </c>
      <c r="AG342">
        <v>0</v>
      </c>
      <c r="AH342">
        <v>0</v>
      </c>
      <c r="AI342">
        <v>2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</v>
      </c>
      <c r="AV342">
        <v>0</v>
      </c>
      <c r="AW342">
        <v>1</v>
      </c>
      <c r="AX342">
        <v>0</v>
      </c>
      <c r="AY342">
        <v>0</v>
      </c>
      <c r="AZ342">
        <v>1</v>
      </c>
      <c r="BA342">
        <v>0</v>
      </c>
      <c r="BB342">
        <v>0</v>
      </c>
      <c r="BC342">
        <v>0</v>
      </c>
      <c r="BD342">
        <v>2</v>
      </c>
    </row>
    <row r="343" spans="1:56" x14ac:dyDescent="0.3">
      <c r="A343">
        <v>2025</v>
      </c>
      <c r="B343">
        <v>2</v>
      </c>
      <c r="C343">
        <v>6931</v>
      </c>
      <c r="D343">
        <v>6954</v>
      </c>
      <c r="E343" t="s">
        <v>171</v>
      </c>
      <c r="F343" t="s">
        <v>8</v>
      </c>
      <c r="G343" t="s">
        <v>136</v>
      </c>
      <c r="H343">
        <v>0</v>
      </c>
      <c r="I343">
        <v>0</v>
      </c>
      <c r="J343">
        <v>0</v>
      </c>
      <c r="K343">
        <v>2</v>
      </c>
      <c r="L343">
        <v>1</v>
      </c>
      <c r="M343">
        <v>0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4</v>
      </c>
      <c r="T343">
        <v>0</v>
      </c>
      <c r="U343">
        <v>1</v>
      </c>
      <c r="V343">
        <v>2</v>
      </c>
      <c r="W343">
        <v>1</v>
      </c>
      <c r="X343">
        <v>1</v>
      </c>
      <c r="Y343">
        <v>1</v>
      </c>
      <c r="Z343">
        <v>2</v>
      </c>
      <c r="AA343">
        <v>0</v>
      </c>
      <c r="AB343">
        <v>0</v>
      </c>
      <c r="AC343">
        <v>1</v>
      </c>
      <c r="AD343">
        <v>8</v>
      </c>
      <c r="AE343">
        <v>0</v>
      </c>
      <c r="AF343">
        <v>4</v>
      </c>
      <c r="AG343">
        <v>0</v>
      </c>
      <c r="AH343">
        <v>9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2</v>
      </c>
      <c r="AV343">
        <v>0</v>
      </c>
      <c r="AW343">
        <v>1</v>
      </c>
      <c r="AX343">
        <v>0</v>
      </c>
      <c r="AY343">
        <v>2</v>
      </c>
      <c r="AZ343">
        <v>3</v>
      </c>
      <c r="BA343">
        <v>0</v>
      </c>
      <c r="BB343">
        <v>0</v>
      </c>
      <c r="BC343">
        <v>0</v>
      </c>
      <c r="BD343">
        <v>2</v>
      </c>
    </row>
    <row r="344" spans="1:56" x14ac:dyDescent="0.3">
      <c r="A344">
        <v>2025</v>
      </c>
      <c r="B344">
        <v>2</v>
      </c>
      <c r="C344">
        <v>6974</v>
      </c>
      <c r="D344">
        <v>6997</v>
      </c>
      <c r="E344" t="s">
        <v>172</v>
      </c>
      <c r="F344" t="s">
        <v>8</v>
      </c>
      <c r="G344" t="s">
        <v>30</v>
      </c>
      <c r="H344">
        <v>0</v>
      </c>
      <c r="I344">
        <v>0</v>
      </c>
      <c r="J344">
        <v>0</v>
      </c>
      <c r="K344">
        <v>1</v>
      </c>
      <c r="L344">
        <v>0</v>
      </c>
      <c r="M344">
        <v>0</v>
      </c>
      <c r="N344">
        <v>0</v>
      </c>
      <c r="O344">
        <v>1</v>
      </c>
      <c r="P344">
        <v>1</v>
      </c>
      <c r="Q344">
        <v>0</v>
      </c>
      <c r="R344">
        <v>2</v>
      </c>
      <c r="S344">
        <v>8</v>
      </c>
      <c r="T344">
        <v>3</v>
      </c>
      <c r="U344">
        <v>2</v>
      </c>
      <c r="V344">
        <v>0</v>
      </c>
      <c r="W344">
        <v>1</v>
      </c>
      <c r="X344">
        <v>0</v>
      </c>
      <c r="Y344">
        <v>6</v>
      </c>
      <c r="Z344">
        <v>1</v>
      </c>
      <c r="AA344">
        <v>1</v>
      </c>
      <c r="AB344">
        <v>0</v>
      </c>
      <c r="AC344">
        <v>0</v>
      </c>
      <c r="AD344">
        <v>3</v>
      </c>
      <c r="AE344">
        <v>0</v>
      </c>
      <c r="AF344">
        <v>4</v>
      </c>
      <c r="AG344">
        <v>5</v>
      </c>
      <c r="AH344">
        <v>5</v>
      </c>
      <c r="AI344">
        <v>1</v>
      </c>
      <c r="AJ344">
        <v>0</v>
      </c>
      <c r="AK344">
        <v>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1</v>
      </c>
      <c r="AX344">
        <v>1</v>
      </c>
      <c r="AY344">
        <v>3</v>
      </c>
      <c r="AZ344">
        <v>9</v>
      </c>
      <c r="BA344">
        <v>0</v>
      </c>
      <c r="BB344">
        <v>0</v>
      </c>
      <c r="BC344">
        <v>2</v>
      </c>
      <c r="BD344">
        <v>8</v>
      </c>
    </row>
    <row r="345" spans="1:56" x14ac:dyDescent="0.3">
      <c r="A345">
        <v>2025</v>
      </c>
      <c r="B345">
        <v>2</v>
      </c>
      <c r="C345">
        <v>6997</v>
      </c>
      <c r="D345">
        <v>7020</v>
      </c>
      <c r="E345" t="s">
        <v>173</v>
      </c>
      <c r="F345" t="s">
        <v>68</v>
      </c>
      <c r="G345" t="s">
        <v>94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3</v>
      </c>
      <c r="Y345">
        <v>1</v>
      </c>
      <c r="Z345">
        <v>1</v>
      </c>
      <c r="AA345">
        <v>0</v>
      </c>
      <c r="AB345">
        <v>0</v>
      </c>
      <c r="AC345">
        <v>0</v>
      </c>
      <c r="AD345">
        <v>1</v>
      </c>
      <c r="AE345">
        <v>0</v>
      </c>
      <c r="AF345">
        <v>7</v>
      </c>
      <c r="AG345">
        <v>0</v>
      </c>
      <c r="AH345">
        <v>0</v>
      </c>
      <c r="AI345">
        <v>1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1</v>
      </c>
      <c r="AX345">
        <v>2</v>
      </c>
      <c r="AY345">
        <v>1</v>
      </c>
      <c r="AZ345">
        <v>0</v>
      </c>
      <c r="BA345">
        <v>0</v>
      </c>
      <c r="BB345">
        <v>1</v>
      </c>
      <c r="BC345">
        <v>0</v>
      </c>
      <c r="BD345">
        <v>0</v>
      </c>
    </row>
    <row r="346" spans="1:56" x14ac:dyDescent="0.3">
      <c r="A346">
        <v>2025</v>
      </c>
      <c r="B346">
        <v>2</v>
      </c>
      <c r="C346">
        <v>6998</v>
      </c>
      <c r="D346">
        <v>7021</v>
      </c>
      <c r="E346" t="s">
        <v>174</v>
      </c>
      <c r="F346" t="s">
        <v>68</v>
      </c>
      <c r="G346" t="s">
        <v>94</v>
      </c>
      <c r="H346">
        <v>0</v>
      </c>
      <c r="I346">
        <v>0</v>
      </c>
      <c r="J346">
        <v>0</v>
      </c>
      <c r="K346">
        <v>0</v>
      </c>
      <c r="L346">
        <v>2</v>
      </c>
      <c r="M346">
        <v>0</v>
      </c>
      <c r="N346">
        <v>0</v>
      </c>
      <c r="O346">
        <v>0</v>
      </c>
      <c r="P346">
        <v>1</v>
      </c>
      <c r="Q346">
        <v>0</v>
      </c>
      <c r="R346">
        <v>0</v>
      </c>
      <c r="S346">
        <v>2</v>
      </c>
      <c r="T346">
        <v>3</v>
      </c>
      <c r="U346">
        <v>2</v>
      </c>
      <c r="V346">
        <v>2</v>
      </c>
      <c r="W346">
        <v>1</v>
      </c>
      <c r="X346">
        <v>1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2</v>
      </c>
      <c r="AE346">
        <v>0</v>
      </c>
      <c r="AF346">
        <v>5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3</v>
      </c>
      <c r="AY346">
        <v>0</v>
      </c>
      <c r="AZ346">
        <v>1</v>
      </c>
      <c r="BA346">
        <v>0</v>
      </c>
      <c r="BB346">
        <v>0</v>
      </c>
      <c r="BC346">
        <v>0</v>
      </c>
      <c r="BD346">
        <v>0</v>
      </c>
    </row>
    <row r="347" spans="1:56" x14ac:dyDescent="0.3">
      <c r="A347">
        <v>2025</v>
      </c>
      <c r="B347">
        <v>2</v>
      </c>
      <c r="C347">
        <v>6999</v>
      </c>
      <c r="D347">
        <v>7022</v>
      </c>
      <c r="E347" t="s">
        <v>175</v>
      </c>
      <c r="F347" t="s">
        <v>138</v>
      </c>
      <c r="G347" t="s">
        <v>144</v>
      </c>
      <c r="H347">
        <v>0</v>
      </c>
      <c r="I347">
        <v>0</v>
      </c>
      <c r="J347">
        <v>0</v>
      </c>
      <c r="K347">
        <v>0</v>
      </c>
      <c r="L347">
        <v>1</v>
      </c>
      <c r="M347">
        <v>1</v>
      </c>
      <c r="N347">
        <v>2</v>
      </c>
      <c r="O347">
        <v>0</v>
      </c>
      <c r="P347">
        <v>2</v>
      </c>
      <c r="Q347">
        <v>0</v>
      </c>
      <c r="R347">
        <v>0</v>
      </c>
      <c r="S347">
        <v>4</v>
      </c>
      <c r="T347">
        <v>3</v>
      </c>
      <c r="U347">
        <v>3</v>
      </c>
      <c r="V347">
        <v>1</v>
      </c>
      <c r="W347">
        <v>4</v>
      </c>
      <c r="X347">
        <v>0</v>
      </c>
      <c r="Y347">
        <v>2</v>
      </c>
      <c r="Z347">
        <v>1</v>
      </c>
      <c r="AA347">
        <v>1</v>
      </c>
      <c r="AB347">
        <v>0</v>
      </c>
      <c r="AC347">
        <v>0</v>
      </c>
      <c r="AD347">
        <v>3</v>
      </c>
      <c r="AE347">
        <v>0</v>
      </c>
      <c r="AF347">
        <v>6</v>
      </c>
      <c r="AG347">
        <v>0</v>
      </c>
      <c r="AH347">
        <v>3</v>
      </c>
      <c r="AI347">
        <v>0</v>
      </c>
      <c r="AJ347">
        <v>0</v>
      </c>
      <c r="AK347">
        <v>2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6</v>
      </c>
      <c r="AZ347">
        <v>6</v>
      </c>
      <c r="BA347">
        <v>0</v>
      </c>
      <c r="BB347">
        <v>0</v>
      </c>
      <c r="BC347">
        <v>2</v>
      </c>
      <c r="BD347">
        <v>3</v>
      </c>
    </row>
    <row r="348" spans="1:56" x14ac:dyDescent="0.3">
      <c r="A348">
        <v>2025</v>
      </c>
      <c r="B348">
        <v>2</v>
      </c>
      <c r="C348">
        <v>7000</v>
      </c>
      <c r="D348">
        <v>7023</v>
      </c>
      <c r="E348" t="s">
        <v>176</v>
      </c>
      <c r="F348" t="s">
        <v>8</v>
      </c>
      <c r="G348" t="s">
        <v>18</v>
      </c>
      <c r="H348">
        <v>0</v>
      </c>
      <c r="I348">
        <v>0</v>
      </c>
      <c r="J348">
        <v>0</v>
      </c>
      <c r="K348">
        <v>1</v>
      </c>
      <c r="L348">
        <v>1</v>
      </c>
      <c r="M348">
        <v>1</v>
      </c>
      <c r="N348">
        <v>0</v>
      </c>
      <c r="O348">
        <v>1</v>
      </c>
      <c r="P348">
        <v>0</v>
      </c>
      <c r="Q348">
        <v>0</v>
      </c>
      <c r="R348">
        <v>0</v>
      </c>
      <c r="S348">
        <v>2</v>
      </c>
      <c r="T348">
        <v>0</v>
      </c>
      <c r="U348">
        <v>0</v>
      </c>
      <c r="V348">
        <v>1</v>
      </c>
      <c r="W348">
        <v>1</v>
      </c>
      <c r="X348">
        <v>1</v>
      </c>
      <c r="Y348">
        <v>0</v>
      </c>
      <c r="Z348">
        <v>1</v>
      </c>
      <c r="AA348">
        <v>1</v>
      </c>
      <c r="AB348">
        <v>0</v>
      </c>
      <c r="AC348">
        <v>0</v>
      </c>
      <c r="AD348">
        <v>0</v>
      </c>
      <c r="AE348">
        <v>0</v>
      </c>
      <c r="AF348">
        <v>2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5</v>
      </c>
      <c r="AX348">
        <v>0</v>
      </c>
      <c r="AY348">
        <v>0</v>
      </c>
      <c r="AZ348">
        <v>3</v>
      </c>
      <c r="BA348">
        <v>0</v>
      </c>
      <c r="BB348">
        <v>0</v>
      </c>
      <c r="BC348">
        <v>0</v>
      </c>
      <c r="BD348">
        <v>0</v>
      </c>
    </row>
    <row r="349" spans="1:56" x14ac:dyDescent="0.3">
      <c r="A349">
        <v>2025</v>
      </c>
      <c r="B349">
        <v>2</v>
      </c>
      <c r="C349">
        <v>7083</v>
      </c>
      <c r="D349">
        <v>7107</v>
      </c>
      <c r="E349" t="s">
        <v>34</v>
      </c>
      <c r="F349" t="s">
        <v>8</v>
      </c>
      <c r="G349" t="s">
        <v>34</v>
      </c>
      <c r="H349">
        <v>0</v>
      </c>
      <c r="I349">
        <v>0</v>
      </c>
      <c r="J349">
        <v>0</v>
      </c>
      <c r="K349">
        <v>12</v>
      </c>
      <c r="L349">
        <v>7</v>
      </c>
      <c r="M349">
        <v>0</v>
      </c>
      <c r="N349">
        <v>4</v>
      </c>
      <c r="O349">
        <v>0</v>
      </c>
      <c r="P349">
        <v>9</v>
      </c>
      <c r="Q349">
        <v>0</v>
      </c>
      <c r="R349">
        <v>9</v>
      </c>
      <c r="S349">
        <v>15</v>
      </c>
      <c r="T349">
        <v>8</v>
      </c>
      <c r="U349">
        <v>13</v>
      </c>
      <c r="V349">
        <v>5</v>
      </c>
      <c r="W349">
        <v>7</v>
      </c>
      <c r="X349">
        <v>3</v>
      </c>
      <c r="Y349">
        <v>9</v>
      </c>
      <c r="Z349">
        <v>2</v>
      </c>
      <c r="AA349">
        <v>2</v>
      </c>
      <c r="AB349">
        <v>1</v>
      </c>
      <c r="AC349">
        <v>0</v>
      </c>
      <c r="AD349">
        <v>14</v>
      </c>
      <c r="AE349">
        <v>0</v>
      </c>
      <c r="AF349">
        <v>29</v>
      </c>
      <c r="AG349">
        <v>2</v>
      </c>
      <c r="AH349">
        <v>25</v>
      </c>
      <c r="AI349">
        <v>1</v>
      </c>
      <c r="AJ349">
        <v>0</v>
      </c>
      <c r="AK349">
        <v>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</v>
      </c>
      <c r="AV349">
        <v>0</v>
      </c>
      <c r="AW349">
        <v>3</v>
      </c>
      <c r="AX349">
        <v>0</v>
      </c>
      <c r="AY349">
        <v>7</v>
      </c>
      <c r="AZ349">
        <v>3</v>
      </c>
      <c r="BA349">
        <v>0</v>
      </c>
      <c r="BB349">
        <v>0</v>
      </c>
      <c r="BC349">
        <v>1</v>
      </c>
      <c r="BD349">
        <v>13</v>
      </c>
    </row>
    <row r="350" spans="1:56" x14ac:dyDescent="0.3">
      <c r="A350">
        <v>2025</v>
      </c>
      <c r="B350">
        <v>2</v>
      </c>
      <c r="C350">
        <v>7156</v>
      </c>
      <c r="D350">
        <v>7183</v>
      </c>
      <c r="E350" t="s">
        <v>177</v>
      </c>
      <c r="F350" t="s">
        <v>8</v>
      </c>
      <c r="G350" t="s">
        <v>25</v>
      </c>
      <c r="H350">
        <v>0</v>
      </c>
      <c r="I350">
        <v>2</v>
      </c>
      <c r="J350">
        <v>0</v>
      </c>
      <c r="K350">
        <v>5</v>
      </c>
      <c r="L350">
        <v>0</v>
      </c>
      <c r="M350">
        <v>13</v>
      </c>
      <c r="N350">
        <v>0</v>
      </c>
      <c r="O350">
        <v>3</v>
      </c>
      <c r="P350">
        <v>1</v>
      </c>
      <c r="Q350">
        <v>0</v>
      </c>
      <c r="R350">
        <v>4</v>
      </c>
      <c r="S350">
        <v>19</v>
      </c>
      <c r="T350">
        <v>21</v>
      </c>
      <c r="U350">
        <v>18</v>
      </c>
      <c r="V350">
        <v>9</v>
      </c>
      <c r="W350">
        <v>13</v>
      </c>
      <c r="X350">
        <v>3</v>
      </c>
      <c r="Y350">
        <v>9</v>
      </c>
      <c r="Z350">
        <v>8</v>
      </c>
      <c r="AA350">
        <v>11</v>
      </c>
      <c r="AB350">
        <v>3</v>
      </c>
      <c r="AC350">
        <v>0</v>
      </c>
      <c r="AD350">
        <v>30</v>
      </c>
      <c r="AE350">
        <v>0</v>
      </c>
      <c r="AF350">
        <v>47</v>
      </c>
      <c r="AG350">
        <v>0</v>
      </c>
      <c r="AH350">
        <v>25</v>
      </c>
      <c r="AI350">
        <v>11</v>
      </c>
      <c r="AJ350">
        <v>0</v>
      </c>
      <c r="AK350">
        <v>1</v>
      </c>
      <c r="AL350">
        <v>0</v>
      </c>
      <c r="AM350">
        <v>1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7</v>
      </c>
      <c r="AV350">
        <v>0</v>
      </c>
      <c r="AW350">
        <v>23</v>
      </c>
      <c r="AX350">
        <v>0</v>
      </c>
      <c r="AY350">
        <v>8</v>
      </c>
      <c r="AZ350">
        <v>14</v>
      </c>
      <c r="BA350">
        <v>0</v>
      </c>
      <c r="BB350">
        <v>0</v>
      </c>
      <c r="BC350">
        <v>5</v>
      </c>
      <c r="BD350">
        <v>8</v>
      </c>
    </row>
    <row r="351" spans="1:56" x14ac:dyDescent="0.3">
      <c r="A351">
        <v>2025</v>
      </c>
      <c r="B351">
        <v>2</v>
      </c>
      <c r="C351">
        <v>7195</v>
      </c>
      <c r="D351">
        <v>7222</v>
      </c>
      <c r="E351" t="s">
        <v>178</v>
      </c>
      <c r="F351" t="s">
        <v>68</v>
      </c>
      <c r="G351" t="s">
        <v>117</v>
      </c>
      <c r="H351">
        <v>0</v>
      </c>
      <c r="I351">
        <v>0</v>
      </c>
      <c r="J351">
        <v>0</v>
      </c>
      <c r="K351">
        <v>1</v>
      </c>
      <c r="L351">
        <v>2</v>
      </c>
      <c r="M351">
        <v>0</v>
      </c>
      <c r="N351">
        <v>1</v>
      </c>
      <c r="O351">
        <v>0</v>
      </c>
      <c r="P351">
        <v>2</v>
      </c>
      <c r="Q351">
        <v>0</v>
      </c>
      <c r="R351">
        <v>0</v>
      </c>
      <c r="S351">
        <v>2</v>
      </c>
      <c r="T351">
        <v>1</v>
      </c>
      <c r="U351">
        <v>2</v>
      </c>
      <c r="V351">
        <v>3</v>
      </c>
      <c r="W351">
        <v>1</v>
      </c>
      <c r="X351">
        <v>2</v>
      </c>
      <c r="Y351">
        <v>2</v>
      </c>
      <c r="Z351">
        <v>2</v>
      </c>
      <c r="AA351">
        <v>0</v>
      </c>
      <c r="AB351">
        <v>2</v>
      </c>
      <c r="AC351">
        <v>0</v>
      </c>
      <c r="AD351">
        <v>1</v>
      </c>
      <c r="AE351">
        <v>0</v>
      </c>
      <c r="AF351">
        <v>6</v>
      </c>
      <c r="AG351">
        <v>0</v>
      </c>
      <c r="AH351">
        <v>0</v>
      </c>
      <c r="AI351">
        <v>1</v>
      </c>
      <c r="AJ351">
        <v>0</v>
      </c>
      <c r="AK351">
        <v>3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</v>
      </c>
      <c r="AV351">
        <v>0</v>
      </c>
      <c r="AW351">
        <v>2</v>
      </c>
      <c r="AX351">
        <v>0</v>
      </c>
      <c r="AY351">
        <v>1</v>
      </c>
      <c r="AZ351">
        <v>19</v>
      </c>
      <c r="BA351">
        <v>0</v>
      </c>
      <c r="BB351">
        <v>0</v>
      </c>
      <c r="BC351">
        <v>1</v>
      </c>
      <c r="BD351">
        <v>2</v>
      </c>
    </row>
    <row r="352" spans="1:56" x14ac:dyDescent="0.3">
      <c r="A352">
        <v>2025</v>
      </c>
      <c r="B352">
        <v>2</v>
      </c>
      <c r="C352">
        <v>7196</v>
      </c>
      <c r="D352">
        <v>7223</v>
      </c>
      <c r="E352" t="s">
        <v>179</v>
      </c>
      <c r="F352" t="s">
        <v>68</v>
      </c>
      <c r="G352" t="s">
        <v>117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1</v>
      </c>
      <c r="Q352">
        <v>0</v>
      </c>
      <c r="R352">
        <v>0</v>
      </c>
      <c r="S352">
        <v>1</v>
      </c>
      <c r="T352">
        <v>3</v>
      </c>
      <c r="U352">
        <v>1</v>
      </c>
      <c r="V352">
        <v>4</v>
      </c>
      <c r="W352">
        <v>0</v>
      </c>
      <c r="X352">
        <v>1</v>
      </c>
      <c r="Y352">
        <v>2</v>
      </c>
      <c r="Z352">
        <v>2</v>
      </c>
      <c r="AA352">
        <v>2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1</v>
      </c>
      <c r="AZ352">
        <v>2</v>
      </c>
      <c r="BA352">
        <v>0</v>
      </c>
      <c r="BB352">
        <v>0</v>
      </c>
      <c r="BC352">
        <v>0</v>
      </c>
      <c r="BD352">
        <v>3</v>
      </c>
    </row>
    <row r="353" spans="1:56" x14ac:dyDescent="0.3">
      <c r="A353">
        <v>2025</v>
      </c>
      <c r="B353">
        <v>2</v>
      </c>
      <c r="C353">
        <v>7273</v>
      </c>
      <c r="D353">
        <v>7306</v>
      </c>
      <c r="E353" t="s">
        <v>180</v>
      </c>
      <c r="F353" t="s">
        <v>8</v>
      </c>
      <c r="G353" t="s">
        <v>32</v>
      </c>
      <c r="H353">
        <v>0</v>
      </c>
      <c r="I353">
        <v>0</v>
      </c>
      <c r="J353">
        <v>0</v>
      </c>
      <c r="K353">
        <v>10</v>
      </c>
      <c r="L353">
        <v>10</v>
      </c>
      <c r="M353">
        <v>0</v>
      </c>
      <c r="N353">
        <v>10</v>
      </c>
      <c r="O353">
        <v>0</v>
      </c>
      <c r="P353">
        <v>7</v>
      </c>
      <c r="Q353">
        <v>0</v>
      </c>
      <c r="R353">
        <v>0</v>
      </c>
      <c r="S353">
        <v>8</v>
      </c>
      <c r="T353">
        <v>5</v>
      </c>
      <c r="U353">
        <v>5</v>
      </c>
      <c r="V353">
        <v>3</v>
      </c>
      <c r="W353">
        <v>2</v>
      </c>
      <c r="X353">
        <v>3</v>
      </c>
      <c r="Y353">
        <v>5</v>
      </c>
      <c r="Z353">
        <v>2</v>
      </c>
      <c r="AA353">
        <v>2</v>
      </c>
      <c r="AB353">
        <v>0</v>
      </c>
      <c r="AC353">
        <v>0</v>
      </c>
      <c r="AD353">
        <v>8</v>
      </c>
      <c r="AE353">
        <v>0</v>
      </c>
      <c r="AF353">
        <v>18</v>
      </c>
      <c r="AG353">
        <v>0</v>
      </c>
      <c r="AH353">
        <v>7</v>
      </c>
      <c r="AI353">
        <v>4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</v>
      </c>
      <c r="AX353">
        <v>0</v>
      </c>
      <c r="AY353">
        <v>4</v>
      </c>
      <c r="AZ353">
        <v>3</v>
      </c>
      <c r="BA353">
        <v>0</v>
      </c>
      <c r="BB353">
        <v>0</v>
      </c>
      <c r="BC353">
        <v>0</v>
      </c>
      <c r="BD353">
        <v>0</v>
      </c>
    </row>
    <row r="354" spans="1:56" x14ac:dyDescent="0.3">
      <c r="A354">
        <v>2025</v>
      </c>
      <c r="B354">
        <v>2</v>
      </c>
      <c r="C354">
        <v>7282</v>
      </c>
      <c r="D354">
        <v>7315</v>
      </c>
      <c r="E354" t="s">
        <v>181</v>
      </c>
      <c r="F354" t="s">
        <v>68</v>
      </c>
      <c r="G354" t="s">
        <v>104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1</v>
      </c>
      <c r="U354">
        <v>0</v>
      </c>
      <c r="V354">
        <v>1</v>
      </c>
      <c r="W354">
        <v>1</v>
      </c>
      <c r="X354">
        <v>2</v>
      </c>
      <c r="Y354">
        <v>1</v>
      </c>
      <c r="Z354">
        <v>0</v>
      </c>
      <c r="AA354">
        <v>1</v>
      </c>
      <c r="AB354">
        <v>0</v>
      </c>
      <c r="AC354">
        <v>0</v>
      </c>
      <c r="AD354">
        <v>0</v>
      </c>
      <c r="AE354">
        <v>0</v>
      </c>
      <c r="AF354">
        <v>2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1</v>
      </c>
      <c r="AV354">
        <v>0</v>
      </c>
      <c r="AW354">
        <v>0</v>
      </c>
      <c r="AX354">
        <v>1</v>
      </c>
      <c r="AY354">
        <v>2</v>
      </c>
      <c r="AZ354">
        <v>1</v>
      </c>
      <c r="BA354">
        <v>0</v>
      </c>
      <c r="BB354">
        <v>0</v>
      </c>
      <c r="BC354">
        <v>0</v>
      </c>
      <c r="BD354">
        <v>2</v>
      </c>
    </row>
    <row r="355" spans="1:56" x14ac:dyDescent="0.3">
      <c r="A355">
        <v>2025</v>
      </c>
      <c r="B355">
        <v>2</v>
      </c>
      <c r="C355">
        <v>7283</v>
      </c>
      <c r="D355">
        <v>7316</v>
      </c>
      <c r="E355" t="s">
        <v>182</v>
      </c>
      <c r="F355" t="s">
        <v>68</v>
      </c>
      <c r="G355" t="s">
        <v>104</v>
      </c>
      <c r="H355">
        <v>0</v>
      </c>
      <c r="I355">
        <v>0</v>
      </c>
      <c r="J355">
        <v>0</v>
      </c>
      <c r="K355">
        <v>3</v>
      </c>
      <c r="L355">
        <v>1</v>
      </c>
      <c r="M355">
        <v>0</v>
      </c>
      <c r="N355">
        <v>1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</v>
      </c>
      <c r="U355">
        <v>4</v>
      </c>
      <c r="V355">
        <v>0</v>
      </c>
      <c r="W355">
        <v>1</v>
      </c>
      <c r="X355">
        <v>1</v>
      </c>
      <c r="Y355">
        <v>1</v>
      </c>
      <c r="Z355">
        <v>1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7</v>
      </c>
      <c r="AG355">
        <v>1</v>
      </c>
      <c r="AH355">
        <v>4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2</v>
      </c>
      <c r="AX355">
        <v>0</v>
      </c>
      <c r="AY355">
        <v>0</v>
      </c>
      <c r="AZ355">
        <v>5</v>
      </c>
      <c r="BA355">
        <v>0</v>
      </c>
      <c r="BB355">
        <v>0</v>
      </c>
      <c r="BC355">
        <v>2</v>
      </c>
      <c r="BD355">
        <v>1</v>
      </c>
    </row>
    <row r="356" spans="1:56" x14ac:dyDescent="0.3">
      <c r="A356">
        <v>2025</v>
      </c>
      <c r="B356">
        <v>2</v>
      </c>
      <c r="C356">
        <v>7284</v>
      </c>
      <c r="D356">
        <v>7317</v>
      </c>
      <c r="E356" t="s">
        <v>183</v>
      </c>
      <c r="F356" t="s">
        <v>138</v>
      </c>
      <c r="G356" t="s">
        <v>144</v>
      </c>
      <c r="H356">
        <v>0</v>
      </c>
      <c r="I356">
        <v>0</v>
      </c>
      <c r="J356">
        <v>0</v>
      </c>
      <c r="K356">
        <v>1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1</v>
      </c>
      <c r="U356">
        <v>1</v>
      </c>
      <c r="V356">
        <v>2</v>
      </c>
      <c r="W356">
        <v>2</v>
      </c>
      <c r="X356">
        <v>0</v>
      </c>
      <c r="Y356">
        <v>5</v>
      </c>
      <c r="Z356">
        <v>0</v>
      </c>
      <c r="AA356">
        <v>0</v>
      </c>
      <c r="AB356">
        <v>0</v>
      </c>
      <c r="AC356">
        <v>0</v>
      </c>
      <c r="AD356">
        <v>5</v>
      </c>
      <c r="AE356">
        <v>0</v>
      </c>
      <c r="AF356">
        <v>4</v>
      </c>
      <c r="AG356">
        <v>0</v>
      </c>
      <c r="AH356">
        <v>3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3</v>
      </c>
    </row>
    <row r="357" spans="1:56" x14ac:dyDescent="0.3">
      <c r="A357">
        <v>2025</v>
      </c>
      <c r="B357">
        <v>2</v>
      </c>
      <c r="C357">
        <v>7285</v>
      </c>
      <c r="D357">
        <v>7318</v>
      </c>
      <c r="E357" t="s">
        <v>184</v>
      </c>
      <c r="F357" t="s">
        <v>68</v>
      </c>
      <c r="G357" t="s">
        <v>94</v>
      </c>
      <c r="H357">
        <v>0</v>
      </c>
      <c r="I357">
        <v>0</v>
      </c>
      <c r="J357">
        <v>0</v>
      </c>
      <c r="K357">
        <v>1</v>
      </c>
      <c r="L357">
        <v>1</v>
      </c>
      <c r="M357">
        <v>0</v>
      </c>
      <c r="N357">
        <v>2</v>
      </c>
      <c r="O357">
        <v>0</v>
      </c>
      <c r="P357">
        <v>2</v>
      </c>
      <c r="Q357">
        <v>0</v>
      </c>
      <c r="R357">
        <v>0</v>
      </c>
      <c r="S357">
        <v>2</v>
      </c>
      <c r="T357">
        <v>0</v>
      </c>
      <c r="U357">
        <v>1</v>
      </c>
      <c r="V357">
        <v>1</v>
      </c>
      <c r="W357">
        <v>2</v>
      </c>
      <c r="X357">
        <v>2</v>
      </c>
      <c r="Y357">
        <v>1</v>
      </c>
      <c r="Z357">
        <v>2</v>
      </c>
      <c r="AA357">
        <v>2</v>
      </c>
      <c r="AB357">
        <v>0</v>
      </c>
      <c r="AC357">
        <v>0</v>
      </c>
      <c r="AD357">
        <v>1</v>
      </c>
      <c r="AE357">
        <v>0</v>
      </c>
      <c r="AF357">
        <v>1</v>
      </c>
      <c r="AG357">
        <v>0</v>
      </c>
      <c r="AH357">
        <v>1</v>
      </c>
      <c r="AI357">
        <v>2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1</v>
      </c>
      <c r="AX357">
        <v>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1</v>
      </c>
    </row>
    <row r="358" spans="1:56" x14ac:dyDescent="0.3">
      <c r="A358">
        <v>2025</v>
      </c>
      <c r="B358">
        <v>2</v>
      </c>
      <c r="C358">
        <v>8434</v>
      </c>
      <c r="D358">
        <v>7410</v>
      </c>
      <c r="E358" t="s">
        <v>185</v>
      </c>
      <c r="F358" t="s">
        <v>8</v>
      </c>
      <c r="G358" t="s">
        <v>21</v>
      </c>
      <c r="H358">
        <v>0</v>
      </c>
      <c r="I358">
        <v>0</v>
      </c>
      <c r="J358">
        <v>0</v>
      </c>
      <c r="K358">
        <v>9</v>
      </c>
      <c r="L358">
        <v>9</v>
      </c>
      <c r="M358">
        <v>0</v>
      </c>
      <c r="N358">
        <v>10</v>
      </c>
      <c r="O358">
        <v>0</v>
      </c>
      <c r="P358">
        <v>9</v>
      </c>
      <c r="Q358">
        <v>0</v>
      </c>
      <c r="R358">
        <v>1</v>
      </c>
      <c r="S358">
        <v>6</v>
      </c>
      <c r="T358">
        <v>17</v>
      </c>
      <c r="U358">
        <v>11</v>
      </c>
      <c r="V358">
        <v>7</v>
      </c>
      <c r="W358">
        <v>8</v>
      </c>
      <c r="X358">
        <v>6</v>
      </c>
      <c r="Y358">
        <v>3</v>
      </c>
      <c r="Z358">
        <v>5</v>
      </c>
      <c r="AA358">
        <v>4</v>
      </c>
      <c r="AB358">
        <v>0</v>
      </c>
      <c r="AC358">
        <v>0</v>
      </c>
      <c r="AD358">
        <v>10</v>
      </c>
      <c r="AE358">
        <v>0</v>
      </c>
      <c r="AF358">
        <v>18</v>
      </c>
      <c r="AG358">
        <v>0</v>
      </c>
      <c r="AH358">
        <v>2</v>
      </c>
      <c r="AI358">
        <v>8</v>
      </c>
      <c r="AJ358">
        <v>0</v>
      </c>
      <c r="AK358">
        <v>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3</v>
      </c>
      <c r="AT358">
        <v>1</v>
      </c>
      <c r="AU358">
        <v>0</v>
      </c>
      <c r="AV358">
        <v>0</v>
      </c>
      <c r="AW358">
        <v>2</v>
      </c>
      <c r="AX358">
        <v>0</v>
      </c>
      <c r="AY358">
        <v>3</v>
      </c>
      <c r="AZ358">
        <v>1</v>
      </c>
      <c r="BA358">
        <v>0</v>
      </c>
      <c r="BB358">
        <v>0</v>
      </c>
      <c r="BC358">
        <v>0</v>
      </c>
      <c r="BD358">
        <v>1</v>
      </c>
    </row>
    <row r="359" spans="1:56" x14ac:dyDescent="0.3">
      <c r="A359">
        <v>2025</v>
      </c>
      <c r="B359">
        <v>2</v>
      </c>
      <c r="C359">
        <v>10904</v>
      </c>
      <c r="D359">
        <v>9468</v>
      </c>
      <c r="E359" t="s">
        <v>186</v>
      </c>
      <c r="F359" t="s">
        <v>68</v>
      </c>
      <c r="G359" t="s">
        <v>83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1</v>
      </c>
      <c r="O359">
        <v>0</v>
      </c>
      <c r="P359">
        <v>0</v>
      </c>
      <c r="Q359">
        <v>0</v>
      </c>
      <c r="R359">
        <v>1</v>
      </c>
      <c r="S359">
        <v>3</v>
      </c>
      <c r="T359">
        <v>0</v>
      </c>
      <c r="U359">
        <v>1</v>
      </c>
      <c r="V359">
        <v>1</v>
      </c>
      <c r="W359">
        <v>0</v>
      </c>
      <c r="X359">
        <v>1</v>
      </c>
      <c r="Y359">
        <v>0</v>
      </c>
      <c r="Z359">
        <v>2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</row>
    <row r="360" spans="1:56" x14ac:dyDescent="0.3">
      <c r="A360">
        <v>2025</v>
      </c>
      <c r="B360">
        <v>2</v>
      </c>
      <c r="C360">
        <v>11767</v>
      </c>
      <c r="D360">
        <v>10096</v>
      </c>
      <c r="E360" t="s">
        <v>187</v>
      </c>
      <c r="F360" t="s">
        <v>68</v>
      </c>
      <c r="G360" t="s">
        <v>104</v>
      </c>
      <c r="H360">
        <v>0</v>
      </c>
      <c r="I360">
        <v>0</v>
      </c>
      <c r="J360">
        <v>0</v>
      </c>
      <c r="K360">
        <v>1</v>
      </c>
      <c r="L360">
        <v>1</v>
      </c>
      <c r="M360">
        <v>0</v>
      </c>
      <c r="N360">
        <v>2</v>
      </c>
      <c r="O360">
        <v>0</v>
      </c>
      <c r="P360">
        <v>2</v>
      </c>
      <c r="Q360">
        <v>0</v>
      </c>
      <c r="R360">
        <v>0</v>
      </c>
      <c r="S360">
        <v>2</v>
      </c>
      <c r="T360">
        <v>2</v>
      </c>
      <c r="U360">
        <v>2</v>
      </c>
      <c r="V360">
        <v>1</v>
      </c>
      <c r="W360">
        <v>1</v>
      </c>
      <c r="X360">
        <v>0</v>
      </c>
      <c r="Y360">
        <v>1</v>
      </c>
      <c r="Z360">
        <v>0</v>
      </c>
      <c r="AA360">
        <v>1</v>
      </c>
      <c r="AB360">
        <v>0</v>
      </c>
      <c r="AC360">
        <v>0</v>
      </c>
      <c r="AD360">
        <v>0</v>
      </c>
      <c r="AE360">
        <v>0</v>
      </c>
      <c r="AF360">
        <v>3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1</v>
      </c>
      <c r="AX360">
        <v>1</v>
      </c>
      <c r="AY360">
        <v>0</v>
      </c>
      <c r="AZ360">
        <v>2</v>
      </c>
      <c r="BA360">
        <v>0</v>
      </c>
      <c r="BB360">
        <v>0</v>
      </c>
      <c r="BC360">
        <v>0</v>
      </c>
      <c r="BD360">
        <v>2</v>
      </c>
    </row>
    <row r="361" spans="1:56" x14ac:dyDescent="0.3">
      <c r="A361">
        <v>2025</v>
      </c>
      <c r="B361">
        <v>2</v>
      </c>
      <c r="C361">
        <v>11784</v>
      </c>
      <c r="D361">
        <v>10095</v>
      </c>
      <c r="E361" t="s">
        <v>188</v>
      </c>
      <c r="F361" t="s">
        <v>68</v>
      </c>
      <c r="G361" t="s">
        <v>104</v>
      </c>
      <c r="H361">
        <v>0</v>
      </c>
      <c r="I361">
        <v>0</v>
      </c>
      <c r="J361">
        <v>0</v>
      </c>
      <c r="K361">
        <v>1</v>
      </c>
      <c r="L361">
        <v>1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3</v>
      </c>
      <c r="U361">
        <v>0</v>
      </c>
      <c r="V361">
        <v>2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2</v>
      </c>
      <c r="AE361">
        <v>0</v>
      </c>
      <c r="AF361">
        <v>1</v>
      </c>
      <c r="AG361">
        <v>0</v>
      </c>
      <c r="AH361">
        <v>0</v>
      </c>
      <c r="AI361">
        <v>1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1</v>
      </c>
      <c r="AZ361">
        <v>4</v>
      </c>
      <c r="BA361">
        <v>0</v>
      </c>
      <c r="BB361">
        <v>0</v>
      </c>
      <c r="BC361">
        <v>0</v>
      </c>
      <c r="BD361">
        <v>1</v>
      </c>
    </row>
    <row r="362" spans="1:56" x14ac:dyDescent="0.3">
      <c r="A362">
        <v>2025</v>
      </c>
      <c r="B362">
        <v>2</v>
      </c>
      <c r="C362">
        <v>12735</v>
      </c>
      <c r="D362">
        <v>11688</v>
      </c>
      <c r="E362" t="s">
        <v>189</v>
      </c>
      <c r="F362" t="s">
        <v>68</v>
      </c>
      <c r="G362" t="s">
        <v>104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</v>
      </c>
      <c r="S362">
        <v>2</v>
      </c>
      <c r="T362">
        <v>3</v>
      </c>
      <c r="U362">
        <v>3</v>
      </c>
      <c r="V362">
        <v>3</v>
      </c>
      <c r="W362">
        <v>2</v>
      </c>
      <c r="X362">
        <v>3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4</v>
      </c>
      <c r="AE362">
        <v>0</v>
      </c>
      <c r="AF362">
        <v>8</v>
      </c>
      <c r="AG362">
        <v>0</v>
      </c>
      <c r="AH362">
        <v>0</v>
      </c>
      <c r="AI362">
        <v>4</v>
      </c>
      <c r="AJ362">
        <v>0</v>
      </c>
      <c r="AK362">
        <v>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2</v>
      </c>
      <c r="AZ362">
        <v>2</v>
      </c>
      <c r="BA362">
        <v>0</v>
      </c>
      <c r="BB362">
        <v>0</v>
      </c>
      <c r="BC362">
        <v>0</v>
      </c>
      <c r="BD362">
        <v>2</v>
      </c>
    </row>
    <row r="363" spans="1:56" x14ac:dyDescent="0.3">
      <c r="A363">
        <v>2025</v>
      </c>
      <c r="B363">
        <v>2</v>
      </c>
      <c r="C363">
        <v>13662</v>
      </c>
      <c r="D363">
        <v>11452</v>
      </c>
      <c r="E363" t="s">
        <v>190</v>
      </c>
      <c r="F363" t="s">
        <v>68</v>
      </c>
      <c r="G363" t="s">
        <v>83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1</v>
      </c>
      <c r="O363">
        <v>0</v>
      </c>
      <c r="P363">
        <v>1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1</v>
      </c>
      <c r="W363">
        <v>0</v>
      </c>
      <c r="X363">
        <v>1</v>
      </c>
      <c r="Y363">
        <v>1</v>
      </c>
      <c r="Z363">
        <v>0</v>
      </c>
      <c r="AA363">
        <v>2</v>
      </c>
      <c r="AB363">
        <v>3</v>
      </c>
      <c r="AC363">
        <v>0</v>
      </c>
      <c r="AD363">
        <v>1</v>
      </c>
      <c r="AE363">
        <v>0</v>
      </c>
      <c r="AF363">
        <v>1</v>
      </c>
      <c r="AG363">
        <v>1</v>
      </c>
      <c r="AH363">
        <v>1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</v>
      </c>
      <c r="AV363">
        <v>0</v>
      </c>
      <c r="AW363">
        <v>4</v>
      </c>
      <c r="AX363">
        <v>0</v>
      </c>
      <c r="AY363">
        <v>0</v>
      </c>
      <c r="AZ363">
        <v>2</v>
      </c>
      <c r="BA363">
        <v>0</v>
      </c>
      <c r="BB363">
        <v>0</v>
      </c>
      <c r="BC363">
        <v>1</v>
      </c>
      <c r="BD363">
        <v>0</v>
      </c>
    </row>
    <row r="364" spans="1:56" x14ac:dyDescent="0.3">
      <c r="A364">
        <v>2025</v>
      </c>
      <c r="B364">
        <v>2</v>
      </c>
      <c r="C364">
        <v>14654</v>
      </c>
      <c r="D364">
        <v>11470</v>
      </c>
      <c r="E364" t="s">
        <v>191</v>
      </c>
      <c r="F364" t="s">
        <v>66</v>
      </c>
      <c r="G364" t="s">
        <v>9</v>
      </c>
      <c r="H364">
        <v>0</v>
      </c>
      <c r="I364">
        <v>49</v>
      </c>
      <c r="J364">
        <v>107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3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3</v>
      </c>
      <c r="AV364">
        <v>0</v>
      </c>
      <c r="AW364">
        <v>15</v>
      </c>
      <c r="AX364">
        <v>0</v>
      </c>
      <c r="AY364">
        <v>3</v>
      </c>
      <c r="AZ364">
        <v>10</v>
      </c>
      <c r="BA364">
        <v>0</v>
      </c>
      <c r="BB364">
        <v>0</v>
      </c>
      <c r="BC364">
        <v>7</v>
      </c>
      <c r="BD364">
        <v>9</v>
      </c>
    </row>
    <row r="365" spans="1:56" x14ac:dyDescent="0.3">
      <c r="A365">
        <v>2025</v>
      </c>
      <c r="B365">
        <v>2</v>
      </c>
      <c r="C365">
        <v>26291</v>
      </c>
      <c r="D365">
        <v>17605</v>
      </c>
      <c r="E365" t="s">
        <v>192</v>
      </c>
      <c r="F365" t="s">
        <v>68</v>
      </c>
      <c r="G365" t="s">
        <v>104</v>
      </c>
      <c r="H365">
        <v>0</v>
      </c>
      <c r="I365">
        <v>0</v>
      </c>
      <c r="J365">
        <v>0</v>
      </c>
      <c r="K365">
        <v>5</v>
      </c>
      <c r="L365">
        <v>3</v>
      </c>
      <c r="M365">
        <v>0</v>
      </c>
      <c r="N365">
        <v>3</v>
      </c>
      <c r="O365">
        <v>0</v>
      </c>
      <c r="P365">
        <v>2</v>
      </c>
      <c r="Q365">
        <v>0</v>
      </c>
      <c r="R365">
        <v>1</v>
      </c>
      <c r="S365">
        <v>3</v>
      </c>
      <c r="T365">
        <v>2</v>
      </c>
      <c r="U365">
        <v>2</v>
      </c>
      <c r="V365">
        <v>0</v>
      </c>
      <c r="W365">
        <v>6</v>
      </c>
      <c r="X365">
        <v>1</v>
      </c>
      <c r="Y365">
        <v>4</v>
      </c>
      <c r="Z365">
        <v>1</v>
      </c>
      <c r="AA365">
        <v>1</v>
      </c>
      <c r="AB365">
        <v>0</v>
      </c>
      <c r="AC365">
        <v>0</v>
      </c>
      <c r="AD365">
        <v>3</v>
      </c>
      <c r="AE365">
        <v>0</v>
      </c>
      <c r="AF365">
        <v>5</v>
      </c>
      <c r="AG365">
        <v>0</v>
      </c>
      <c r="AH365">
        <v>0</v>
      </c>
      <c r="AI365">
        <v>4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2</v>
      </c>
      <c r="AZ365">
        <v>7</v>
      </c>
      <c r="BA365">
        <v>0</v>
      </c>
      <c r="BB365">
        <v>0</v>
      </c>
      <c r="BC365">
        <v>0</v>
      </c>
      <c r="BD365">
        <v>1</v>
      </c>
    </row>
    <row r="366" spans="1:56" x14ac:dyDescent="0.3">
      <c r="A366">
        <v>2025</v>
      </c>
      <c r="B366">
        <v>2</v>
      </c>
      <c r="C366">
        <v>26893</v>
      </c>
      <c r="D366">
        <v>17874</v>
      </c>
      <c r="E366" t="s">
        <v>193</v>
      </c>
      <c r="F366" t="s">
        <v>8</v>
      </c>
      <c r="G366" t="s">
        <v>37</v>
      </c>
      <c r="H366">
        <v>0</v>
      </c>
      <c r="I366">
        <v>0</v>
      </c>
      <c r="J366">
        <v>0</v>
      </c>
      <c r="K366">
        <v>5</v>
      </c>
      <c r="L366">
        <v>1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2</v>
      </c>
      <c r="S366">
        <v>2</v>
      </c>
      <c r="T366">
        <v>4</v>
      </c>
      <c r="U366">
        <v>6</v>
      </c>
      <c r="V366">
        <v>1</v>
      </c>
      <c r="W366">
        <v>2</v>
      </c>
      <c r="X366">
        <v>0</v>
      </c>
      <c r="Y366">
        <v>3</v>
      </c>
      <c r="Z366">
        <v>1</v>
      </c>
      <c r="AA366">
        <v>5</v>
      </c>
      <c r="AB366">
        <v>0</v>
      </c>
      <c r="AC366">
        <v>0</v>
      </c>
      <c r="AD366">
        <v>4</v>
      </c>
      <c r="AE366">
        <v>0</v>
      </c>
      <c r="AF366">
        <v>9</v>
      </c>
      <c r="AG366">
        <v>0</v>
      </c>
      <c r="AH366">
        <v>5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</v>
      </c>
      <c r="AV366">
        <v>0</v>
      </c>
      <c r="AW366">
        <v>3</v>
      </c>
      <c r="AX366">
        <v>0</v>
      </c>
      <c r="AY366">
        <v>3</v>
      </c>
      <c r="AZ366">
        <v>11</v>
      </c>
      <c r="BA366">
        <v>0</v>
      </c>
      <c r="BB366">
        <v>0</v>
      </c>
      <c r="BC366">
        <v>5</v>
      </c>
      <c r="BD366">
        <v>2</v>
      </c>
    </row>
    <row r="367" spans="1:56" x14ac:dyDescent="0.3">
      <c r="A367">
        <v>2025</v>
      </c>
      <c r="B367">
        <v>2</v>
      </c>
      <c r="C367">
        <v>26894</v>
      </c>
      <c r="D367">
        <v>17875</v>
      </c>
      <c r="E367" t="s">
        <v>194</v>
      </c>
      <c r="F367" t="s">
        <v>8</v>
      </c>
      <c r="G367" t="s">
        <v>61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1</v>
      </c>
      <c r="Q367">
        <v>0</v>
      </c>
      <c r="R367">
        <v>0</v>
      </c>
      <c r="S367">
        <v>1</v>
      </c>
      <c r="T367">
        <v>0</v>
      </c>
      <c r="U367">
        <v>1</v>
      </c>
      <c r="V367">
        <v>0</v>
      </c>
      <c r="W367">
        <v>1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1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2</v>
      </c>
      <c r="BA367">
        <v>0</v>
      </c>
      <c r="BB367">
        <v>0</v>
      </c>
      <c r="BC367">
        <v>0</v>
      </c>
      <c r="BD367">
        <v>0</v>
      </c>
    </row>
    <row r="368" spans="1:56" x14ac:dyDescent="0.3">
      <c r="A368">
        <v>2025</v>
      </c>
      <c r="B368">
        <v>2</v>
      </c>
      <c r="C368">
        <v>28687</v>
      </c>
      <c r="D368">
        <v>18916</v>
      </c>
      <c r="E368" t="s">
        <v>195</v>
      </c>
      <c r="F368" t="s">
        <v>68</v>
      </c>
      <c r="G368" t="s">
        <v>104</v>
      </c>
      <c r="H368">
        <v>0</v>
      </c>
      <c r="I368">
        <v>0</v>
      </c>
      <c r="J368">
        <v>0</v>
      </c>
      <c r="K368">
        <v>2</v>
      </c>
      <c r="L368">
        <v>1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2</v>
      </c>
      <c r="S368">
        <v>4</v>
      </c>
      <c r="T368">
        <v>1</v>
      </c>
      <c r="U368">
        <v>0</v>
      </c>
      <c r="V368">
        <v>2</v>
      </c>
      <c r="W368">
        <v>3</v>
      </c>
      <c r="X368">
        <v>1</v>
      </c>
      <c r="Y368">
        <v>4</v>
      </c>
      <c r="Z368">
        <v>1</v>
      </c>
      <c r="AA368">
        <v>1</v>
      </c>
      <c r="AB368">
        <v>0</v>
      </c>
      <c r="AC368">
        <v>0</v>
      </c>
      <c r="AD368">
        <v>0</v>
      </c>
      <c r="AE368">
        <v>0</v>
      </c>
      <c r="AF368">
        <v>3</v>
      </c>
      <c r="AG368">
        <v>0</v>
      </c>
      <c r="AH368">
        <v>2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7</v>
      </c>
      <c r="AZ368">
        <v>7</v>
      </c>
      <c r="BA368">
        <v>0</v>
      </c>
      <c r="BB368">
        <v>0</v>
      </c>
      <c r="BC368">
        <v>0</v>
      </c>
      <c r="BD368">
        <v>3</v>
      </c>
    </row>
    <row r="369" spans="1:56" x14ac:dyDescent="0.3">
      <c r="A369">
        <v>2025</v>
      </c>
      <c r="B369">
        <v>2</v>
      </c>
      <c r="C369">
        <v>29039</v>
      </c>
      <c r="D369">
        <v>18872</v>
      </c>
      <c r="E369" t="s">
        <v>196</v>
      </c>
      <c r="F369" t="s">
        <v>68</v>
      </c>
      <c r="G369" t="s">
        <v>104</v>
      </c>
      <c r="H369">
        <v>0</v>
      </c>
      <c r="I369">
        <v>0</v>
      </c>
      <c r="J369">
        <v>0</v>
      </c>
      <c r="K369">
        <v>4</v>
      </c>
      <c r="L369">
        <v>2</v>
      </c>
      <c r="M369">
        <v>0</v>
      </c>
      <c r="N369">
        <v>1</v>
      </c>
      <c r="O369">
        <v>0</v>
      </c>
      <c r="P369">
        <v>1</v>
      </c>
      <c r="Q369">
        <v>0</v>
      </c>
      <c r="R369">
        <v>1</v>
      </c>
      <c r="S369">
        <v>0</v>
      </c>
      <c r="T369">
        <v>1</v>
      </c>
      <c r="U369">
        <v>1</v>
      </c>
      <c r="V369">
        <v>2</v>
      </c>
      <c r="W369">
        <v>0</v>
      </c>
      <c r="X369">
        <v>1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3</v>
      </c>
      <c r="AE369">
        <v>0</v>
      </c>
      <c r="AF369">
        <v>4</v>
      </c>
      <c r="AG369">
        <v>0</v>
      </c>
      <c r="AH369">
        <v>1</v>
      </c>
      <c r="AI369">
        <v>2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1</v>
      </c>
      <c r="AZ369">
        <v>1</v>
      </c>
      <c r="BA369">
        <v>0</v>
      </c>
      <c r="BB369">
        <v>0</v>
      </c>
      <c r="BC369">
        <v>0</v>
      </c>
      <c r="BD369">
        <v>1</v>
      </c>
    </row>
    <row r="370" spans="1:56" x14ac:dyDescent="0.3">
      <c r="A370">
        <v>2025</v>
      </c>
      <c r="B370">
        <v>2</v>
      </c>
      <c r="C370">
        <v>35945</v>
      </c>
      <c r="D370">
        <v>26094</v>
      </c>
      <c r="E370" t="s">
        <v>197</v>
      </c>
      <c r="F370" t="s">
        <v>68</v>
      </c>
      <c r="G370" t="s">
        <v>68</v>
      </c>
      <c r="H370">
        <v>0</v>
      </c>
      <c r="I370">
        <v>0</v>
      </c>
      <c r="J370">
        <v>0</v>
      </c>
      <c r="K370">
        <v>7</v>
      </c>
      <c r="L370">
        <v>10</v>
      </c>
      <c r="M370">
        <v>0</v>
      </c>
      <c r="N370">
        <v>7</v>
      </c>
      <c r="O370">
        <v>0</v>
      </c>
      <c r="P370">
        <v>6</v>
      </c>
      <c r="Q370">
        <v>0</v>
      </c>
      <c r="R370">
        <v>1</v>
      </c>
      <c r="S370">
        <v>9</v>
      </c>
      <c r="T370">
        <v>7</v>
      </c>
      <c r="U370">
        <v>9</v>
      </c>
      <c r="V370">
        <v>7</v>
      </c>
      <c r="W370">
        <v>7</v>
      </c>
      <c r="X370">
        <v>2</v>
      </c>
      <c r="Y370">
        <v>4</v>
      </c>
      <c r="Z370">
        <v>2</v>
      </c>
      <c r="AA370">
        <v>2</v>
      </c>
      <c r="AB370">
        <v>4</v>
      </c>
      <c r="AC370">
        <v>0</v>
      </c>
      <c r="AD370">
        <v>8</v>
      </c>
      <c r="AE370">
        <v>0</v>
      </c>
      <c r="AF370">
        <v>32</v>
      </c>
      <c r="AG370">
        <v>0</v>
      </c>
      <c r="AH370">
        <v>2</v>
      </c>
      <c r="AI370">
        <v>4</v>
      </c>
      <c r="AJ370">
        <v>0</v>
      </c>
      <c r="AK370">
        <v>3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2</v>
      </c>
      <c r="AV370">
        <v>0</v>
      </c>
      <c r="AW370">
        <v>2</v>
      </c>
      <c r="AX370">
        <v>5</v>
      </c>
      <c r="AY370">
        <v>5</v>
      </c>
      <c r="AZ370">
        <v>4</v>
      </c>
      <c r="BA370">
        <v>0</v>
      </c>
      <c r="BB370">
        <v>0</v>
      </c>
      <c r="BC370">
        <v>1</v>
      </c>
      <c r="BD370">
        <v>4</v>
      </c>
    </row>
    <row r="371" spans="1:56" x14ac:dyDescent="0.3">
      <c r="A371">
        <v>2025</v>
      </c>
      <c r="B371">
        <v>2</v>
      </c>
      <c r="C371">
        <v>36072</v>
      </c>
      <c r="D371">
        <v>26269</v>
      </c>
      <c r="E371" t="s">
        <v>198</v>
      </c>
      <c r="F371" t="s">
        <v>8</v>
      </c>
      <c r="G371" t="s">
        <v>18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1</v>
      </c>
      <c r="S371">
        <v>1</v>
      </c>
      <c r="T371">
        <v>2</v>
      </c>
      <c r="U371">
        <v>2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>
        <v>3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2</v>
      </c>
      <c r="AO371">
        <v>0</v>
      </c>
      <c r="AP371">
        <v>0</v>
      </c>
      <c r="AQ371">
        <v>0</v>
      </c>
      <c r="AR371">
        <v>0</v>
      </c>
      <c r="AS371">
        <v>1</v>
      </c>
      <c r="AT371">
        <v>2</v>
      </c>
      <c r="AU371">
        <v>0</v>
      </c>
      <c r="AV371">
        <v>0</v>
      </c>
      <c r="AW371">
        <v>2</v>
      </c>
      <c r="AX371">
        <v>0</v>
      </c>
      <c r="AY371">
        <v>8</v>
      </c>
      <c r="AZ371">
        <v>13</v>
      </c>
      <c r="BA371">
        <v>0</v>
      </c>
      <c r="BB371">
        <v>0</v>
      </c>
      <c r="BC371">
        <v>1</v>
      </c>
      <c r="BD371">
        <v>6</v>
      </c>
    </row>
    <row r="372" spans="1:56" x14ac:dyDescent="0.3">
      <c r="A372">
        <v>2025</v>
      </c>
      <c r="B372">
        <v>2</v>
      </c>
      <c r="C372">
        <v>39423</v>
      </c>
      <c r="D372">
        <v>31139</v>
      </c>
      <c r="E372" t="s">
        <v>363</v>
      </c>
      <c r="F372" t="s">
        <v>138</v>
      </c>
      <c r="G372" t="s">
        <v>142</v>
      </c>
      <c r="H372">
        <v>0</v>
      </c>
      <c r="I372">
        <v>0</v>
      </c>
      <c r="J372">
        <v>0</v>
      </c>
      <c r="K372">
        <v>2</v>
      </c>
      <c r="L372">
        <v>2</v>
      </c>
      <c r="M372">
        <v>0</v>
      </c>
      <c r="N372">
        <v>1</v>
      </c>
      <c r="O372">
        <v>0</v>
      </c>
      <c r="P372">
        <v>2</v>
      </c>
      <c r="Q372">
        <v>0</v>
      </c>
      <c r="R372">
        <v>0</v>
      </c>
      <c r="S372">
        <v>1</v>
      </c>
      <c r="T372">
        <v>0</v>
      </c>
      <c r="U372">
        <v>2</v>
      </c>
      <c r="V372">
        <v>2</v>
      </c>
      <c r="W372">
        <v>1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0</v>
      </c>
      <c r="AE372">
        <v>0</v>
      </c>
      <c r="AF372">
        <v>1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4</v>
      </c>
      <c r="AY372">
        <v>0</v>
      </c>
      <c r="AZ372">
        <v>2</v>
      </c>
      <c r="BA372">
        <v>0</v>
      </c>
      <c r="BB372">
        <v>0</v>
      </c>
      <c r="BC372">
        <v>0</v>
      </c>
      <c r="BD372">
        <v>1</v>
      </c>
    </row>
    <row r="373" spans="1:56" x14ac:dyDescent="0.3">
      <c r="A373">
        <v>2025</v>
      </c>
      <c r="B373">
        <v>2</v>
      </c>
      <c r="C373">
        <v>40593</v>
      </c>
      <c r="D373">
        <v>31449</v>
      </c>
      <c r="E373" t="s">
        <v>169</v>
      </c>
      <c r="F373" t="s">
        <v>8</v>
      </c>
      <c r="G373" t="s">
        <v>30</v>
      </c>
      <c r="H373">
        <v>0</v>
      </c>
      <c r="I373">
        <v>0</v>
      </c>
      <c r="J373">
        <v>0</v>
      </c>
      <c r="K373">
        <v>13</v>
      </c>
      <c r="L373">
        <v>5</v>
      </c>
      <c r="M373">
        <v>3</v>
      </c>
      <c r="N373">
        <v>8</v>
      </c>
      <c r="O373">
        <v>0</v>
      </c>
      <c r="P373">
        <v>3</v>
      </c>
      <c r="Q373">
        <v>0</v>
      </c>
      <c r="R373">
        <v>9</v>
      </c>
      <c r="S373">
        <v>12</v>
      </c>
      <c r="T373">
        <v>11</v>
      </c>
      <c r="U373">
        <v>14</v>
      </c>
      <c r="V373">
        <v>11</v>
      </c>
      <c r="W373">
        <v>8</v>
      </c>
      <c r="X373">
        <v>2</v>
      </c>
      <c r="Y373">
        <v>10</v>
      </c>
      <c r="Z373">
        <v>3</v>
      </c>
      <c r="AA373">
        <v>5</v>
      </c>
      <c r="AB373">
        <v>3</v>
      </c>
      <c r="AC373">
        <v>12</v>
      </c>
      <c r="AD373">
        <v>14</v>
      </c>
      <c r="AE373">
        <v>23</v>
      </c>
      <c r="AF373">
        <v>39</v>
      </c>
      <c r="AG373">
        <v>1</v>
      </c>
      <c r="AH373">
        <v>12</v>
      </c>
      <c r="AI373">
        <v>2</v>
      </c>
      <c r="AJ373">
        <v>0</v>
      </c>
      <c r="AK373">
        <v>0</v>
      </c>
      <c r="AL373">
        <v>0</v>
      </c>
      <c r="AM373">
        <v>0</v>
      </c>
      <c r="AN373">
        <v>3</v>
      </c>
      <c r="AO373">
        <v>2</v>
      </c>
      <c r="AP373">
        <v>0</v>
      </c>
      <c r="AQ373">
        <v>1</v>
      </c>
      <c r="AR373">
        <v>0</v>
      </c>
      <c r="AS373">
        <v>0</v>
      </c>
      <c r="AT373">
        <v>0</v>
      </c>
      <c r="AU373">
        <v>6</v>
      </c>
      <c r="AV373">
        <v>0</v>
      </c>
      <c r="AW373">
        <v>3</v>
      </c>
      <c r="AX373">
        <v>6</v>
      </c>
      <c r="AY373">
        <v>4</v>
      </c>
      <c r="AZ373">
        <v>16</v>
      </c>
      <c r="BA373">
        <v>0</v>
      </c>
      <c r="BB373">
        <v>0</v>
      </c>
      <c r="BC373">
        <v>2</v>
      </c>
      <c r="BD373">
        <v>0</v>
      </c>
    </row>
    <row r="374" spans="1:56" x14ac:dyDescent="0.3">
      <c r="A374">
        <v>2025</v>
      </c>
      <c r="B374">
        <v>2</v>
      </c>
      <c r="C374">
        <v>40716</v>
      </c>
      <c r="D374">
        <v>32743</v>
      </c>
      <c r="E374" t="s">
        <v>30</v>
      </c>
      <c r="F374" t="s">
        <v>8</v>
      </c>
      <c r="G374" t="s">
        <v>30</v>
      </c>
      <c r="H374">
        <v>7</v>
      </c>
      <c r="I374">
        <v>1</v>
      </c>
      <c r="J374">
        <v>7</v>
      </c>
      <c r="K374">
        <v>8</v>
      </c>
      <c r="L374">
        <v>4</v>
      </c>
      <c r="M374">
        <v>1</v>
      </c>
      <c r="N374">
        <v>2</v>
      </c>
      <c r="O374">
        <v>0</v>
      </c>
      <c r="P374">
        <v>3</v>
      </c>
      <c r="Q374">
        <v>0</v>
      </c>
      <c r="R374">
        <v>8</v>
      </c>
      <c r="S374">
        <v>14</v>
      </c>
      <c r="T374">
        <v>13</v>
      </c>
      <c r="U374">
        <v>13</v>
      </c>
      <c r="V374">
        <v>5</v>
      </c>
      <c r="W374">
        <v>15</v>
      </c>
      <c r="X374">
        <v>7</v>
      </c>
      <c r="Y374">
        <v>12</v>
      </c>
      <c r="Z374">
        <v>7</v>
      </c>
      <c r="AA374">
        <v>8</v>
      </c>
      <c r="AB374">
        <v>1</v>
      </c>
      <c r="AC374">
        <v>1</v>
      </c>
      <c r="AD374">
        <v>10</v>
      </c>
      <c r="AE374">
        <v>2</v>
      </c>
      <c r="AF374">
        <v>38</v>
      </c>
      <c r="AG374">
        <v>0</v>
      </c>
      <c r="AH374">
        <v>14</v>
      </c>
      <c r="AI374">
        <v>2</v>
      </c>
      <c r="AJ374">
        <v>0</v>
      </c>
      <c r="AK374">
        <v>5</v>
      </c>
      <c r="AL374">
        <v>0</v>
      </c>
      <c r="AM374">
        <v>1</v>
      </c>
      <c r="AN374">
        <v>8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3</v>
      </c>
      <c r="AV374">
        <v>0</v>
      </c>
      <c r="AW374">
        <v>2</v>
      </c>
      <c r="AX374">
        <v>1</v>
      </c>
      <c r="AY374">
        <v>4</v>
      </c>
      <c r="AZ374">
        <v>10</v>
      </c>
      <c r="BA374">
        <v>0</v>
      </c>
      <c r="BB374">
        <v>1</v>
      </c>
      <c r="BC374">
        <v>3</v>
      </c>
      <c r="BD374">
        <v>31</v>
      </c>
    </row>
    <row r="375" spans="1:56" x14ac:dyDescent="0.3">
      <c r="A375">
        <v>2025</v>
      </c>
      <c r="B375">
        <v>2</v>
      </c>
      <c r="C375">
        <v>40948</v>
      </c>
      <c r="D375">
        <v>34132</v>
      </c>
      <c r="E375" t="s">
        <v>524</v>
      </c>
      <c r="F375" t="s">
        <v>68</v>
      </c>
      <c r="G375" t="s">
        <v>94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2</v>
      </c>
      <c r="W375">
        <v>1</v>
      </c>
      <c r="X375">
        <v>0</v>
      </c>
      <c r="Y375">
        <v>1</v>
      </c>
      <c r="Z375">
        <v>0</v>
      </c>
      <c r="AA375">
        <v>1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1</v>
      </c>
      <c r="AZ375">
        <v>2</v>
      </c>
      <c r="BA375">
        <v>0</v>
      </c>
      <c r="BB375">
        <v>0</v>
      </c>
      <c r="BC375">
        <v>0</v>
      </c>
      <c r="BD375">
        <v>1</v>
      </c>
    </row>
    <row r="376" spans="1:56" x14ac:dyDescent="0.3">
      <c r="A376">
        <v>2025</v>
      </c>
      <c r="B376">
        <v>3</v>
      </c>
      <c r="C376">
        <v>4314</v>
      </c>
      <c r="D376">
        <v>4317</v>
      </c>
      <c r="E376" t="s">
        <v>7</v>
      </c>
      <c r="F376" t="s">
        <v>8</v>
      </c>
      <c r="G376" t="s">
        <v>9</v>
      </c>
      <c r="H376">
        <v>230</v>
      </c>
      <c r="I376">
        <v>13</v>
      </c>
      <c r="J376">
        <v>219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2</v>
      </c>
      <c r="U376">
        <v>4</v>
      </c>
      <c r="V376">
        <v>0</v>
      </c>
      <c r="W376">
        <v>0</v>
      </c>
      <c r="X376">
        <v>0</v>
      </c>
      <c r="Y376">
        <v>2</v>
      </c>
      <c r="Z376">
        <v>2</v>
      </c>
      <c r="AA376">
        <v>0</v>
      </c>
      <c r="AB376">
        <v>0</v>
      </c>
      <c r="AC376">
        <v>1</v>
      </c>
      <c r="AD376">
        <v>3</v>
      </c>
      <c r="AE376">
        <v>2</v>
      </c>
      <c r="AF376">
        <v>5</v>
      </c>
      <c r="AG376">
        <v>1</v>
      </c>
      <c r="AH376">
        <v>9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2</v>
      </c>
      <c r="AU376">
        <v>8</v>
      </c>
      <c r="AV376">
        <v>0</v>
      </c>
      <c r="AW376">
        <v>6</v>
      </c>
      <c r="AX376">
        <v>0</v>
      </c>
      <c r="AY376">
        <v>8</v>
      </c>
      <c r="AZ376">
        <v>2</v>
      </c>
      <c r="BA376">
        <v>0</v>
      </c>
      <c r="BB376">
        <v>0</v>
      </c>
      <c r="BC376">
        <v>2</v>
      </c>
      <c r="BD376">
        <v>0</v>
      </c>
    </row>
    <row r="377" spans="1:56" x14ac:dyDescent="0.3">
      <c r="A377">
        <v>2025</v>
      </c>
      <c r="B377">
        <v>3</v>
      </c>
      <c r="C377">
        <v>4315</v>
      </c>
      <c r="D377">
        <v>4318</v>
      </c>
      <c r="E377" t="s">
        <v>10</v>
      </c>
      <c r="F377" t="s">
        <v>8</v>
      </c>
      <c r="G377" t="s">
        <v>8</v>
      </c>
      <c r="H377">
        <v>12</v>
      </c>
      <c r="I377">
        <v>5</v>
      </c>
      <c r="J377">
        <v>24</v>
      </c>
      <c r="K377">
        <v>32</v>
      </c>
      <c r="L377">
        <v>15</v>
      </c>
      <c r="M377">
        <v>2</v>
      </c>
      <c r="N377">
        <v>14</v>
      </c>
      <c r="O377">
        <v>1</v>
      </c>
      <c r="P377">
        <v>9</v>
      </c>
      <c r="Q377">
        <v>0</v>
      </c>
      <c r="R377">
        <v>9</v>
      </c>
      <c r="S377">
        <v>26</v>
      </c>
      <c r="T377">
        <v>27</v>
      </c>
      <c r="U377">
        <v>30</v>
      </c>
      <c r="V377">
        <v>17</v>
      </c>
      <c r="W377">
        <v>26</v>
      </c>
      <c r="X377">
        <v>16</v>
      </c>
      <c r="Y377">
        <v>19</v>
      </c>
      <c r="Z377">
        <v>8</v>
      </c>
      <c r="AA377">
        <v>12</v>
      </c>
      <c r="AB377">
        <v>3</v>
      </c>
      <c r="AC377">
        <v>0</v>
      </c>
      <c r="AD377">
        <v>31</v>
      </c>
      <c r="AE377">
        <v>4</v>
      </c>
      <c r="AF377">
        <v>78</v>
      </c>
      <c r="AG377">
        <v>0</v>
      </c>
      <c r="AH377">
        <v>45</v>
      </c>
      <c r="AI377">
        <v>3</v>
      </c>
      <c r="AJ377">
        <v>0</v>
      </c>
      <c r="AK377">
        <v>1</v>
      </c>
      <c r="AL377">
        <v>0</v>
      </c>
      <c r="AM377">
        <v>4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1</v>
      </c>
      <c r="AT377">
        <v>0</v>
      </c>
      <c r="AU377">
        <v>1</v>
      </c>
      <c r="AV377">
        <v>0</v>
      </c>
      <c r="AW377">
        <v>10</v>
      </c>
      <c r="AX377">
        <v>6</v>
      </c>
      <c r="AY377">
        <v>6</v>
      </c>
      <c r="AZ377">
        <v>17</v>
      </c>
      <c r="BA377">
        <v>0</v>
      </c>
      <c r="BB377">
        <v>1</v>
      </c>
      <c r="BC377">
        <v>1</v>
      </c>
      <c r="BD377">
        <v>10</v>
      </c>
    </row>
    <row r="378" spans="1:56" x14ac:dyDescent="0.3">
      <c r="A378">
        <v>2025</v>
      </c>
      <c r="B378">
        <v>3</v>
      </c>
      <c r="C378">
        <v>4316</v>
      </c>
      <c r="D378">
        <v>4319</v>
      </c>
      <c r="E378" t="s">
        <v>11</v>
      </c>
      <c r="F378" t="s">
        <v>8</v>
      </c>
      <c r="G378" t="s">
        <v>8</v>
      </c>
      <c r="H378">
        <v>0</v>
      </c>
      <c r="I378">
        <v>0</v>
      </c>
      <c r="J378">
        <v>0</v>
      </c>
      <c r="K378">
        <v>18</v>
      </c>
      <c r="L378">
        <v>13</v>
      </c>
      <c r="M378">
        <v>2</v>
      </c>
      <c r="N378">
        <v>13</v>
      </c>
      <c r="O378">
        <v>0</v>
      </c>
      <c r="P378">
        <v>14</v>
      </c>
      <c r="Q378">
        <v>0</v>
      </c>
      <c r="R378">
        <v>6</v>
      </c>
      <c r="S378">
        <v>18</v>
      </c>
      <c r="T378">
        <v>21</v>
      </c>
      <c r="U378">
        <v>28</v>
      </c>
      <c r="V378">
        <v>13</v>
      </c>
      <c r="W378">
        <v>12</v>
      </c>
      <c r="X378">
        <v>12</v>
      </c>
      <c r="Y378">
        <v>9</v>
      </c>
      <c r="Z378">
        <v>5</v>
      </c>
      <c r="AA378">
        <v>9</v>
      </c>
      <c r="AB378">
        <v>1</v>
      </c>
      <c r="AC378">
        <v>0</v>
      </c>
      <c r="AD378">
        <v>19</v>
      </c>
      <c r="AE378">
        <v>0</v>
      </c>
      <c r="AF378">
        <v>76</v>
      </c>
      <c r="AG378">
        <v>0</v>
      </c>
      <c r="AH378">
        <v>22</v>
      </c>
      <c r="AI378">
        <v>7</v>
      </c>
      <c r="AJ378">
        <v>0</v>
      </c>
      <c r="AK378">
        <v>3</v>
      </c>
      <c r="AL378">
        <v>0</v>
      </c>
      <c r="AM378">
        <v>0</v>
      </c>
      <c r="AN378">
        <v>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2</v>
      </c>
      <c r="AV378">
        <v>0</v>
      </c>
      <c r="AW378">
        <v>13</v>
      </c>
      <c r="AX378">
        <v>1</v>
      </c>
      <c r="AY378">
        <v>14</v>
      </c>
      <c r="AZ378">
        <v>28</v>
      </c>
      <c r="BA378">
        <v>0</v>
      </c>
      <c r="BB378">
        <v>0</v>
      </c>
      <c r="BC378">
        <v>4</v>
      </c>
      <c r="BD378">
        <v>12</v>
      </c>
    </row>
    <row r="379" spans="1:56" x14ac:dyDescent="0.3">
      <c r="A379">
        <v>2025</v>
      </c>
      <c r="B379">
        <v>3</v>
      </c>
      <c r="C379">
        <v>4317</v>
      </c>
      <c r="D379">
        <v>4320</v>
      </c>
      <c r="E379" t="s">
        <v>12</v>
      </c>
      <c r="F379" t="s">
        <v>8</v>
      </c>
      <c r="G379" t="s">
        <v>8</v>
      </c>
      <c r="H379">
        <v>0</v>
      </c>
      <c r="I379">
        <v>1</v>
      </c>
      <c r="J379">
        <v>0</v>
      </c>
      <c r="K379">
        <v>13</v>
      </c>
      <c r="L379">
        <v>10</v>
      </c>
      <c r="M379">
        <v>7</v>
      </c>
      <c r="N379">
        <v>10</v>
      </c>
      <c r="O379">
        <v>2</v>
      </c>
      <c r="P379">
        <v>8</v>
      </c>
      <c r="Q379">
        <v>0</v>
      </c>
      <c r="R379">
        <v>2</v>
      </c>
      <c r="S379">
        <v>21</v>
      </c>
      <c r="T379">
        <v>15</v>
      </c>
      <c r="U379">
        <v>25</v>
      </c>
      <c r="V379">
        <v>9</v>
      </c>
      <c r="W379">
        <v>19</v>
      </c>
      <c r="X379">
        <v>3</v>
      </c>
      <c r="Y379">
        <v>11</v>
      </c>
      <c r="Z379">
        <v>5</v>
      </c>
      <c r="AA379">
        <v>8</v>
      </c>
      <c r="AB379">
        <v>2</v>
      </c>
      <c r="AC379">
        <v>0</v>
      </c>
      <c r="AD379">
        <v>18</v>
      </c>
      <c r="AE379">
        <v>0</v>
      </c>
      <c r="AF379">
        <v>60</v>
      </c>
      <c r="AG379">
        <v>0</v>
      </c>
      <c r="AH379">
        <v>14</v>
      </c>
      <c r="AI379">
        <v>9</v>
      </c>
      <c r="AJ379">
        <v>0</v>
      </c>
      <c r="AK379">
        <v>0</v>
      </c>
      <c r="AL379">
        <v>0</v>
      </c>
      <c r="AM379">
        <v>1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5</v>
      </c>
      <c r="AV379">
        <v>0</v>
      </c>
      <c r="AW379">
        <v>6</v>
      </c>
      <c r="AX379">
        <v>3</v>
      </c>
      <c r="AY379">
        <v>20</v>
      </c>
      <c r="AZ379">
        <v>10</v>
      </c>
      <c r="BA379">
        <v>0</v>
      </c>
      <c r="BB379">
        <v>0</v>
      </c>
      <c r="BC379">
        <v>14</v>
      </c>
      <c r="BD379">
        <v>6</v>
      </c>
    </row>
    <row r="380" spans="1:56" x14ac:dyDescent="0.3">
      <c r="A380">
        <v>2025</v>
      </c>
      <c r="B380">
        <v>3</v>
      </c>
      <c r="C380">
        <v>4318</v>
      </c>
      <c r="D380">
        <v>4321</v>
      </c>
      <c r="E380" t="s">
        <v>13</v>
      </c>
      <c r="F380" t="s">
        <v>8</v>
      </c>
      <c r="G380" t="s">
        <v>8</v>
      </c>
      <c r="H380">
        <v>0</v>
      </c>
      <c r="I380">
        <v>3</v>
      </c>
      <c r="J380">
        <v>0</v>
      </c>
      <c r="K380">
        <v>12</v>
      </c>
      <c r="L380">
        <v>6</v>
      </c>
      <c r="M380">
        <v>2</v>
      </c>
      <c r="N380">
        <v>3</v>
      </c>
      <c r="O380">
        <v>1</v>
      </c>
      <c r="P380">
        <v>2</v>
      </c>
      <c r="Q380">
        <v>1</v>
      </c>
      <c r="R380">
        <v>10</v>
      </c>
      <c r="S380">
        <v>24</v>
      </c>
      <c r="T380">
        <v>6</v>
      </c>
      <c r="U380">
        <v>13</v>
      </c>
      <c r="V380">
        <v>12</v>
      </c>
      <c r="W380">
        <v>18</v>
      </c>
      <c r="X380">
        <v>0</v>
      </c>
      <c r="Y380">
        <v>13</v>
      </c>
      <c r="Z380">
        <v>3</v>
      </c>
      <c r="AA380">
        <v>6</v>
      </c>
      <c r="AB380">
        <v>3</v>
      </c>
      <c r="AC380">
        <v>0</v>
      </c>
      <c r="AD380">
        <v>17</v>
      </c>
      <c r="AE380">
        <v>1</v>
      </c>
      <c r="AF380">
        <v>48</v>
      </c>
      <c r="AG380">
        <v>0</v>
      </c>
      <c r="AH380">
        <v>24</v>
      </c>
      <c r="AI380">
        <v>3</v>
      </c>
      <c r="AJ380">
        <v>0</v>
      </c>
      <c r="AK380">
        <v>0</v>
      </c>
      <c r="AL380">
        <v>0</v>
      </c>
      <c r="AM380">
        <v>4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4</v>
      </c>
      <c r="AV380">
        <v>1</v>
      </c>
      <c r="AW380">
        <v>9</v>
      </c>
      <c r="AX380">
        <v>4</v>
      </c>
      <c r="AY380">
        <v>8</v>
      </c>
      <c r="AZ380">
        <v>9</v>
      </c>
      <c r="BA380">
        <v>0</v>
      </c>
      <c r="BB380">
        <v>1</v>
      </c>
      <c r="BC380">
        <v>2</v>
      </c>
      <c r="BD380">
        <v>3</v>
      </c>
    </row>
    <row r="381" spans="1:56" x14ac:dyDescent="0.3">
      <c r="A381">
        <v>2025</v>
      </c>
      <c r="B381">
        <v>3</v>
      </c>
      <c r="C381">
        <v>4319</v>
      </c>
      <c r="D381">
        <v>4322</v>
      </c>
      <c r="E381" t="s">
        <v>14</v>
      </c>
      <c r="F381" t="s">
        <v>8</v>
      </c>
      <c r="G381" t="s">
        <v>8</v>
      </c>
      <c r="H381">
        <v>0</v>
      </c>
      <c r="I381">
        <v>0</v>
      </c>
      <c r="J381">
        <v>0</v>
      </c>
      <c r="K381">
        <v>8</v>
      </c>
      <c r="L381">
        <v>7</v>
      </c>
      <c r="M381">
        <v>0</v>
      </c>
      <c r="N381">
        <v>7</v>
      </c>
      <c r="O381">
        <v>1</v>
      </c>
      <c r="P381">
        <v>7</v>
      </c>
      <c r="Q381">
        <v>0</v>
      </c>
      <c r="R381">
        <v>2</v>
      </c>
      <c r="S381">
        <v>10</v>
      </c>
      <c r="T381">
        <v>16</v>
      </c>
      <c r="U381">
        <v>14</v>
      </c>
      <c r="V381">
        <v>1</v>
      </c>
      <c r="W381">
        <v>8</v>
      </c>
      <c r="X381">
        <v>3</v>
      </c>
      <c r="Y381">
        <v>3</v>
      </c>
      <c r="Z381">
        <v>2</v>
      </c>
      <c r="AA381">
        <v>7</v>
      </c>
      <c r="AB381">
        <v>1</v>
      </c>
      <c r="AC381">
        <v>0</v>
      </c>
      <c r="AD381">
        <v>16</v>
      </c>
      <c r="AE381">
        <v>0</v>
      </c>
      <c r="AF381">
        <v>43</v>
      </c>
      <c r="AG381">
        <v>0</v>
      </c>
      <c r="AH381">
        <v>28</v>
      </c>
      <c r="AI381">
        <v>0</v>
      </c>
      <c r="AJ381">
        <v>0</v>
      </c>
      <c r="AK381">
        <v>0</v>
      </c>
      <c r="AL381">
        <v>0</v>
      </c>
      <c r="AM381">
        <v>1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</v>
      </c>
      <c r="AV381">
        <v>0</v>
      </c>
      <c r="AW381">
        <v>5</v>
      </c>
      <c r="AX381">
        <v>0</v>
      </c>
      <c r="AY381">
        <v>7</v>
      </c>
      <c r="AZ381">
        <v>8</v>
      </c>
      <c r="BA381">
        <v>0</v>
      </c>
      <c r="BB381">
        <v>0</v>
      </c>
      <c r="BC381">
        <v>2</v>
      </c>
      <c r="BD381">
        <v>10</v>
      </c>
    </row>
    <row r="382" spans="1:56" x14ac:dyDescent="0.3">
      <c r="A382">
        <v>2025</v>
      </c>
      <c r="B382">
        <v>3</v>
      </c>
      <c r="C382">
        <v>4320</v>
      </c>
      <c r="D382">
        <v>4323</v>
      </c>
      <c r="E382" t="s">
        <v>15</v>
      </c>
      <c r="F382" t="s">
        <v>8</v>
      </c>
      <c r="G382" t="s">
        <v>8</v>
      </c>
      <c r="H382">
        <v>0</v>
      </c>
      <c r="I382">
        <v>2</v>
      </c>
      <c r="J382">
        <v>0</v>
      </c>
      <c r="K382">
        <v>7</v>
      </c>
      <c r="L382">
        <v>6</v>
      </c>
      <c r="M382">
        <v>1</v>
      </c>
      <c r="N382">
        <v>7</v>
      </c>
      <c r="O382">
        <v>1</v>
      </c>
      <c r="P382">
        <v>4</v>
      </c>
      <c r="Q382">
        <v>0</v>
      </c>
      <c r="R382">
        <v>4</v>
      </c>
      <c r="S382">
        <v>11</v>
      </c>
      <c r="T382">
        <v>9</v>
      </c>
      <c r="U382">
        <v>11</v>
      </c>
      <c r="V382">
        <v>10</v>
      </c>
      <c r="W382">
        <v>9</v>
      </c>
      <c r="X382">
        <v>4</v>
      </c>
      <c r="Y382">
        <v>9</v>
      </c>
      <c r="Z382">
        <v>2</v>
      </c>
      <c r="AA382">
        <v>7</v>
      </c>
      <c r="AB382">
        <v>0</v>
      </c>
      <c r="AC382">
        <v>0</v>
      </c>
      <c r="AD382">
        <v>1</v>
      </c>
      <c r="AE382">
        <v>0</v>
      </c>
      <c r="AF382">
        <v>1</v>
      </c>
      <c r="AG382">
        <v>0</v>
      </c>
      <c r="AH382">
        <v>23</v>
      </c>
      <c r="AI382">
        <v>3</v>
      </c>
      <c r="AJ382">
        <v>0</v>
      </c>
      <c r="AK382">
        <v>1</v>
      </c>
      <c r="AL382">
        <v>0</v>
      </c>
      <c r="AM382">
        <v>0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3</v>
      </c>
      <c r="AV382">
        <v>0</v>
      </c>
      <c r="AW382">
        <v>12</v>
      </c>
      <c r="AX382">
        <v>9</v>
      </c>
      <c r="AY382">
        <v>2</v>
      </c>
      <c r="AZ382">
        <v>11</v>
      </c>
      <c r="BA382">
        <v>1</v>
      </c>
      <c r="BB382">
        <v>0</v>
      </c>
      <c r="BC382">
        <v>4</v>
      </c>
      <c r="BD382">
        <v>17</v>
      </c>
    </row>
    <row r="383" spans="1:56" x14ac:dyDescent="0.3">
      <c r="A383">
        <v>2025</v>
      </c>
      <c r="B383">
        <v>3</v>
      </c>
      <c r="C383">
        <v>4321</v>
      </c>
      <c r="D383">
        <v>4324</v>
      </c>
      <c r="E383" t="s">
        <v>16</v>
      </c>
      <c r="F383" t="s">
        <v>8</v>
      </c>
      <c r="G383" t="s">
        <v>8</v>
      </c>
      <c r="H383">
        <v>6</v>
      </c>
      <c r="I383">
        <v>0</v>
      </c>
      <c r="J383">
        <v>14</v>
      </c>
      <c r="K383">
        <v>17</v>
      </c>
      <c r="L383">
        <v>8</v>
      </c>
      <c r="M383">
        <v>3</v>
      </c>
      <c r="N383">
        <v>6</v>
      </c>
      <c r="O383">
        <v>1</v>
      </c>
      <c r="P383">
        <v>9</v>
      </c>
      <c r="Q383">
        <v>0</v>
      </c>
      <c r="R383">
        <v>10</v>
      </c>
      <c r="S383">
        <v>22</v>
      </c>
      <c r="T383">
        <v>13</v>
      </c>
      <c r="U383">
        <v>27</v>
      </c>
      <c r="V383">
        <v>12</v>
      </c>
      <c r="W383">
        <v>21</v>
      </c>
      <c r="X383">
        <v>13</v>
      </c>
      <c r="Y383">
        <v>12</v>
      </c>
      <c r="Z383">
        <v>6</v>
      </c>
      <c r="AA383">
        <v>5</v>
      </c>
      <c r="AB383">
        <v>3</v>
      </c>
      <c r="AC383">
        <v>2</v>
      </c>
      <c r="AD383">
        <v>31</v>
      </c>
      <c r="AE383">
        <v>4</v>
      </c>
      <c r="AF383">
        <v>47</v>
      </c>
      <c r="AG383">
        <v>0</v>
      </c>
      <c r="AH383">
        <v>51</v>
      </c>
      <c r="AI383">
        <v>5</v>
      </c>
      <c r="AJ383">
        <v>0</v>
      </c>
      <c r="AK383">
        <v>1</v>
      </c>
      <c r="AL383">
        <v>0</v>
      </c>
      <c r="AM383">
        <v>2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9</v>
      </c>
      <c r="AV383">
        <v>0</v>
      </c>
      <c r="AW383">
        <v>19</v>
      </c>
      <c r="AX383">
        <v>9</v>
      </c>
      <c r="AY383">
        <v>37</v>
      </c>
      <c r="AZ383">
        <v>57</v>
      </c>
      <c r="BA383">
        <v>0</v>
      </c>
      <c r="BB383">
        <v>0</v>
      </c>
      <c r="BC383">
        <v>13</v>
      </c>
      <c r="BD383">
        <v>12</v>
      </c>
    </row>
    <row r="384" spans="1:56" x14ac:dyDescent="0.3">
      <c r="A384">
        <v>2025</v>
      </c>
      <c r="B384">
        <v>3</v>
      </c>
      <c r="C384">
        <v>4322</v>
      </c>
      <c r="D384">
        <v>4325</v>
      </c>
      <c r="E384" t="s">
        <v>17</v>
      </c>
      <c r="F384" t="s">
        <v>8</v>
      </c>
      <c r="G384" t="s">
        <v>18</v>
      </c>
      <c r="H384">
        <v>3</v>
      </c>
      <c r="I384">
        <v>4</v>
      </c>
      <c r="J384">
        <v>0</v>
      </c>
      <c r="K384">
        <v>12</v>
      </c>
      <c r="L384">
        <v>5</v>
      </c>
      <c r="M384">
        <v>0</v>
      </c>
      <c r="N384">
        <v>4</v>
      </c>
      <c r="O384">
        <v>0</v>
      </c>
      <c r="P384">
        <v>1</v>
      </c>
      <c r="Q384">
        <v>0</v>
      </c>
      <c r="R384">
        <v>8</v>
      </c>
      <c r="S384">
        <v>11</v>
      </c>
      <c r="T384">
        <v>10</v>
      </c>
      <c r="U384">
        <v>10</v>
      </c>
      <c r="V384">
        <v>3</v>
      </c>
      <c r="W384">
        <v>10</v>
      </c>
      <c r="X384">
        <v>6</v>
      </c>
      <c r="Y384">
        <v>9</v>
      </c>
      <c r="Z384">
        <v>1</v>
      </c>
      <c r="AA384">
        <v>5</v>
      </c>
      <c r="AB384">
        <v>0</v>
      </c>
      <c r="AC384">
        <v>0</v>
      </c>
      <c r="AD384">
        <v>12</v>
      </c>
      <c r="AE384">
        <v>0</v>
      </c>
      <c r="AF384">
        <v>30</v>
      </c>
      <c r="AG384">
        <v>0</v>
      </c>
      <c r="AH384">
        <v>9</v>
      </c>
      <c r="AI384">
        <v>5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5</v>
      </c>
      <c r="AV384">
        <v>0</v>
      </c>
      <c r="AW384">
        <v>4</v>
      </c>
      <c r="AX384">
        <v>0</v>
      </c>
      <c r="AY384">
        <v>11</v>
      </c>
      <c r="AZ384">
        <v>19</v>
      </c>
      <c r="BA384">
        <v>0</v>
      </c>
      <c r="BB384">
        <v>0</v>
      </c>
      <c r="BC384">
        <v>4</v>
      </c>
      <c r="BD384">
        <v>6</v>
      </c>
    </row>
    <row r="385" spans="1:56" x14ac:dyDescent="0.3">
      <c r="A385">
        <v>2025</v>
      </c>
      <c r="B385">
        <v>3</v>
      </c>
      <c r="C385">
        <v>4323</v>
      </c>
      <c r="D385">
        <v>4326</v>
      </c>
      <c r="E385" t="s">
        <v>19</v>
      </c>
      <c r="F385" t="s">
        <v>8</v>
      </c>
      <c r="G385" t="s">
        <v>18</v>
      </c>
      <c r="H385">
        <v>0</v>
      </c>
      <c r="I385">
        <v>0</v>
      </c>
      <c r="J385">
        <v>0</v>
      </c>
      <c r="K385">
        <v>3</v>
      </c>
      <c r="L385">
        <v>1</v>
      </c>
      <c r="M385">
        <v>0</v>
      </c>
      <c r="N385">
        <v>2</v>
      </c>
      <c r="O385">
        <v>0</v>
      </c>
      <c r="P385">
        <v>0</v>
      </c>
      <c r="Q385">
        <v>0</v>
      </c>
      <c r="R385">
        <v>1</v>
      </c>
      <c r="S385">
        <v>5</v>
      </c>
      <c r="T385">
        <v>0</v>
      </c>
      <c r="U385">
        <v>2</v>
      </c>
      <c r="V385">
        <v>3</v>
      </c>
      <c r="W385">
        <v>2</v>
      </c>
      <c r="X385">
        <v>0</v>
      </c>
      <c r="Y385">
        <v>1</v>
      </c>
      <c r="Z385">
        <v>0</v>
      </c>
      <c r="AA385">
        <v>1</v>
      </c>
      <c r="AB385">
        <v>0</v>
      </c>
      <c r="AC385">
        <v>0</v>
      </c>
      <c r="AD385">
        <v>2</v>
      </c>
      <c r="AE385">
        <v>0</v>
      </c>
      <c r="AF385">
        <v>7</v>
      </c>
      <c r="AG385">
        <v>0</v>
      </c>
      <c r="AH385">
        <v>4</v>
      </c>
      <c r="AI385">
        <v>0</v>
      </c>
      <c r="AJ385">
        <v>0</v>
      </c>
      <c r="AK385">
        <v>2</v>
      </c>
      <c r="AL385">
        <v>0</v>
      </c>
      <c r="AM385">
        <v>0</v>
      </c>
      <c r="AN385">
        <v>2</v>
      </c>
      <c r="AO385">
        <v>0</v>
      </c>
      <c r="AP385">
        <v>0</v>
      </c>
      <c r="AQ385">
        <v>0</v>
      </c>
      <c r="AR385">
        <v>0</v>
      </c>
      <c r="AS385">
        <v>4</v>
      </c>
      <c r="AT385">
        <v>3</v>
      </c>
      <c r="AU385">
        <v>7</v>
      </c>
      <c r="AV385">
        <v>0</v>
      </c>
      <c r="AW385">
        <v>10</v>
      </c>
      <c r="AX385">
        <v>0</v>
      </c>
      <c r="AY385">
        <v>11</v>
      </c>
      <c r="AZ385">
        <v>9</v>
      </c>
      <c r="BA385">
        <v>0</v>
      </c>
      <c r="BB385">
        <v>0</v>
      </c>
      <c r="BC385">
        <v>2</v>
      </c>
      <c r="BD385">
        <v>5</v>
      </c>
    </row>
    <row r="386" spans="1:56" x14ac:dyDescent="0.3">
      <c r="A386">
        <v>2025</v>
      </c>
      <c r="B386">
        <v>3</v>
      </c>
      <c r="C386">
        <v>4324</v>
      </c>
      <c r="D386">
        <v>4327</v>
      </c>
      <c r="E386" t="s">
        <v>20</v>
      </c>
      <c r="F386" t="s">
        <v>8</v>
      </c>
      <c r="G386" t="s">
        <v>21</v>
      </c>
      <c r="H386">
        <v>0</v>
      </c>
      <c r="I386">
        <v>2</v>
      </c>
      <c r="J386">
        <v>0</v>
      </c>
      <c r="K386">
        <v>14</v>
      </c>
      <c r="L386">
        <v>10</v>
      </c>
      <c r="M386">
        <v>0</v>
      </c>
      <c r="N386">
        <v>9</v>
      </c>
      <c r="O386">
        <v>0</v>
      </c>
      <c r="P386">
        <v>8</v>
      </c>
      <c r="Q386">
        <v>0</v>
      </c>
      <c r="R386">
        <v>2</v>
      </c>
      <c r="S386">
        <v>13</v>
      </c>
      <c r="T386">
        <v>16</v>
      </c>
      <c r="U386">
        <v>21</v>
      </c>
      <c r="V386">
        <v>8</v>
      </c>
      <c r="W386">
        <v>20</v>
      </c>
      <c r="X386">
        <v>15</v>
      </c>
      <c r="Y386">
        <v>19</v>
      </c>
      <c r="Z386">
        <v>6</v>
      </c>
      <c r="AA386">
        <v>14</v>
      </c>
      <c r="AB386">
        <v>6</v>
      </c>
      <c r="AC386">
        <v>0</v>
      </c>
      <c r="AD386">
        <v>14</v>
      </c>
      <c r="AE386">
        <v>0</v>
      </c>
      <c r="AF386">
        <v>44</v>
      </c>
      <c r="AG386">
        <v>0</v>
      </c>
      <c r="AH386">
        <v>13</v>
      </c>
      <c r="AI386">
        <v>5</v>
      </c>
      <c r="AJ386">
        <v>0</v>
      </c>
      <c r="AK386">
        <v>0</v>
      </c>
      <c r="AL386">
        <v>0</v>
      </c>
      <c r="AM386">
        <v>0</v>
      </c>
      <c r="AN386">
        <v>4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5</v>
      </c>
      <c r="AV386">
        <v>0</v>
      </c>
      <c r="AW386">
        <v>7</v>
      </c>
      <c r="AX386">
        <v>4</v>
      </c>
      <c r="AY386">
        <v>9</v>
      </c>
      <c r="AZ386">
        <v>19</v>
      </c>
      <c r="BA386">
        <v>0</v>
      </c>
      <c r="BB386">
        <v>0</v>
      </c>
      <c r="BC386">
        <v>4</v>
      </c>
      <c r="BD386">
        <v>1</v>
      </c>
    </row>
    <row r="387" spans="1:56" x14ac:dyDescent="0.3">
      <c r="A387">
        <v>2025</v>
      </c>
      <c r="B387">
        <v>3</v>
      </c>
      <c r="C387">
        <v>4325</v>
      </c>
      <c r="D387">
        <v>4328</v>
      </c>
      <c r="E387" t="s">
        <v>22</v>
      </c>
      <c r="F387" t="s">
        <v>8</v>
      </c>
      <c r="G387" t="s">
        <v>21</v>
      </c>
      <c r="H387">
        <v>0</v>
      </c>
      <c r="I387">
        <v>0</v>
      </c>
      <c r="J387">
        <v>0</v>
      </c>
      <c r="K387">
        <v>8</v>
      </c>
      <c r="L387">
        <v>7</v>
      </c>
      <c r="M387">
        <v>0</v>
      </c>
      <c r="N387">
        <v>7</v>
      </c>
      <c r="O387">
        <v>0</v>
      </c>
      <c r="P387">
        <v>8</v>
      </c>
      <c r="Q387">
        <v>0</v>
      </c>
      <c r="R387">
        <v>2</v>
      </c>
      <c r="S387">
        <v>10</v>
      </c>
      <c r="T387">
        <v>4</v>
      </c>
      <c r="U387">
        <v>13</v>
      </c>
      <c r="V387">
        <v>3</v>
      </c>
      <c r="W387">
        <v>9</v>
      </c>
      <c r="X387">
        <v>2</v>
      </c>
      <c r="Y387">
        <v>2</v>
      </c>
      <c r="Z387">
        <v>2</v>
      </c>
      <c r="AA387">
        <v>2</v>
      </c>
      <c r="AB387">
        <v>0</v>
      </c>
      <c r="AC387">
        <v>0</v>
      </c>
      <c r="AD387">
        <v>10</v>
      </c>
      <c r="AE387">
        <v>0</v>
      </c>
      <c r="AF387">
        <v>17</v>
      </c>
      <c r="AG387">
        <v>0</v>
      </c>
      <c r="AH387">
        <v>11</v>
      </c>
      <c r="AI387">
        <v>5</v>
      </c>
      <c r="AJ387">
        <v>0</v>
      </c>
      <c r="AK387">
        <v>7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17</v>
      </c>
      <c r="AV387">
        <v>0</v>
      </c>
      <c r="AW387">
        <v>104</v>
      </c>
      <c r="AX387">
        <v>0</v>
      </c>
      <c r="AY387">
        <v>2</v>
      </c>
      <c r="AZ387">
        <v>4</v>
      </c>
      <c r="BA387">
        <v>0</v>
      </c>
      <c r="BB387">
        <v>0</v>
      </c>
      <c r="BC387">
        <v>0</v>
      </c>
      <c r="BD387">
        <v>9</v>
      </c>
    </row>
    <row r="388" spans="1:56" x14ac:dyDescent="0.3">
      <c r="A388">
        <v>2025</v>
      </c>
      <c r="B388">
        <v>3</v>
      </c>
      <c r="C388">
        <v>4326</v>
      </c>
      <c r="D388">
        <v>4329</v>
      </c>
      <c r="E388" t="s">
        <v>23</v>
      </c>
      <c r="F388" t="s">
        <v>8</v>
      </c>
      <c r="G388" t="s">
        <v>21</v>
      </c>
      <c r="H388">
        <v>7</v>
      </c>
      <c r="I388">
        <v>4</v>
      </c>
      <c r="J388">
        <v>11</v>
      </c>
      <c r="K388">
        <v>16</v>
      </c>
      <c r="L388">
        <v>15</v>
      </c>
      <c r="M388">
        <v>4</v>
      </c>
      <c r="N388">
        <v>14</v>
      </c>
      <c r="O388">
        <v>1</v>
      </c>
      <c r="P388">
        <v>16</v>
      </c>
      <c r="Q388">
        <v>0</v>
      </c>
      <c r="R388">
        <v>7</v>
      </c>
      <c r="S388">
        <v>23</v>
      </c>
      <c r="T388">
        <v>26</v>
      </c>
      <c r="U388">
        <v>23</v>
      </c>
      <c r="V388">
        <v>5</v>
      </c>
      <c r="W388">
        <v>20</v>
      </c>
      <c r="X388">
        <v>11</v>
      </c>
      <c r="Y388">
        <v>28</v>
      </c>
      <c r="Z388">
        <v>4</v>
      </c>
      <c r="AA388">
        <v>11</v>
      </c>
      <c r="AB388">
        <v>2</v>
      </c>
      <c r="AC388">
        <v>0</v>
      </c>
      <c r="AD388">
        <v>15</v>
      </c>
      <c r="AE388">
        <v>0</v>
      </c>
      <c r="AF388">
        <v>51</v>
      </c>
      <c r="AG388">
        <v>0</v>
      </c>
      <c r="AH388">
        <v>16</v>
      </c>
      <c r="AI388">
        <v>1</v>
      </c>
      <c r="AJ388">
        <v>0</v>
      </c>
      <c r="AK388">
        <v>1</v>
      </c>
      <c r="AL388">
        <v>0</v>
      </c>
      <c r="AM388">
        <v>0</v>
      </c>
      <c r="AN388">
        <v>12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</v>
      </c>
      <c r="AV388">
        <v>0</v>
      </c>
      <c r="AW388">
        <v>3</v>
      </c>
      <c r="AX388">
        <v>2</v>
      </c>
      <c r="AY388">
        <v>7</v>
      </c>
      <c r="AZ388">
        <v>13</v>
      </c>
      <c r="BA388">
        <v>0</v>
      </c>
      <c r="BB388">
        <v>0</v>
      </c>
      <c r="BC388">
        <v>4</v>
      </c>
      <c r="BD388">
        <v>10</v>
      </c>
    </row>
    <row r="389" spans="1:56" x14ac:dyDescent="0.3">
      <c r="A389">
        <v>2025</v>
      </c>
      <c r="B389">
        <v>3</v>
      </c>
      <c r="C389">
        <v>4327</v>
      </c>
      <c r="D389">
        <v>4330</v>
      </c>
      <c r="E389" t="s">
        <v>24</v>
      </c>
      <c r="F389" t="s">
        <v>8</v>
      </c>
      <c r="G389" t="s">
        <v>21</v>
      </c>
      <c r="H389">
        <v>0</v>
      </c>
      <c r="I389">
        <v>0</v>
      </c>
      <c r="J389">
        <v>0</v>
      </c>
      <c r="K389">
        <v>1</v>
      </c>
      <c r="L389">
        <v>1</v>
      </c>
      <c r="M389">
        <v>0</v>
      </c>
      <c r="N389">
        <v>1</v>
      </c>
      <c r="O389">
        <v>0</v>
      </c>
      <c r="P389">
        <v>1</v>
      </c>
      <c r="Q389">
        <v>0</v>
      </c>
      <c r="R389">
        <v>2</v>
      </c>
      <c r="S389">
        <v>7</v>
      </c>
      <c r="T389">
        <v>8</v>
      </c>
      <c r="U389">
        <v>6</v>
      </c>
      <c r="V389">
        <v>2</v>
      </c>
      <c r="W389">
        <v>3</v>
      </c>
      <c r="X389">
        <v>2</v>
      </c>
      <c r="Y389">
        <v>6</v>
      </c>
      <c r="Z389">
        <v>0</v>
      </c>
      <c r="AA389">
        <v>5</v>
      </c>
      <c r="AB389">
        <v>0</v>
      </c>
      <c r="AC389">
        <v>0</v>
      </c>
      <c r="AD389">
        <v>4</v>
      </c>
      <c r="AE389">
        <v>0</v>
      </c>
      <c r="AF389">
        <v>4</v>
      </c>
      <c r="AG389">
        <v>0</v>
      </c>
      <c r="AH389">
        <v>5</v>
      </c>
      <c r="AI389">
        <v>2</v>
      </c>
      <c r="AJ389">
        <v>0</v>
      </c>
      <c r="AK389">
        <v>2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6</v>
      </c>
      <c r="AZ389">
        <v>11</v>
      </c>
      <c r="BA389">
        <v>0</v>
      </c>
      <c r="BB389">
        <v>0</v>
      </c>
      <c r="BC389">
        <v>4</v>
      </c>
      <c r="BD389">
        <v>0</v>
      </c>
    </row>
    <row r="390" spans="1:56" x14ac:dyDescent="0.3">
      <c r="A390">
        <v>2025</v>
      </c>
      <c r="B390">
        <v>3</v>
      </c>
      <c r="C390">
        <v>4328</v>
      </c>
      <c r="D390">
        <v>4331</v>
      </c>
      <c r="E390" t="s">
        <v>25</v>
      </c>
      <c r="F390" t="s">
        <v>8</v>
      </c>
      <c r="G390" t="s">
        <v>25</v>
      </c>
      <c r="H390">
        <v>12</v>
      </c>
      <c r="I390">
        <v>1</v>
      </c>
      <c r="J390">
        <v>17</v>
      </c>
      <c r="K390">
        <v>37</v>
      </c>
      <c r="L390">
        <v>14</v>
      </c>
      <c r="M390">
        <v>4</v>
      </c>
      <c r="N390">
        <v>12</v>
      </c>
      <c r="O390">
        <v>2</v>
      </c>
      <c r="P390">
        <v>12</v>
      </c>
      <c r="Q390">
        <v>1</v>
      </c>
      <c r="R390">
        <v>17</v>
      </c>
      <c r="S390">
        <v>47</v>
      </c>
      <c r="T390">
        <v>33</v>
      </c>
      <c r="U390">
        <v>28</v>
      </c>
      <c r="V390">
        <v>16</v>
      </c>
      <c r="W390">
        <v>34</v>
      </c>
      <c r="X390">
        <v>14</v>
      </c>
      <c r="Y390">
        <v>23</v>
      </c>
      <c r="Z390">
        <v>10</v>
      </c>
      <c r="AA390">
        <v>5</v>
      </c>
      <c r="AB390">
        <v>3</v>
      </c>
      <c r="AC390">
        <v>3</v>
      </c>
      <c r="AD390">
        <v>43</v>
      </c>
      <c r="AE390">
        <v>6</v>
      </c>
      <c r="AF390">
        <v>122</v>
      </c>
      <c r="AG390">
        <v>0</v>
      </c>
      <c r="AH390">
        <v>59</v>
      </c>
      <c r="AI390">
        <v>3</v>
      </c>
      <c r="AJ390">
        <v>0</v>
      </c>
      <c r="AK390">
        <v>2</v>
      </c>
      <c r="AL390">
        <v>0</v>
      </c>
      <c r="AM390">
        <v>4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8</v>
      </c>
      <c r="AV390">
        <v>0</v>
      </c>
      <c r="AW390">
        <v>19</v>
      </c>
      <c r="AX390">
        <v>4</v>
      </c>
      <c r="AY390">
        <v>29</v>
      </c>
      <c r="AZ390">
        <v>22</v>
      </c>
      <c r="BA390">
        <v>0</v>
      </c>
      <c r="BB390">
        <v>0</v>
      </c>
      <c r="BC390">
        <v>3</v>
      </c>
      <c r="BD390">
        <v>10</v>
      </c>
    </row>
    <row r="391" spans="1:56" x14ac:dyDescent="0.3">
      <c r="A391">
        <v>2025</v>
      </c>
      <c r="B391">
        <v>3</v>
      </c>
      <c r="C391">
        <v>4329</v>
      </c>
      <c r="D391">
        <v>4332</v>
      </c>
      <c r="E391" t="s">
        <v>26</v>
      </c>
      <c r="F391" t="s">
        <v>8</v>
      </c>
      <c r="G391" t="s">
        <v>25</v>
      </c>
      <c r="H391">
        <v>12</v>
      </c>
      <c r="I391">
        <v>0</v>
      </c>
      <c r="J391">
        <v>14</v>
      </c>
      <c r="K391">
        <v>16</v>
      </c>
      <c r="L391">
        <v>18</v>
      </c>
      <c r="M391">
        <v>4</v>
      </c>
      <c r="N391">
        <v>18</v>
      </c>
      <c r="O391">
        <v>1</v>
      </c>
      <c r="P391">
        <v>22</v>
      </c>
      <c r="Q391">
        <v>0</v>
      </c>
      <c r="R391">
        <v>5</v>
      </c>
      <c r="S391">
        <v>29</v>
      </c>
      <c r="T391">
        <v>22</v>
      </c>
      <c r="U391">
        <v>26</v>
      </c>
      <c r="V391">
        <v>11</v>
      </c>
      <c r="W391">
        <v>21</v>
      </c>
      <c r="X391">
        <v>8</v>
      </c>
      <c r="Y391">
        <v>12</v>
      </c>
      <c r="Z391">
        <v>1</v>
      </c>
      <c r="AA391">
        <v>8</v>
      </c>
      <c r="AB391">
        <v>1</v>
      </c>
      <c r="AC391">
        <v>0</v>
      </c>
      <c r="AD391">
        <v>35</v>
      </c>
      <c r="AE391">
        <v>0</v>
      </c>
      <c r="AF391">
        <v>62</v>
      </c>
      <c r="AG391">
        <v>0</v>
      </c>
      <c r="AH391">
        <v>50</v>
      </c>
      <c r="AI391">
        <v>3</v>
      </c>
      <c r="AJ391">
        <v>0</v>
      </c>
      <c r="AK391">
        <v>2</v>
      </c>
      <c r="AL391">
        <v>0</v>
      </c>
      <c r="AM391">
        <v>1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2</v>
      </c>
      <c r="AV391">
        <v>0</v>
      </c>
      <c r="AW391">
        <v>4</v>
      </c>
      <c r="AX391">
        <v>0</v>
      </c>
      <c r="AY391">
        <v>20</v>
      </c>
      <c r="AZ391">
        <v>32</v>
      </c>
      <c r="BA391">
        <v>0</v>
      </c>
      <c r="BB391">
        <v>1</v>
      </c>
      <c r="BC391">
        <v>3</v>
      </c>
      <c r="BD391">
        <v>6</v>
      </c>
    </row>
    <row r="392" spans="1:56" x14ac:dyDescent="0.3">
      <c r="A392">
        <v>2025</v>
      </c>
      <c r="B392">
        <v>3</v>
      </c>
      <c r="C392">
        <v>4330</v>
      </c>
      <c r="D392">
        <v>4333</v>
      </c>
      <c r="E392" t="s">
        <v>27</v>
      </c>
      <c r="F392" t="s">
        <v>8</v>
      </c>
      <c r="G392" t="s">
        <v>25</v>
      </c>
      <c r="H392">
        <v>4</v>
      </c>
      <c r="I392">
        <v>0</v>
      </c>
      <c r="J392">
        <v>5</v>
      </c>
      <c r="K392">
        <v>18</v>
      </c>
      <c r="L392">
        <v>18</v>
      </c>
      <c r="M392">
        <v>0</v>
      </c>
      <c r="N392">
        <v>20</v>
      </c>
      <c r="O392">
        <v>1</v>
      </c>
      <c r="P392">
        <v>19</v>
      </c>
      <c r="Q392">
        <v>0</v>
      </c>
      <c r="R392">
        <v>1</v>
      </c>
      <c r="S392">
        <v>27</v>
      </c>
      <c r="T392">
        <v>21</v>
      </c>
      <c r="U392">
        <v>26</v>
      </c>
      <c r="V392">
        <v>10</v>
      </c>
      <c r="W392">
        <v>18</v>
      </c>
      <c r="X392">
        <v>9</v>
      </c>
      <c r="Y392">
        <v>14</v>
      </c>
      <c r="Z392">
        <v>3</v>
      </c>
      <c r="AA392">
        <v>7</v>
      </c>
      <c r="AB392">
        <v>2</v>
      </c>
      <c r="AC392">
        <v>1</v>
      </c>
      <c r="AD392">
        <v>29</v>
      </c>
      <c r="AE392">
        <v>0</v>
      </c>
      <c r="AF392">
        <v>77</v>
      </c>
      <c r="AG392">
        <v>0</v>
      </c>
      <c r="AH392">
        <v>39</v>
      </c>
      <c r="AI392">
        <v>0</v>
      </c>
      <c r="AJ392">
        <v>0</v>
      </c>
      <c r="AK392">
        <v>1</v>
      </c>
      <c r="AL392">
        <v>0</v>
      </c>
      <c r="AM392">
        <v>1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13</v>
      </c>
      <c r="AV392">
        <v>0</v>
      </c>
      <c r="AW392">
        <v>21</v>
      </c>
      <c r="AX392">
        <v>4</v>
      </c>
      <c r="AY392">
        <v>24</v>
      </c>
      <c r="AZ392">
        <v>57</v>
      </c>
      <c r="BA392">
        <v>0</v>
      </c>
      <c r="BB392">
        <v>0</v>
      </c>
      <c r="BC392">
        <v>14</v>
      </c>
      <c r="BD392">
        <v>16</v>
      </c>
    </row>
    <row r="393" spans="1:56" x14ac:dyDescent="0.3">
      <c r="A393">
        <v>2025</v>
      </c>
      <c r="B393">
        <v>3</v>
      </c>
      <c r="C393">
        <v>4331</v>
      </c>
      <c r="D393">
        <v>4334</v>
      </c>
      <c r="E393" t="s">
        <v>28</v>
      </c>
      <c r="F393" t="s">
        <v>8</v>
      </c>
      <c r="G393" t="s">
        <v>25</v>
      </c>
      <c r="H393">
        <v>0</v>
      </c>
      <c r="I393">
        <v>0</v>
      </c>
      <c r="J393">
        <v>0</v>
      </c>
      <c r="K393">
        <v>1</v>
      </c>
      <c r="L393">
        <v>0</v>
      </c>
      <c r="M393">
        <v>1</v>
      </c>
      <c r="N393">
        <v>0</v>
      </c>
      <c r="O393">
        <v>1</v>
      </c>
      <c r="P393">
        <v>0</v>
      </c>
      <c r="Q393">
        <v>0</v>
      </c>
      <c r="R393">
        <v>1</v>
      </c>
      <c r="S393">
        <v>14</v>
      </c>
      <c r="T393">
        <v>7</v>
      </c>
      <c r="U393">
        <v>7</v>
      </c>
      <c r="V393">
        <v>4</v>
      </c>
      <c r="W393">
        <v>6</v>
      </c>
      <c r="X393">
        <v>0</v>
      </c>
      <c r="Y393">
        <v>8</v>
      </c>
      <c r="Z393">
        <v>4</v>
      </c>
      <c r="AA393">
        <v>5</v>
      </c>
      <c r="AB393">
        <v>1</v>
      </c>
      <c r="AC393">
        <v>0</v>
      </c>
      <c r="AD393">
        <v>9</v>
      </c>
      <c r="AE393">
        <v>0</v>
      </c>
      <c r="AF393">
        <v>20</v>
      </c>
      <c r="AG393">
        <v>1</v>
      </c>
      <c r="AH393">
        <v>17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5</v>
      </c>
      <c r="AX393">
        <v>0</v>
      </c>
      <c r="AY393">
        <v>7</v>
      </c>
      <c r="AZ393">
        <v>9</v>
      </c>
      <c r="BA393">
        <v>0</v>
      </c>
      <c r="BB393">
        <v>0</v>
      </c>
      <c r="BC393">
        <v>0</v>
      </c>
      <c r="BD393">
        <v>2</v>
      </c>
    </row>
    <row r="394" spans="1:56" x14ac:dyDescent="0.3">
      <c r="A394">
        <v>2025</v>
      </c>
      <c r="B394">
        <v>3</v>
      </c>
      <c r="C394">
        <v>4332</v>
      </c>
      <c r="D394">
        <v>4335</v>
      </c>
      <c r="E394" t="s">
        <v>29</v>
      </c>
      <c r="F394" t="s">
        <v>8</v>
      </c>
      <c r="G394" t="s">
        <v>25</v>
      </c>
      <c r="H394">
        <v>0</v>
      </c>
      <c r="I394">
        <v>0</v>
      </c>
      <c r="J394">
        <v>0</v>
      </c>
      <c r="K394">
        <v>6</v>
      </c>
      <c r="L394">
        <v>2</v>
      </c>
      <c r="M394">
        <v>1</v>
      </c>
      <c r="N394">
        <v>0</v>
      </c>
      <c r="O394">
        <v>1</v>
      </c>
      <c r="P394">
        <v>0</v>
      </c>
      <c r="Q394">
        <v>1</v>
      </c>
      <c r="R394">
        <v>5</v>
      </c>
      <c r="S394">
        <v>13</v>
      </c>
      <c r="T394">
        <v>5</v>
      </c>
      <c r="U394">
        <v>9</v>
      </c>
      <c r="V394">
        <v>3</v>
      </c>
      <c r="W394">
        <v>10</v>
      </c>
      <c r="X394">
        <v>11</v>
      </c>
      <c r="Y394">
        <v>6</v>
      </c>
      <c r="Z394">
        <v>5</v>
      </c>
      <c r="AA394">
        <v>5</v>
      </c>
      <c r="AB394">
        <v>1</v>
      </c>
      <c r="AC394">
        <v>0</v>
      </c>
      <c r="AD394">
        <v>11</v>
      </c>
      <c r="AE394">
        <v>0</v>
      </c>
      <c r="AF394">
        <v>58</v>
      </c>
      <c r="AG394">
        <v>0</v>
      </c>
      <c r="AH394">
        <v>18</v>
      </c>
      <c r="AI394">
        <v>0</v>
      </c>
      <c r="AJ394">
        <v>0</v>
      </c>
      <c r="AK394">
        <v>1</v>
      </c>
      <c r="AL394">
        <v>0</v>
      </c>
      <c r="AM394">
        <v>0</v>
      </c>
      <c r="AN394">
        <v>1</v>
      </c>
      <c r="AO394">
        <v>0</v>
      </c>
      <c r="AP394">
        <v>0</v>
      </c>
      <c r="AQ394">
        <v>2</v>
      </c>
      <c r="AR394">
        <v>0</v>
      </c>
      <c r="AS394">
        <v>0</v>
      </c>
      <c r="AT394">
        <v>0</v>
      </c>
      <c r="AU394">
        <v>10</v>
      </c>
      <c r="AV394">
        <v>0</v>
      </c>
      <c r="AW394">
        <v>23</v>
      </c>
      <c r="AX394">
        <v>10</v>
      </c>
      <c r="AY394">
        <v>22</v>
      </c>
      <c r="AZ394">
        <v>22</v>
      </c>
      <c r="BA394">
        <v>0</v>
      </c>
      <c r="BB394">
        <v>0</v>
      </c>
      <c r="BC394">
        <v>2</v>
      </c>
      <c r="BD394">
        <v>9</v>
      </c>
    </row>
    <row r="395" spans="1:56" x14ac:dyDescent="0.3">
      <c r="A395">
        <v>2025</v>
      </c>
      <c r="B395">
        <v>3</v>
      </c>
      <c r="C395">
        <v>4334</v>
      </c>
      <c r="D395">
        <v>4337</v>
      </c>
      <c r="E395" t="s">
        <v>31</v>
      </c>
      <c r="F395" t="s">
        <v>8</v>
      </c>
      <c r="G395" t="s">
        <v>30</v>
      </c>
      <c r="H395">
        <v>0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1</v>
      </c>
      <c r="O395">
        <v>0</v>
      </c>
      <c r="P395">
        <v>1</v>
      </c>
      <c r="Q395">
        <v>0</v>
      </c>
      <c r="R395">
        <v>1</v>
      </c>
      <c r="S395">
        <v>4</v>
      </c>
      <c r="T395">
        <v>3</v>
      </c>
      <c r="U395">
        <v>9</v>
      </c>
      <c r="V395">
        <v>2</v>
      </c>
      <c r="W395">
        <v>1</v>
      </c>
      <c r="X395">
        <v>2</v>
      </c>
      <c r="Y395">
        <v>2</v>
      </c>
      <c r="Z395">
        <v>0</v>
      </c>
      <c r="AA395">
        <v>0</v>
      </c>
      <c r="AB395">
        <v>0</v>
      </c>
      <c r="AC395">
        <v>0</v>
      </c>
      <c r="AD395">
        <v>2</v>
      </c>
      <c r="AE395">
        <v>0</v>
      </c>
      <c r="AF395">
        <v>16</v>
      </c>
      <c r="AG395">
        <v>0</v>
      </c>
      <c r="AH395">
        <v>2</v>
      </c>
      <c r="AI395">
        <v>0</v>
      </c>
      <c r="AJ395">
        <v>0</v>
      </c>
      <c r="AK395">
        <v>0</v>
      </c>
      <c r="AL395">
        <v>0</v>
      </c>
      <c r="AM395">
        <v>1</v>
      </c>
      <c r="AN395">
        <v>2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2</v>
      </c>
      <c r="AV395">
        <v>0</v>
      </c>
      <c r="AW395">
        <v>1</v>
      </c>
      <c r="AX395">
        <v>2</v>
      </c>
      <c r="AY395">
        <v>1</v>
      </c>
      <c r="AZ395">
        <v>6</v>
      </c>
      <c r="BA395">
        <v>0</v>
      </c>
      <c r="BB395">
        <v>0</v>
      </c>
      <c r="BC395">
        <v>2</v>
      </c>
      <c r="BD395">
        <v>13</v>
      </c>
    </row>
    <row r="396" spans="1:56" x14ac:dyDescent="0.3">
      <c r="A396">
        <v>2025</v>
      </c>
      <c r="B396">
        <v>3</v>
      </c>
      <c r="C396">
        <v>4335</v>
      </c>
      <c r="D396">
        <v>4338</v>
      </c>
      <c r="E396" t="s">
        <v>32</v>
      </c>
      <c r="F396" t="s">
        <v>8</v>
      </c>
      <c r="G396" t="s">
        <v>32</v>
      </c>
      <c r="H396">
        <v>5</v>
      </c>
      <c r="I396">
        <v>0</v>
      </c>
      <c r="J396">
        <v>12</v>
      </c>
      <c r="K396">
        <v>11</v>
      </c>
      <c r="L396">
        <v>11</v>
      </c>
      <c r="M396">
        <v>0</v>
      </c>
      <c r="N396">
        <v>7</v>
      </c>
      <c r="O396">
        <v>1</v>
      </c>
      <c r="P396">
        <v>9</v>
      </c>
      <c r="Q396">
        <v>0</v>
      </c>
      <c r="R396">
        <v>4</v>
      </c>
      <c r="S396">
        <v>17</v>
      </c>
      <c r="T396">
        <v>13</v>
      </c>
      <c r="U396">
        <v>19</v>
      </c>
      <c r="V396">
        <v>10</v>
      </c>
      <c r="W396">
        <v>17</v>
      </c>
      <c r="X396">
        <v>6</v>
      </c>
      <c r="Y396">
        <v>17</v>
      </c>
      <c r="Z396">
        <v>4</v>
      </c>
      <c r="AA396">
        <v>8</v>
      </c>
      <c r="AB396">
        <v>3</v>
      </c>
      <c r="AC396">
        <v>0</v>
      </c>
      <c r="AD396">
        <v>14</v>
      </c>
      <c r="AE396">
        <v>0</v>
      </c>
      <c r="AF396">
        <v>80</v>
      </c>
      <c r="AG396">
        <v>0</v>
      </c>
      <c r="AH396">
        <v>25</v>
      </c>
      <c r="AI396">
        <v>3</v>
      </c>
      <c r="AJ396">
        <v>0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20</v>
      </c>
      <c r="AV396">
        <v>0</v>
      </c>
      <c r="AW396">
        <v>50</v>
      </c>
      <c r="AX396">
        <v>3</v>
      </c>
      <c r="AY396">
        <v>23</v>
      </c>
      <c r="AZ396">
        <v>48</v>
      </c>
      <c r="BA396">
        <v>0</v>
      </c>
      <c r="BB396">
        <v>1</v>
      </c>
      <c r="BC396">
        <v>12</v>
      </c>
      <c r="BD396">
        <v>9</v>
      </c>
    </row>
    <row r="397" spans="1:56" x14ac:dyDescent="0.3">
      <c r="A397">
        <v>2025</v>
      </c>
      <c r="B397">
        <v>3</v>
      </c>
      <c r="C397">
        <v>4336</v>
      </c>
      <c r="D397">
        <v>4339</v>
      </c>
      <c r="E397" t="s">
        <v>33</v>
      </c>
      <c r="F397" t="s">
        <v>8</v>
      </c>
      <c r="G397" t="s">
        <v>34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0</v>
      </c>
      <c r="Y397">
        <v>1</v>
      </c>
      <c r="Z397">
        <v>0</v>
      </c>
      <c r="AA397">
        <v>2</v>
      </c>
      <c r="AB397">
        <v>0</v>
      </c>
      <c r="AC397">
        <v>0</v>
      </c>
      <c r="AD397">
        <v>1</v>
      </c>
      <c r="AE397">
        <v>0</v>
      </c>
      <c r="AF397">
        <v>1</v>
      </c>
      <c r="AG397">
        <v>0</v>
      </c>
      <c r="AH397">
        <v>0</v>
      </c>
      <c r="AI397">
        <v>1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1</v>
      </c>
    </row>
    <row r="398" spans="1:56" x14ac:dyDescent="0.3">
      <c r="A398">
        <v>2025</v>
      </c>
      <c r="B398">
        <v>3</v>
      </c>
      <c r="C398">
        <v>4337</v>
      </c>
      <c r="D398">
        <v>4340</v>
      </c>
      <c r="E398" t="s">
        <v>35</v>
      </c>
      <c r="F398" t="s">
        <v>8</v>
      </c>
      <c r="G398" t="s">
        <v>34</v>
      </c>
      <c r="H398">
        <v>0</v>
      </c>
      <c r="I398">
        <v>0</v>
      </c>
      <c r="J398">
        <v>0</v>
      </c>
      <c r="K398">
        <v>1</v>
      </c>
      <c r="L398">
        <v>1</v>
      </c>
      <c r="M398">
        <v>0</v>
      </c>
      <c r="N398">
        <v>1</v>
      </c>
      <c r="O398">
        <v>0</v>
      </c>
      <c r="P398">
        <v>0</v>
      </c>
      <c r="Q398">
        <v>0</v>
      </c>
      <c r="R398">
        <v>0</v>
      </c>
      <c r="S398">
        <v>2</v>
      </c>
      <c r="T398">
        <v>3</v>
      </c>
      <c r="U398">
        <v>1</v>
      </c>
      <c r="V398">
        <v>1</v>
      </c>
      <c r="W398">
        <v>1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2</v>
      </c>
      <c r="AE398">
        <v>0</v>
      </c>
      <c r="AF398">
        <v>3</v>
      </c>
      <c r="AG398">
        <v>0</v>
      </c>
      <c r="AH398">
        <v>4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</row>
    <row r="399" spans="1:56" x14ac:dyDescent="0.3">
      <c r="A399">
        <v>2025</v>
      </c>
      <c r="B399">
        <v>3</v>
      </c>
      <c r="C399">
        <v>4338</v>
      </c>
      <c r="D399">
        <v>4341</v>
      </c>
      <c r="E399" t="s">
        <v>36</v>
      </c>
      <c r="F399" t="s">
        <v>8</v>
      </c>
      <c r="G399" t="s">
        <v>37</v>
      </c>
      <c r="H399">
        <v>0</v>
      </c>
      <c r="I399">
        <v>0</v>
      </c>
      <c r="J399">
        <v>0</v>
      </c>
      <c r="K399">
        <v>1</v>
      </c>
      <c r="L399">
        <v>1</v>
      </c>
      <c r="M399">
        <v>0</v>
      </c>
      <c r="N399">
        <v>1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1</v>
      </c>
      <c r="U399">
        <v>2</v>
      </c>
      <c r="V399">
        <v>0</v>
      </c>
      <c r="W399">
        <v>2</v>
      </c>
      <c r="X399">
        <v>0</v>
      </c>
      <c r="Y399">
        <v>2</v>
      </c>
      <c r="Z399">
        <v>0</v>
      </c>
      <c r="AA399">
        <v>2</v>
      </c>
      <c r="AB399">
        <v>0</v>
      </c>
      <c r="AC399">
        <v>0</v>
      </c>
      <c r="AD399">
        <v>2</v>
      </c>
      <c r="AE399">
        <v>1</v>
      </c>
      <c r="AF399">
        <v>3</v>
      </c>
      <c r="AG399">
        <v>0</v>
      </c>
      <c r="AH399">
        <v>1</v>
      </c>
      <c r="AI399">
        <v>1</v>
      </c>
      <c r="AJ399">
        <v>0</v>
      </c>
      <c r="AK399">
        <v>0</v>
      </c>
      <c r="AL399">
        <v>0</v>
      </c>
      <c r="AM399">
        <v>1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1</v>
      </c>
      <c r="AX399">
        <v>2</v>
      </c>
      <c r="AY399">
        <v>2</v>
      </c>
      <c r="AZ399">
        <v>4</v>
      </c>
      <c r="BA399">
        <v>0</v>
      </c>
      <c r="BB399">
        <v>0</v>
      </c>
      <c r="BC399">
        <v>0</v>
      </c>
      <c r="BD399">
        <v>5</v>
      </c>
    </row>
    <row r="400" spans="1:56" x14ac:dyDescent="0.3">
      <c r="A400">
        <v>2025</v>
      </c>
      <c r="B400">
        <v>3</v>
      </c>
      <c r="C400">
        <v>4339</v>
      </c>
      <c r="D400">
        <v>4342</v>
      </c>
      <c r="E400" t="s">
        <v>38</v>
      </c>
      <c r="F400" t="s">
        <v>8</v>
      </c>
      <c r="G400" t="s">
        <v>39</v>
      </c>
      <c r="H400">
        <v>8</v>
      </c>
      <c r="I400">
        <v>0</v>
      </c>
      <c r="J400">
        <v>9</v>
      </c>
      <c r="K400">
        <v>9</v>
      </c>
      <c r="L400">
        <v>10</v>
      </c>
      <c r="M400">
        <v>1</v>
      </c>
      <c r="N400">
        <v>12</v>
      </c>
      <c r="O400">
        <v>0</v>
      </c>
      <c r="P400">
        <v>12</v>
      </c>
      <c r="Q400">
        <v>0</v>
      </c>
      <c r="R400">
        <v>1</v>
      </c>
      <c r="S400">
        <v>16</v>
      </c>
      <c r="T400">
        <v>15</v>
      </c>
      <c r="U400">
        <v>21</v>
      </c>
      <c r="V400">
        <v>9</v>
      </c>
      <c r="W400">
        <v>11</v>
      </c>
      <c r="X400">
        <v>7</v>
      </c>
      <c r="Y400">
        <v>8</v>
      </c>
      <c r="Z400">
        <v>9</v>
      </c>
      <c r="AA400">
        <v>14</v>
      </c>
      <c r="AB400">
        <v>4</v>
      </c>
      <c r="AC400">
        <v>0</v>
      </c>
      <c r="AD400">
        <v>15</v>
      </c>
      <c r="AE400">
        <v>0</v>
      </c>
      <c r="AF400">
        <v>49</v>
      </c>
      <c r="AG400">
        <v>0</v>
      </c>
      <c r="AH400">
        <v>17</v>
      </c>
      <c r="AI400">
        <v>2</v>
      </c>
      <c r="AJ400">
        <v>0</v>
      </c>
      <c r="AK400">
        <v>0</v>
      </c>
      <c r="AL400">
        <v>0</v>
      </c>
      <c r="AM400">
        <v>1</v>
      </c>
      <c r="AN400">
        <v>1</v>
      </c>
      <c r="AO400">
        <v>1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4</v>
      </c>
      <c r="AV400">
        <v>0</v>
      </c>
      <c r="AW400">
        <v>20</v>
      </c>
      <c r="AX400">
        <v>2</v>
      </c>
      <c r="AY400">
        <v>16</v>
      </c>
      <c r="AZ400">
        <v>37</v>
      </c>
      <c r="BA400">
        <v>0</v>
      </c>
      <c r="BB400">
        <v>1</v>
      </c>
      <c r="BC400">
        <v>14</v>
      </c>
      <c r="BD400">
        <v>9</v>
      </c>
    </row>
    <row r="401" spans="1:56" x14ac:dyDescent="0.3">
      <c r="A401">
        <v>2025</v>
      </c>
      <c r="B401">
        <v>3</v>
      </c>
      <c r="C401">
        <v>4340</v>
      </c>
      <c r="D401">
        <v>4343</v>
      </c>
      <c r="E401" t="s">
        <v>40</v>
      </c>
      <c r="F401" t="s">
        <v>8</v>
      </c>
      <c r="G401" t="s">
        <v>39</v>
      </c>
      <c r="H401">
        <v>0</v>
      </c>
      <c r="I401">
        <v>0</v>
      </c>
      <c r="J401">
        <v>0</v>
      </c>
      <c r="K401">
        <v>1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2</v>
      </c>
      <c r="T401">
        <v>1</v>
      </c>
      <c r="U401">
        <v>0</v>
      </c>
      <c r="V401">
        <v>0</v>
      </c>
      <c r="W401">
        <v>1</v>
      </c>
      <c r="X401">
        <v>2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2</v>
      </c>
      <c r="AE401">
        <v>0</v>
      </c>
      <c r="AF401">
        <v>2</v>
      </c>
      <c r="AG401">
        <v>0</v>
      </c>
      <c r="AH401">
        <v>2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1</v>
      </c>
      <c r="AY401">
        <v>0</v>
      </c>
      <c r="AZ401">
        <v>4</v>
      </c>
      <c r="BA401">
        <v>0</v>
      </c>
      <c r="BB401">
        <v>0</v>
      </c>
      <c r="BC401">
        <v>0</v>
      </c>
      <c r="BD401">
        <v>1</v>
      </c>
    </row>
    <row r="402" spans="1:56" x14ac:dyDescent="0.3">
      <c r="A402">
        <v>2025</v>
      </c>
      <c r="B402">
        <v>3</v>
      </c>
      <c r="C402">
        <v>4341</v>
      </c>
      <c r="D402">
        <v>4344</v>
      </c>
      <c r="E402" t="s">
        <v>41</v>
      </c>
      <c r="F402" t="s">
        <v>8</v>
      </c>
      <c r="G402" t="s">
        <v>39</v>
      </c>
      <c r="H402">
        <v>0</v>
      </c>
      <c r="I402">
        <v>0</v>
      </c>
      <c r="J402">
        <v>0</v>
      </c>
      <c r="K402">
        <v>2</v>
      </c>
      <c r="L402">
        <v>1</v>
      </c>
      <c r="M402">
        <v>0</v>
      </c>
      <c r="N402">
        <v>1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2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>
        <v>1</v>
      </c>
      <c r="AG402">
        <v>0</v>
      </c>
      <c r="AH402">
        <v>0</v>
      </c>
      <c r="AI402">
        <v>1</v>
      </c>
      <c r="AJ402">
        <v>0</v>
      </c>
      <c r="AK402">
        <v>1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3</v>
      </c>
      <c r="BA402">
        <v>0</v>
      </c>
      <c r="BB402">
        <v>0</v>
      </c>
      <c r="BC402">
        <v>0</v>
      </c>
      <c r="BD402">
        <v>0</v>
      </c>
    </row>
    <row r="403" spans="1:56" x14ac:dyDescent="0.3">
      <c r="A403">
        <v>2025</v>
      </c>
      <c r="B403">
        <v>3</v>
      </c>
      <c r="C403">
        <v>4342</v>
      </c>
      <c r="D403">
        <v>4345</v>
      </c>
      <c r="E403" t="s">
        <v>42</v>
      </c>
      <c r="F403" t="s">
        <v>8</v>
      </c>
      <c r="G403" t="s">
        <v>42</v>
      </c>
      <c r="H403">
        <v>0</v>
      </c>
      <c r="I403">
        <v>3</v>
      </c>
      <c r="J403">
        <v>0</v>
      </c>
      <c r="K403">
        <v>11</v>
      </c>
      <c r="L403">
        <v>9</v>
      </c>
      <c r="M403">
        <v>1</v>
      </c>
      <c r="N403">
        <v>16</v>
      </c>
      <c r="O403">
        <v>0</v>
      </c>
      <c r="P403">
        <v>15</v>
      </c>
      <c r="Q403">
        <v>0</v>
      </c>
      <c r="R403">
        <v>0</v>
      </c>
      <c r="S403">
        <v>18</v>
      </c>
      <c r="T403">
        <v>25</v>
      </c>
      <c r="U403">
        <v>24</v>
      </c>
      <c r="V403">
        <v>10</v>
      </c>
      <c r="W403">
        <v>18</v>
      </c>
      <c r="X403">
        <v>2</v>
      </c>
      <c r="Y403">
        <v>15</v>
      </c>
      <c r="Z403">
        <v>3</v>
      </c>
      <c r="AA403">
        <v>9</v>
      </c>
      <c r="AB403">
        <v>1</v>
      </c>
      <c r="AC403">
        <v>2</v>
      </c>
      <c r="AD403">
        <v>25</v>
      </c>
      <c r="AE403">
        <v>1</v>
      </c>
      <c r="AF403">
        <v>81</v>
      </c>
      <c r="AG403">
        <v>0</v>
      </c>
      <c r="AH403">
        <v>14</v>
      </c>
      <c r="AI403">
        <v>13</v>
      </c>
      <c r="AJ403">
        <v>0</v>
      </c>
      <c r="AK403">
        <v>10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9</v>
      </c>
      <c r="AV403">
        <v>0</v>
      </c>
      <c r="AW403">
        <v>8</v>
      </c>
      <c r="AX403">
        <v>4</v>
      </c>
      <c r="AY403">
        <v>7</v>
      </c>
      <c r="AZ403">
        <v>6</v>
      </c>
      <c r="BA403">
        <v>0</v>
      </c>
      <c r="BB403">
        <v>0</v>
      </c>
      <c r="BC403">
        <v>3</v>
      </c>
      <c r="BD403">
        <v>4</v>
      </c>
    </row>
    <row r="404" spans="1:56" x14ac:dyDescent="0.3">
      <c r="A404">
        <v>2025</v>
      </c>
      <c r="B404">
        <v>3</v>
      </c>
      <c r="C404">
        <v>4343</v>
      </c>
      <c r="D404">
        <v>4346</v>
      </c>
      <c r="E404" t="s">
        <v>43</v>
      </c>
      <c r="F404" t="s">
        <v>8</v>
      </c>
      <c r="G404" t="s">
        <v>42</v>
      </c>
      <c r="H404">
        <v>0</v>
      </c>
      <c r="I404">
        <v>4</v>
      </c>
      <c r="J404">
        <v>0</v>
      </c>
      <c r="K404">
        <v>0</v>
      </c>
      <c r="L404">
        <v>0</v>
      </c>
      <c r="M404">
        <v>1</v>
      </c>
      <c r="N404">
        <v>1</v>
      </c>
      <c r="O404">
        <v>0</v>
      </c>
      <c r="P404">
        <v>3</v>
      </c>
      <c r="Q404">
        <v>0</v>
      </c>
      <c r="R404">
        <v>0</v>
      </c>
      <c r="S404">
        <v>4</v>
      </c>
      <c r="T404">
        <v>1</v>
      </c>
      <c r="U404">
        <v>4</v>
      </c>
      <c r="V404">
        <v>5</v>
      </c>
      <c r="W404">
        <v>0</v>
      </c>
      <c r="X404">
        <v>6</v>
      </c>
      <c r="Y404">
        <v>2</v>
      </c>
      <c r="Z404">
        <v>1</v>
      </c>
      <c r="AA404">
        <v>3</v>
      </c>
      <c r="AB404">
        <v>1</v>
      </c>
      <c r="AC404">
        <v>0</v>
      </c>
      <c r="AD404">
        <v>4</v>
      </c>
      <c r="AE404">
        <v>0</v>
      </c>
      <c r="AF404">
        <v>20</v>
      </c>
      <c r="AG404">
        <v>0</v>
      </c>
      <c r="AH404">
        <v>2</v>
      </c>
      <c r="AI404">
        <v>3</v>
      </c>
      <c r="AJ404">
        <v>0</v>
      </c>
      <c r="AK404">
        <v>0</v>
      </c>
      <c r="AL404">
        <v>0</v>
      </c>
      <c r="AM404">
        <v>0</v>
      </c>
      <c r="AN404">
        <v>2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</v>
      </c>
      <c r="AV404">
        <v>0</v>
      </c>
      <c r="AW404">
        <v>2</v>
      </c>
      <c r="AX404">
        <v>1</v>
      </c>
      <c r="AY404">
        <v>1</v>
      </c>
      <c r="AZ404">
        <v>3</v>
      </c>
      <c r="BA404">
        <v>0</v>
      </c>
      <c r="BB404">
        <v>0</v>
      </c>
      <c r="BC404">
        <v>2</v>
      </c>
      <c r="BD404">
        <v>1</v>
      </c>
    </row>
    <row r="405" spans="1:56" x14ac:dyDescent="0.3">
      <c r="A405">
        <v>2025</v>
      </c>
      <c r="B405">
        <v>3</v>
      </c>
      <c r="C405">
        <v>4344</v>
      </c>
      <c r="D405">
        <v>4347</v>
      </c>
      <c r="E405" t="s">
        <v>44</v>
      </c>
      <c r="F405" t="s">
        <v>8</v>
      </c>
      <c r="G405" t="s">
        <v>42</v>
      </c>
      <c r="H405">
        <v>0</v>
      </c>
      <c r="I405">
        <v>0</v>
      </c>
      <c r="J405">
        <v>0</v>
      </c>
      <c r="K405">
        <v>2</v>
      </c>
      <c r="L405">
        <v>1</v>
      </c>
      <c r="M405">
        <v>0</v>
      </c>
      <c r="N405">
        <v>1</v>
      </c>
      <c r="O405">
        <v>0</v>
      </c>
      <c r="P405">
        <v>1</v>
      </c>
      <c r="Q405">
        <v>0</v>
      </c>
      <c r="R405">
        <v>0</v>
      </c>
      <c r="S405">
        <v>2</v>
      </c>
      <c r="T405">
        <v>4</v>
      </c>
      <c r="U405">
        <v>1</v>
      </c>
      <c r="V405">
        <v>3</v>
      </c>
      <c r="W405">
        <v>4</v>
      </c>
      <c r="X405">
        <v>2</v>
      </c>
      <c r="Y405">
        <v>1</v>
      </c>
      <c r="Z405">
        <v>1</v>
      </c>
      <c r="AA405">
        <v>0</v>
      </c>
      <c r="AB405">
        <v>0</v>
      </c>
      <c r="AC405">
        <v>0</v>
      </c>
      <c r="AD405">
        <v>3</v>
      </c>
      <c r="AE405">
        <v>0</v>
      </c>
      <c r="AF405">
        <v>5</v>
      </c>
      <c r="AG405">
        <v>0</v>
      </c>
      <c r="AH405">
        <v>7</v>
      </c>
      <c r="AI405">
        <v>1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1</v>
      </c>
      <c r="AX405">
        <v>1</v>
      </c>
      <c r="AY405">
        <v>3</v>
      </c>
      <c r="AZ405">
        <v>9</v>
      </c>
      <c r="BA405">
        <v>0</v>
      </c>
      <c r="BB405">
        <v>0</v>
      </c>
      <c r="BC405">
        <v>1</v>
      </c>
      <c r="BD405">
        <v>1</v>
      </c>
    </row>
    <row r="406" spans="1:56" x14ac:dyDescent="0.3">
      <c r="A406">
        <v>2025</v>
      </c>
      <c r="B406">
        <v>3</v>
      </c>
      <c r="C406">
        <v>4345</v>
      </c>
      <c r="D406">
        <v>4348</v>
      </c>
      <c r="E406" t="s">
        <v>45</v>
      </c>
      <c r="F406" t="s">
        <v>8</v>
      </c>
      <c r="G406" t="s">
        <v>42</v>
      </c>
      <c r="H406">
        <v>0</v>
      </c>
      <c r="I406">
        <v>0</v>
      </c>
      <c r="J406">
        <v>0</v>
      </c>
      <c r="K406">
        <v>8</v>
      </c>
      <c r="L406">
        <v>5</v>
      </c>
      <c r="M406">
        <v>0</v>
      </c>
      <c r="N406">
        <v>4</v>
      </c>
      <c r="O406">
        <v>0</v>
      </c>
      <c r="P406">
        <v>4</v>
      </c>
      <c r="Q406">
        <v>0</v>
      </c>
      <c r="R406">
        <v>0</v>
      </c>
      <c r="S406">
        <v>1</v>
      </c>
      <c r="T406">
        <v>7</v>
      </c>
      <c r="U406">
        <v>8</v>
      </c>
      <c r="V406">
        <v>3</v>
      </c>
      <c r="W406">
        <v>3</v>
      </c>
      <c r="X406">
        <v>2</v>
      </c>
      <c r="Y406">
        <v>7</v>
      </c>
      <c r="Z406">
        <v>1</v>
      </c>
      <c r="AA406">
        <v>4</v>
      </c>
      <c r="AB406">
        <v>1</v>
      </c>
      <c r="AC406">
        <v>0</v>
      </c>
      <c r="AD406">
        <v>4</v>
      </c>
      <c r="AE406">
        <v>0</v>
      </c>
      <c r="AF406">
        <v>15</v>
      </c>
      <c r="AG406">
        <v>0</v>
      </c>
      <c r="AH406">
        <v>6</v>
      </c>
      <c r="AI406">
        <v>0</v>
      </c>
      <c r="AJ406">
        <v>0</v>
      </c>
      <c r="AK406">
        <v>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7</v>
      </c>
      <c r="AZ406">
        <v>6</v>
      </c>
      <c r="BA406">
        <v>0</v>
      </c>
      <c r="BB406">
        <v>0</v>
      </c>
      <c r="BC406">
        <v>1</v>
      </c>
      <c r="BD406">
        <v>4</v>
      </c>
    </row>
    <row r="407" spans="1:56" x14ac:dyDescent="0.3">
      <c r="A407">
        <v>2025</v>
      </c>
      <c r="B407">
        <v>3</v>
      </c>
      <c r="C407">
        <v>4346</v>
      </c>
      <c r="D407">
        <v>4349</v>
      </c>
      <c r="E407" t="s">
        <v>46</v>
      </c>
      <c r="F407" t="s">
        <v>8</v>
      </c>
      <c r="G407" t="s">
        <v>47</v>
      </c>
      <c r="H407">
        <v>11</v>
      </c>
      <c r="I407">
        <v>1</v>
      </c>
      <c r="J407">
        <v>23</v>
      </c>
      <c r="K407">
        <v>26</v>
      </c>
      <c r="L407">
        <v>30</v>
      </c>
      <c r="M407">
        <v>1</v>
      </c>
      <c r="N407">
        <v>30</v>
      </c>
      <c r="O407">
        <v>0</v>
      </c>
      <c r="P407">
        <v>26</v>
      </c>
      <c r="Q407">
        <v>0</v>
      </c>
      <c r="R407">
        <v>0</v>
      </c>
      <c r="S407">
        <v>27</v>
      </c>
      <c r="T407">
        <v>28</v>
      </c>
      <c r="U407">
        <v>36</v>
      </c>
      <c r="V407">
        <v>23</v>
      </c>
      <c r="W407">
        <v>32</v>
      </c>
      <c r="X407">
        <v>13</v>
      </c>
      <c r="Y407">
        <v>15</v>
      </c>
      <c r="Z407">
        <v>8</v>
      </c>
      <c r="AA407">
        <v>8</v>
      </c>
      <c r="AB407">
        <v>4</v>
      </c>
      <c r="AC407">
        <v>0</v>
      </c>
      <c r="AD407">
        <v>36</v>
      </c>
      <c r="AE407">
        <v>0</v>
      </c>
      <c r="AF407">
        <v>100</v>
      </c>
      <c r="AG407">
        <v>0</v>
      </c>
      <c r="AH407">
        <v>54</v>
      </c>
      <c r="AI407">
        <v>4</v>
      </c>
      <c r="AJ407">
        <v>0</v>
      </c>
      <c r="AK407">
        <v>11</v>
      </c>
      <c r="AL407">
        <v>0</v>
      </c>
      <c r="AM407">
        <v>2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3</v>
      </c>
      <c r="AV407">
        <v>0</v>
      </c>
      <c r="AW407">
        <v>8</v>
      </c>
      <c r="AX407">
        <v>4</v>
      </c>
      <c r="AY407">
        <v>25</v>
      </c>
      <c r="AZ407">
        <v>14</v>
      </c>
      <c r="BA407">
        <v>1</v>
      </c>
      <c r="BB407">
        <v>0</v>
      </c>
      <c r="BC407">
        <v>1</v>
      </c>
      <c r="BD407">
        <v>7</v>
      </c>
    </row>
    <row r="408" spans="1:56" x14ac:dyDescent="0.3">
      <c r="A408">
        <v>2025</v>
      </c>
      <c r="B408">
        <v>3</v>
      </c>
      <c r="C408">
        <v>4347</v>
      </c>
      <c r="D408">
        <v>4350</v>
      </c>
      <c r="E408" t="s">
        <v>48</v>
      </c>
      <c r="F408" t="s">
        <v>8</v>
      </c>
      <c r="G408" t="s">
        <v>47</v>
      </c>
      <c r="H408">
        <v>0</v>
      </c>
      <c r="I408">
        <v>0</v>
      </c>
      <c r="J408">
        <v>0</v>
      </c>
      <c r="K408">
        <v>3</v>
      </c>
      <c r="L408">
        <v>2</v>
      </c>
      <c r="M408">
        <v>0</v>
      </c>
      <c r="N408">
        <v>2</v>
      </c>
      <c r="O408">
        <v>0</v>
      </c>
      <c r="P408">
        <v>3</v>
      </c>
      <c r="Q408">
        <v>0</v>
      </c>
      <c r="R408">
        <v>0</v>
      </c>
      <c r="S408">
        <v>6</v>
      </c>
      <c r="T408">
        <v>3</v>
      </c>
      <c r="U408">
        <v>4</v>
      </c>
      <c r="V408">
        <v>4</v>
      </c>
      <c r="W408">
        <v>3</v>
      </c>
      <c r="X408">
        <v>0</v>
      </c>
      <c r="Y408">
        <v>5</v>
      </c>
      <c r="Z408">
        <v>1</v>
      </c>
      <c r="AA408">
        <v>5</v>
      </c>
      <c r="AB408">
        <v>0</v>
      </c>
      <c r="AC408">
        <v>0</v>
      </c>
      <c r="AD408">
        <v>6</v>
      </c>
      <c r="AE408">
        <v>0</v>
      </c>
      <c r="AF408">
        <v>22</v>
      </c>
      <c r="AG408">
        <v>0</v>
      </c>
      <c r="AH408">
        <v>9</v>
      </c>
      <c r="AI408">
        <v>0</v>
      </c>
      <c r="AJ408">
        <v>0</v>
      </c>
      <c r="AK408">
        <v>1</v>
      </c>
      <c r="AL408">
        <v>0</v>
      </c>
      <c r="AM408">
        <v>0</v>
      </c>
      <c r="AN408">
        <v>0</v>
      </c>
      <c r="AO408">
        <v>2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4</v>
      </c>
      <c r="AV408">
        <v>0</v>
      </c>
      <c r="AW408">
        <v>13</v>
      </c>
      <c r="AX408">
        <v>2</v>
      </c>
      <c r="AY408">
        <v>4</v>
      </c>
      <c r="AZ408">
        <v>5</v>
      </c>
      <c r="BA408">
        <v>0</v>
      </c>
      <c r="BB408">
        <v>0</v>
      </c>
      <c r="BC408">
        <v>3</v>
      </c>
      <c r="BD408">
        <v>1</v>
      </c>
    </row>
    <row r="409" spans="1:56" x14ac:dyDescent="0.3">
      <c r="A409">
        <v>2025</v>
      </c>
      <c r="B409">
        <v>3</v>
      </c>
      <c r="C409">
        <v>4348</v>
      </c>
      <c r="D409">
        <v>4351</v>
      </c>
      <c r="E409" t="s">
        <v>49</v>
      </c>
      <c r="F409" t="s">
        <v>8</v>
      </c>
      <c r="G409" t="s">
        <v>47</v>
      </c>
      <c r="H409">
        <v>0</v>
      </c>
      <c r="I409">
        <v>0</v>
      </c>
      <c r="J409">
        <v>0</v>
      </c>
      <c r="K409">
        <v>3</v>
      </c>
      <c r="L409">
        <v>2</v>
      </c>
      <c r="M409">
        <v>1</v>
      </c>
      <c r="N409">
        <v>2</v>
      </c>
      <c r="O409">
        <v>1</v>
      </c>
      <c r="P409">
        <v>2</v>
      </c>
      <c r="Q409">
        <v>0</v>
      </c>
      <c r="R409">
        <v>0</v>
      </c>
      <c r="S409">
        <v>3</v>
      </c>
      <c r="T409">
        <v>5</v>
      </c>
      <c r="U409">
        <v>3</v>
      </c>
      <c r="V409">
        <v>1</v>
      </c>
      <c r="W409">
        <v>6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2</v>
      </c>
      <c r="AE409">
        <v>0</v>
      </c>
      <c r="AF409">
        <v>10</v>
      </c>
      <c r="AG409">
        <v>1</v>
      </c>
      <c r="AH409">
        <v>1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3</v>
      </c>
      <c r="AV409">
        <v>0</v>
      </c>
      <c r="AW409">
        <v>1</v>
      </c>
      <c r="AX409">
        <v>0</v>
      </c>
      <c r="AY409">
        <v>2</v>
      </c>
      <c r="AZ409">
        <v>9</v>
      </c>
      <c r="BA409">
        <v>0</v>
      </c>
      <c r="BB409">
        <v>0</v>
      </c>
      <c r="BC409">
        <v>3</v>
      </c>
      <c r="BD409">
        <v>2</v>
      </c>
    </row>
    <row r="410" spans="1:56" x14ac:dyDescent="0.3">
      <c r="A410">
        <v>2025</v>
      </c>
      <c r="B410">
        <v>3</v>
      </c>
      <c r="C410">
        <v>4349</v>
      </c>
      <c r="D410">
        <v>4352</v>
      </c>
      <c r="E410" t="s">
        <v>50</v>
      </c>
      <c r="F410" t="s">
        <v>8</v>
      </c>
      <c r="G410" t="s">
        <v>47</v>
      </c>
      <c r="H410">
        <v>0</v>
      </c>
      <c r="I410">
        <v>0</v>
      </c>
      <c r="J410">
        <v>0</v>
      </c>
      <c r="K410">
        <v>3</v>
      </c>
      <c r="L410">
        <v>3</v>
      </c>
      <c r="M410">
        <v>2</v>
      </c>
      <c r="N410">
        <v>1</v>
      </c>
      <c r="O410">
        <v>0</v>
      </c>
      <c r="P410">
        <v>1</v>
      </c>
      <c r="Q410">
        <v>0</v>
      </c>
      <c r="R410">
        <v>1</v>
      </c>
      <c r="S410">
        <v>1</v>
      </c>
      <c r="T410">
        <v>0</v>
      </c>
      <c r="U410">
        <v>1</v>
      </c>
      <c r="V410">
        <v>2</v>
      </c>
      <c r="W410">
        <v>0</v>
      </c>
      <c r="X410">
        <v>1</v>
      </c>
      <c r="Y410">
        <v>1</v>
      </c>
      <c r="Z410">
        <v>1</v>
      </c>
      <c r="AA410">
        <v>4</v>
      </c>
      <c r="AB410">
        <v>0</v>
      </c>
      <c r="AC410">
        <v>0</v>
      </c>
      <c r="AD410">
        <v>1</v>
      </c>
      <c r="AE410">
        <v>0</v>
      </c>
      <c r="AF410">
        <v>4</v>
      </c>
      <c r="AG410">
        <v>0</v>
      </c>
      <c r="AH410">
        <v>2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2</v>
      </c>
      <c r="AV410">
        <v>0</v>
      </c>
      <c r="AW410">
        <v>1</v>
      </c>
      <c r="AX410">
        <v>1</v>
      </c>
      <c r="AY410">
        <v>3</v>
      </c>
      <c r="AZ410">
        <v>9</v>
      </c>
      <c r="BA410">
        <v>0</v>
      </c>
      <c r="BB410">
        <v>0</v>
      </c>
      <c r="BC410">
        <v>1</v>
      </c>
      <c r="BD410">
        <v>6</v>
      </c>
    </row>
    <row r="411" spans="1:56" x14ac:dyDescent="0.3">
      <c r="A411">
        <v>2025</v>
      </c>
      <c r="B411">
        <v>3</v>
      </c>
      <c r="C411">
        <v>4350</v>
      </c>
      <c r="D411">
        <v>4353</v>
      </c>
      <c r="E411" t="s">
        <v>51</v>
      </c>
      <c r="F411" t="s">
        <v>8</v>
      </c>
      <c r="G411" t="s">
        <v>47</v>
      </c>
      <c r="H411">
        <v>0</v>
      </c>
      <c r="I411">
        <v>0</v>
      </c>
      <c r="J411">
        <v>2</v>
      </c>
      <c r="K411">
        <v>5</v>
      </c>
      <c r="L411">
        <v>6</v>
      </c>
      <c r="M411">
        <v>1</v>
      </c>
      <c r="N411">
        <v>6</v>
      </c>
      <c r="O411">
        <v>0</v>
      </c>
      <c r="P411">
        <v>9</v>
      </c>
      <c r="Q411">
        <v>0</v>
      </c>
      <c r="R411">
        <v>2</v>
      </c>
      <c r="S411">
        <v>11</v>
      </c>
      <c r="T411">
        <v>11</v>
      </c>
      <c r="U411">
        <v>12</v>
      </c>
      <c r="V411">
        <v>5</v>
      </c>
      <c r="W411">
        <v>9</v>
      </c>
      <c r="X411">
        <v>9</v>
      </c>
      <c r="Y411">
        <v>4</v>
      </c>
      <c r="Z411">
        <v>2</v>
      </c>
      <c r="AA411">
        <v>8</v>
      </c>
      <c r="AB411">
        <v>1</v>
      </c>
      <c r="AC411">
        <v>0</v>
      </c>
      <c r="AD411">
        <v>15</v>
      </c>
      <c r="AE411">
        <v>0</v>
      </c>
      <c r="AF411">
        <v>36</v>
      </c>
      <c r="AG411">
        <v>0</v>
      </c>
      <c r="AH411">
        <v>8</v>
      </c>
      <c r="AI411">
        <v>11</v>
      </c>
      <c r="AJ411">
        <v>0</v>
      </c>
      <c r="AK411">
        <v>4</v>
      </c>
      <c r="AL411">
        <v>0</v>
      </c>
      <c r="AM411">
        <v>1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3</v>
      </c>
      <c r="AV411">
        <v>0</v>
      </c>
      <c r="AW411">
        <v>4</v>
      </c>
      <c r="AX411">
        <v>0</v>
      </c>
      <c r="AY411">
        <v>9</v>
      </c>
      <c r="AZ411">
        <v>18</v>
      </c>
      <c r="BA411">
        <v>0</v>
      </c>
      <c r="BB411">
        <v>0</v>
      </c>
      <c r="BC411">
        <v>5</v>
      </c>
      <c r="BD411">
        <v>7</v>
      </c>
    </row>
    <row r="412" spans="1:56" x14ac:dyDescent="0.3">
      <c r="A412">
        <v>2025</v>
      </c>
      <c r="B412">
        <v>3</v>
      </c>
      <c r="C412">
        <v>4351</v>
      </c>
      <c r="D412">
        <v>4354</v>
      </c>
      <c r="E412" t="s">
        <v>52</v>
      </c>
      <c r="F412" t="s">
        <v>8</v>
      </c>
      <c r="G412" t="s">
        <v>47</v>
      </c>
      <c r="H412">
        <v>0</v>
      </c>
      <c r="I412">
        <v>0</v>
      </c>
      <c r="J412">
        <v>0</v>
      </c>
      <c r="K412">
        <v>1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4</v>
      </c>
      <c r="U412">
        <v>1</v>
      </c>
      <c r="V412">
        <v>0</v>
      </c>
      <c r="W412">
        <v>5</v>
      </c>
      <c r="X412">
        <v>0</v>
      </c>
      <c r="Y412">
        <v>0</v>
      </c>
      <c r="Z412">
        <v>0</v>
      </c>
      <c r="AA412">
        <v>1</v>
      </c>
      <c r="AB412">
        <v>1</v>
      </c>
      <c r="AC412">
        <v>0</v>
      </c>
      <c r="AD412">
        <v>0</v>
      </c>
      <c r="AE412">
        <v>0</v>
      </c>
      <c r="AF412">
        <v>2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1</v>
      </c>
      <c r="AU412">
        <v>0</v>
      </c>
      <c r="AV412">
        <v>0</v>
      </c>
      <c r="AW412">
        <v>2</v>
      </c>
      <c r="AX412">
        <v>0</v>
      </c>
      <c r="AY412">
        <v>1</v>
      </c>
      <c r="AZ412">
        <v>4</v>
      </c>
      <c r="BA412">
        <v>0</v>
      </c>
      <c r="BB412">
        <v>0</v>
      </c>
      <c r="BC412">
        <v>0</v>
      </c>
      <c r="BD412">
        <v>1</v>
      </c>
    </row>
    <row r="413" spans="1:56" x14ac:dyDescent="0.3">
      <c r="A413">
        <v>2025</v>
      </c>
      <c r="B413">
        <v>3</v>
      </c>
      <c r="C413">
        <v>4352</v>
      </c>
      <c r="D413">
        <v>4355</v>
      </c>
      <c r="E413" t="s">
        <v>53</v>
      </c>
      <c r="F413" t="s">
        <v>8</v>
      </c>
      <c r="G413" t="s">
        <v>47</v>
      </c>
      <c r="H413">
        <v>0</v>
      </c>
      <c r="I413">
        <v>2</v>
      </c>
      <c r="J413">
        <v>0</v>
      </c>
      <c r="K413">
        <v>11</v>
      </c>
      <c r="L413">
        <v>8</v>
      </c>
      <c r="M413">
        <v>0</v>
      </c>
      <c r="N413">
        <v>5</v>
      </c>
      <c r="O413">
        <v>1</v>
      </c>
      <c r="P413">
        <v>6</v>
      </c>
      <c r="Q413">
        <v>0</v>
      </c>
      <c r="R413">
        <v>2</v>
      </c>
      <c r="S413">
        <v>10</v>
      </c>
      <c r="T413">
        <v>14</v>
      </c>
      <c r="U413">
        <v>18</v>
      </c>
      <c r="V413">
        <v>10</v>
      </c>
      <c r="W413">
        <v>11</v>
      </c>
      <c r="X413">
        <v>2</v>
      </c>
      <c r="Y413">
        <v>8</v>
      </c>
      <c r="Z413">
        <v>7</v>
      </c>
      <c r="AA413">
        <v>8</v>
      </c>
      <c r="AB413">
        <v>3</v>
      </c>
      <c r="AC413">
        <v>0</v>
      </c>
      <c r="AD413">
        <v>18</v>
      </c>
      <c r="AE413">
        <v>0</v>
      </c>
      <c r="AF413">
        <v>32</v>
      </c>
      <c r="AG413">
        <v>2</v>
      </c>
      <c r="AH413">
        <v>17</v>
      </c>
      <c r="AI413">
        <v>15</v>
      </c>
      <c r="AJ413">
        <v>0</v>
      </c>
      <c r="AK413">
        <v>3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</v>
      </c>
      <c r="AV413">
        <v>0</v>
      </c>
      <c r="AW413">
        <v>7</v>
      </c>
      <c r="AX413">
        <v>0</v>
      </c>
      <c r="AY413">
        <v>12</v>
      </c>
      <c r="AZ413">
        <v>41</v>
      </c>
      <c r="BA413">
        <v>0</v>
      </c>
      <c r="BB413">
        <v>0</v>
      </c>
      <c r="BC413">
        <v>4</v>
      </c>
      <c r="BD413">
        <v>4</v>
      </c>
    </row>
    <row r="414" spans="1:56" x14ac:dyDescent="0.3">
      <c r="A414">
        <v>2025</v>
      </c>
      <c r="B414">
        <v>3</v>
      </c>
      <c r="C414">
        <v>4353</v>
      </c>
      <c r="D414">
        <v>4356</v>
      </c>
      <c r="E414" t="s">
        <v>54</v>
      </c>
      <c r="F414" t="s">
        <v>8</v>
      </c>
      <c r="G414" t="s">
        <v>37</v>
      </c>
      <c r="H414">
        <v>0</v>
      </c>
      <c r="I414">
        <v>0</v>
      </c>
      <c r="J414">
        <v>0</v>
      </c>
      <c r="K414">
        <v>4</v>
      </c>
      <c r="L414">
        <v>1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4</v>
      </c>
      <c r="S414">
        <v>5</v>
      </c>
      <c r="T414">
        <v>3</v>
      </c>
      <c r="U414">
        <v>8</v>
      </c>
      <c r="V414">
        <v>7</v>
      </c>
      <c r="W414">
        <v>8</v>
      </c>
      <c r="X414">
        <v>6</v>
      </c>
      <c r="Y414">
        <v>6</v>
      </c>
      <c r="Z414">
        <v>3</v>
      </c>
      <c r="AA414">
        <v>3</v>
      </c>
      <c r="AB414">
        <v>0</v>
      </c>
      <c r="AC414">
        <v>0</v>
      </c>
      <c r="AD414">
        <v>5</v>
      </c>
      <c r="AE414">
        <v>0</v>
      </c>
      <c r="AF414">
        <v>17</v>
      </c>
      <c r="AG414">
        <v>0</v>
      </c>
      <c r="AH414">
        <v>10</v>
      </c>
      <c r="AI414">
        <v>0</v>
      </c>
      <c r="AJ414">
        <v>0</v>
      </c>
      <c r="AK414">
        <v>1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5</v>
      </c>
      <c r="AV414">
        <v>0</v>
      </c>
      <c r="AW414">
        <v>9</v>
      </c>
      <c r="AX414">
        <v>0</v>
      </c>
      <c r="AY414">
        <v>9</v>
      </c>
      <c r="AZ414">
        <v>18</v>
      </c>
      <c r="BA414">
        <v>0</v>
      </c>
      <c r="BB414">
        <v>0</v>
      </c>
      <c r="BC414">
        <v>0</v>
      </c>
      <c r="BD414">
        <v>3</v>
      </c>
    </row>
    <row r="415" spans="1:56" x14ac:dyDescent="0.3">
      <c r="A415">
        <v>2025</v>
      </c>
      <c r="B415">
        <v>3</v>
      </c>
      <c r="C415">
        <v>4354</v>
      </c>
      <c r="D415">
        <v>4357</v>
      </c>
      <c r="E415" t="s">
        <v>55</v>
      </c>
      <c r="F415" t="s">
        <v>8</v>
      </c>
      <c r="G415" t="s">
        <v>37</v>
      </c>
      <c r="H415">
        <v>0</v>
      </c>
      <c r="I415">
        <v>0</v>
      </c>
      <c r="J415">
        <v>0</v>
      </c>
      <c r="K415">
        <v>1</v>
      </c>
      <c r="L415">
        <v>1</v>
      </c>
      <c r="M415">
        <v>0</v>
      </c>
      <c r="N415">
        <v>1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1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1</v>
      </c>
      <c r="AZ415">
        <v>4</v>
      </c>
      <c r="BA415">
        <v>0</v>
      </c>
      <c r="BB415">
        <v>0</v>
      </c>
      <c r="BC415">
        <v>0</v>
      </c>
      <c r="BD415">
        <v>2</v>
      </c>
    </row>
    <row r="416" spans="1:56" x14ac:dyDescent="0.3">
      <c r="A416">
        <v>2025</v>
      </c>
      <c r="B416">
        <v>3</v>
      </c>
      <c r="C416">
        <v>4355</v>
      </c>
      <c r="D416">
        <v>4358</v>
      </c>
      <c r="E416" t="s">
        <v>199</v>
      </c>
      <c r="F416" t="s">
        <v>8</v>
      </c>
      <c r="G416" t="s">
        <v>37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</v>
      </c>
      <c r="W416">
        <v>1</v>
      </c>
      <c r="X416">
        <v>0</v>
      </c>
      <c r="Y416">
        <v>0</v>
      </c>
      <c r="Z416">
        <v>0</v>
      </c>
      <c r="AA416">
        <v>2</v>
      </c>
      <c r="AB416">
        <v>1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2</v>
      </c>
      <c r="AX416">
        <v>0</v>
      </c>
      <c r="AY416">
        <v>2</v>
      </c>
      <c r="AZ416">
        <v>3</v>
      </c>
      <c r="BA416">
        <v>0</v>
      </c>
      <c r="BB416">
        <v>0</v>
      </c>
      <c r="BC416">
        <v>0</v>
      </c>
      <c r="BD416">
        <v>1</v>
      </c>
    </row>
    <row r="417" spans="1:56" x14ac:dyDescent="0.3">
      <c r="A417">
        <v>2025</v>
      </c>
      <c r="B417">
        <v>3</v>
      </c>
      <c r="C417">
        <v>4356</v>
      </c>
      <c r="D417">
        <v>4359</v>
      </c>
      <c r="E417" t="s">
        <v>56</v>
      </c>
      <c r="F417" t="s">
        <v>8</v>
      </c>
      <c r="G417" t="s">
        <v>39</v>
      </c>
      <c r="H417">
        <v>0</v>
      </c>
      <c r="I417">
        <v>0</v>
      </c>
      <c r="J417">
        <v>0</v>
      </c>
      <c r="K417">
        <v>4</v>
      </c>
      <c r="L417">
        <v>3</v>
      </c>
      <c r="M417">
        <v>0</v>
      </c>
      <c r="N417">
        <v>4</v>
      </c>
      <c r="O417">
        <v>0</v>
      </c>
      <c r="P417">
        <v>3</v>
      </c>
      <c r="Q417">
        <v>0</v>
      </c>
      <c r="R417">
        <v>0</v>
      </c>
      <c r="S417">
        <v>5</v>
      </c>
      <c r="T417">
        <v>7</v>
      </c>
      <c r="U417">
        <v>7</v>
      </c>
      <c r="V417">
        <v>4</v>
      </c>
      <c r="W417">
        <v>5</v>
      </c>
      <c r="X417">
        <v>4</v>
      </c>
      <c r="Y417">
        <v>3</v>
      </c>
      <c r="Z417">
        <v>1</v>
      </c>
      <c r="AA417">
        <v>4</v>
      </c>
      <c r="AB417">
        <v>2</v>
      </c>
      <c r="AC417">
        <v>0</v>
      </c>
      <c r="AD417">
        <v>8</v>
      </c>
      <c r="AE417">
        <v>0</v>
      </c>
      <c r="AF417">
        <v>22</v>
      </c>
      <c r="AG417">
        <v>0</v>
      </c>
      <c r="AH417">
        <v>11</v>
      </c>
      <c r="AI417">
        <v>2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</v>
      </c>
      <c r="AV417">
        <v>0</v>
      </c>
      <c r="AW417">
        <v>5</v>
      </c>
      <c r="AX417">
        <v>0</v>
      </c>
      <c r="AY417">
        <v>6</v>
      </c>
      <c r="AZ417">
        <v>6</v>
      </c>
      <c r="BA417">
        <v>0</v>
      </c>
      <c r="BB417">
        <v>0</v>
      </c>
      <c r="BC417">
        <v>4</v>
      </c>
      <c r="BD417">
        <v>2</v>
      </c>
    </row>
    <row r="418" spans="1:56" x14ac:dyDescent="0.3">
      <c r="A418">
        <v>2025</v>
      </c>
      <c r="B418">
        <v>3</v>
      </c>
      <c r="C418">
        <v>4357</v>
      </c>
      <c r="D418">
        <v>4360</v>
      </c>
      <c r="E418" t="s">
        <v>57</v>
      </c>
      <c r="F418" t="s">
        <v>8</v>
      </c>
      <c r="G418" t="s">
        <v>39</v>
      </c>
      <c r="H418">
        <v>0</v>
      </c>
      <c r="I418">
        <v>0</v>
      </c>
      <c r="J418">
        <v>0</v>
      </c>
      <c r="K418">
        <v>2</v>
      </c>
      <c r="L418">
        <v>3</v>
      </c>
      <c r="M418">
        <v>0</v>
      </c>
      <c r="N418">
        <v>1</v>
      </c>
      <c r="O418">
        <v>0</v>
      </c>
      <c r="P418">
        <v>2</v>
      </c>
      <c r="Q418">
        <v>0</v>
      </c>
      <c r="R418">
        <v>0</v>
      </c>
      <c r="S418">
        <v>3</v>
      </c>
      <c r="T418">
        <v>5</v>
      </c>
      <c r="U418">
        <v>3</v>
      </c>
      <c r="V418">
        <v>6</v>
      </c>
      <c r="W418">
        <v>4</v>
      </c>
      <c r="X418">
        <v>3</v>
      </c>
      <c r="Y418">
        <v>3</v>
      </c>
      <c r="Z418">
        <v>0</v>
      </c>
      <c r="AA418">
        <v>3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6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1</v>
      </c>
      <c r="BA418">
        <v>0</v>
      </c>
      <c r="BB418">
        <v>0</v>
      </c>
      <c r="BC418">
        <v>0</v>
      </c>
      <c r="BD418">
        <v>1</v>
      </c>
    </row>
    <row r="419" spans="1:56" x14ac:dyDescent="0.3">
      <c r="A419">
        <v>2025</v>
      </c>
      <c r="B419">
        <v>3</v>
      </c>
      <c r="C419">
        <v>4358</v>
      </c>
      <c r="D419">
        <v>4361</v>
      </c>
      <c r="E419" t="s">
        <v>58</v>
      </c>
      <c r="F419" t="s">
        <v>8</v>
      </c>
      <c r="G419" t="s">
        <v>39</v>
      </c>
      <c r="H419">
        <v>0</v>
      </c>
      <c r="I419">
        <v>0</v>
      </c>
      <c r="J419">
        <v>0</v>
      </c>
      <c r="K419">
        <v>2</v>
      </c>
      <c r="L419">
        <v>1</v>
      </c>
      <c r="M419">
        <v>0</v>
      </c>
      <c r="N419">
        <v>2</v>
      </c>
      <c r="O419">
        <v>0</v>
      </c>
      <c r="P419">
        <v>2</v>
      </c>
      <c r="Q419">
        <v>0</v>
      </c>
      <c r="R419">
        <v>0</v>
      </c>
      <c r="S419">
        <v>1</v>
      </c>
      <c r="T419">
        <v>1</v>
      </c>
      <c r="U419">
        <v>0</v>
      </c>
      <c r="V419">
        <v>3</v>
      </c>
      <c r="W419">
        <v>3</v>
      </c>
      <c r="X419">
        <v>0</v>
      </c>
      <c r="Y419">
        <v>0</v>
      </c>
      <c r="Z419">
        <v>1</v>
      </c>
      <c r="AA419">
        <v>2</v>
      </c>
      <c r="AB419">
        <v>0</v>
      </c>
      <c r="AC419">
        <v>0</v>
      </c>
      <c r="AD419">
        <v>2</v>
      </c>
      <c r="AE419">
        <v>0</v>
      </c>
      <c r="AF419">
        <v>1</v>
      </c>
      <c r="AG419">
        <v>0</v>
      </c>
      <c r="AH419">
        <v>1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3</v>
      </c>
      <c r="BA419">
        <v>0</v>
      </c>
      <c r="BB419">
        <v>0</v>
      </c>
      <c r="BC419">
        <v>1</v>
      </c>
      <c r="BD419">
        <v>0</v>
      </c>
    </row>
    <row r="420" spans="1:56" x14ac:dyDescent="0.3">
      <c r="A420">
        <v>2025</v>
      </c>
      <c r="B420">
        <v>3</v>
      </c>
      <c r="C420">
        <v>4359</v>
      </c>
      <c r="D420">
        <v>4362</v>
      </c>
      <c r="E420" t="s">
        <v>13</v>
      </c>
      <c r="F420" t="s">
        <v>8</v>
      </c>
      <c r="G420" t="s">
        <v>39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2</v>
      </c>
      <c r="Q420">
        <v>0</v>
      </c>
      <c r="R420">
        <v>0</v>
      </c>
      <c r="S420">
        <v>2</v>
      </c>
      <c r="T420">
        <v>1</v>
      </c>
      <c r="U420">
        <v>3</v>
      </c>
      <c r="V420">
        <v>3</v>
      </c>
      <c r="W420">
        <v>1</v>
      </c>
      <c r="X420">
        <v>2</v>
      </c>
      <c r="Y420">
        <v>4</v>
      </c>
      <c r="Z420">
        <v>3</v>
      </c>
      <c r="AA420">
        <v>6</v>
      </c>
      <c r="AB420">
        <v>3</v>
      </c>
      <c r="AC420">
        <v>0</v>
      </c>
      <c r="AD420">
        <v>1</v>
      </c>
      <c r="AE420">
        <v>0</v>
      </c>
      <c r="AF420">
        <v>12</v>
      </c>
      <c r="AG420">
        <v>0</v>
      </c>
      <c r="AH420">
        <v>2</v>
      </c>
      <c r="AI420">
        <v>2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1</v>
      </c>
      <c r="AZ420">
        <v>3</v>
      </c>
      <c r="BA420">
        <v>0</v>
      </c>
      <c r="BB420">
        <v>0</v>
      </c>
      <c r="BC420">
        <v>0</v>
      </c>
      <c r="BD420">
        <v>0</v>
      </c>
    </row>
    <row r="421" spans="1:56" x14ac:dyDescent="0.3">
      <c r="A421">
        <v>2025</v>
      </c>
      <c r="B421">
        <v>3</v>
      </c>
      <c r="C421">
        <v>4360</v>
      </c>
      <c r="D421">
        <v>4363</v>
      </c>
      <c r="E421" t="s">
        <v>59</v>
      </c>
      <c r="F421" t="s">
        <v>8</v>
      </c>
      <c r="G421" t="s">
        <v>39</v>
      </c>
      <c r="H421">
        <v>0</v>
      </c>
      <c r="I421">
        <v>0</v>
      </c>
      <c r="J421">
        <v>0</v>
      </c>
      <c r="K421">
        <v>1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1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1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1</v>
      </c>
      <c r="AZ421">
        <v>5</v>
      </c>
      <c r="BA421">
        <v>0</v>
      </c>
      <c r="BB421">
        <v>0</v>
      </c>
      <c r="BC421">
        <v>0</v>
      </c>
      <c r="BD421">
        <v>0</v>
      </c>
    </row>
    <row r="422" spans="1:56" x14ac:dyDescent="0.3">
      <c r="A422">
        <v>2025</v>
      </c>
      <c r="B422">
        <v>3</v>
      </c>
      <c r="C422">
        <v>4361</v>
      </c>
      <c r="D422">
        <v>4364</v>
      </c>
      <c r="E422" t="s">
        <v>60</v>
      </c>
      <c r="F422" t="s">
        <v>8</v>
      </c>
      <c r="G422" t="s">
        <v>61</v>
      </c>
      <c r="H422">
        <v>0</v>
      </c>
      <c r="I422">
        <v>0</v>
      </c>
      <c r="J422">
        <v>1</v>
      </c>
      <c r="K422">
        <v>2</v>
      </c>
      <c r="L422">
        <v>1</v>
      </c>
      <c r="M422">
        <v>0</v>
      </c>
      <c r="N422">
        <v>2</v>
      </c>
      <c r="O422">
        <v>0</v>
      </c>
      <c r="P422">
        <v>1</v>
      </c>
      <c r="Q422">
        <v>0</v>
      </c>
      <c r="R422">
        <v>1</v>
      </c>
      <c r="S422">
        <v>3</v>
      </c>
      <c r="T422">
        <v>0</v>
      </c>
      <c r="U422">
        <v>4</v>
      </c>
      <c r="V422">
        <v>5</v>
      </c>
      <c r="W422">
        <v>1</v>
      </c>
      <c r="X422">
        <v>4</v>
      </c>
      <c r="Y422">
        <v>5</v>
      </c>
      <c r="Z422">
        <v>1</v>
      </c>
      <c r="AA422">
        <v>1</v>
      </c>
      <c r="AB422">
        <v>1</v>
      </c>
      <c r="AC422">
        <v>0</v>
      </c>
      <c r="AD422">
        <v>2</v>
      </c>
      <c r="AE422">
        <v>0</v>
      </c>
      <c r="AF422">
        <v>11</v>
      </c>
      <c r="AG422">
        <v>0</v>
      </c>
      <c r="AH422">
        <v>3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2</v>
      </c>
      <c r="AV422">
        <v>0</v>
      </c>
      <c r="AW422">
        <v>2</v>
      </c>
      <c r="AX422">
        <v>1</v>
      </c>
      <c r="AY422">
        <v>7</v>
      </c>
      <c r="AZ422">
        <v>21</v>
      </c>
      <c r="BA422">
        <v>0</v>
      </c>
      <c r="BB422">
        <v>0</v>
      </c>
      <c r="BC422">
        <v>1</v>
      </c>
      <c r="BD422">
        <v>3</v>
      </c>
    </row>
    <row r="423" spans="1:56" x14ac:dyDescent="0.3">
      <c r="A423">
        <v>2025</v>
      </c>
      <c r="B423">
        <v>3</v>
      </c>
      <c r="C423">
        <v>4362</v>
      </c>
      <c r="D423">
        <v>4365</v>
      </c>
      <c r="E423" t="s">
        <v>200</v>
      </c>
      <c r="F423" t="s">
        <v>8</v>
      </c>
      <c r="G423" t="s">
        <v>61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0</v>
      </c>
      <c r="AE423">
        <v>0</v>
      </c>
      <c r="AF423">
        <v>3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7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1</v>
      </c>
    </row>
    <row r="424" spans="1:56" x14ac:dyDescent="0.3">
      <c r="A424">
        <v>2025</v>
      </c>
      <c r="B424">
        <v>3</v>
      </c>
      <c r="C424">
        <v>4363</v>
      </c>
      <c r="D424">
        <v>4366</v>
      </c>
      <c r="E424" t="s">
        <v>61</v>
      </c>
      <c r="F424" t="s">
        <v>8</v>
      </c>
      <c r="G424" t="s">
        <v>61</v>
      </c>
      <c r="H424">
        <v>1</v>
      </c>
      <c r="I424">
        <v>0</v>
      </c>
      <c r="J424">
        <v>0</v>
      </c>
      <c r="K424">
        <v>5</v>
      </c>
      <c r="L424">
        <v>5</v>
      </c>
      <c r="M424">
        <v>1</v>
      </c>
      <c r="N424">
        <v>4</v>
      </c>
      <c r="O424">
        <v>0</v>
      </c>
      <c r="P424">
        <v>6</v>
      </c>
      <c r="Q424">
        <v>0</v>
      </c>
      <c r="R424">
        <v>1</v>
      </c>
      <c r="S424">
        <v>6</v>
      </c>
      <c r="T424">
        <v>7</v>
      </c>
      <c r="U424">
        <v>3</v>
      </c>
      <c r="V424">
        <v>5</v>
      </c>
      <c r="W424">
        <v>8</v>
      </c>
      <c r="X424">
        <v>2</v>
      </c>
      <c r="Y424">
        <v>2</v>
      </c>
      <c r="Z424">
        <v>1</v>
      </c>
      <c r="AA424">
        <v>3</v>
      </c>
      <c r="AB424">
        <v>2</v>
      </c>
      <c r="AC424">
        <v>1</v>
      </c>
      <c r="AD424">
        <v>2</v>
      </c>
      <c r="AE424">
        <v>0</v>
      </c>
      <c r="AF424">
        <v>9</v>
      </c>
      <c r="AG424">
        <v>0</v>
      </c>
      <c r="AH424">
        <v>7</v>
      </c>
      <c r="AI424">
        <v>1</v>
      </c>
      <c r="AJ424">
        <v>0</v>
      </c>
      <c r="AK424">
        <v>0</v>
      </c>
      <c r="AL424">
        <v>0</v>
      </c>
      <c r="AM424">
        <v>1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</v>
      </c>
      <c r="AV424">
        <v>0</v>
      </c>
      <c r="AW424">
        <v>3</v>
      </c>
      <c r="AX424">
        <v>3</v>
      </c>
      <c r="AY424">
        <v>15</v>
      </c>
      <c r="AZ424">
        <v>15</v>
      </c>
      <c r="BA424">
        <v>0</v>
      </c>
      <c r="BB424">
        <v>0</v>
      </c>
      <c r="BC424">
        <v>3</v>
      </c>
      <c r="BD424">
        <v>9</v>
      </c>
    </row>
    <row r="425" spans="1:56" x14ac:dyDescent="0.3">
      <c r="A425">
        <v>2025</v>
      </c>
      <c r="B425">
        <v>3</v>
      </c>
      <c r="C425">
        <v>4364</v>
      </c>
      <c r="D425">
        <v>4367</v>
      </c>
      <c r="E425" t="s">
        <v>62</v>
      </c>
      <c r="F425" t="s">
        <v>8</v>
      </c>
      <c r="G425" t="s">
        <v>61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1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1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>
        <v>1</v>
      </c>
      <c r="AG425">
        <v>0</v>
      </c>
      <c r="AH425">
        <v>2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1</v>
      </c>
    </row>
    <row r="426" spans="1:56" x14ac:dyDescent="0.3">
      <c r="A426">
        <v>2025</v>
      </c>
      <c r="B426">
        <v>3</v>
      </c>
      <c r="C426">
        <v>4365</v>
      </c>
      <c r="D426">
        <v>4368</v>
      </c>
      <c r="E426" t="s">
        <v>63</v>
      </c>
      <c r="F426" t="s">
        <v>8</v>
      </c>
      <c r="G426" t="s">
        <v>61</v>
      </c>
      <c r="H426">
        <v>0</v>
      </c>
      <c r="I426">
        <v>0</v>
      </c>
      <c r="J426">
        <v>0</v>
      </c>
      <c r="K426">
        <v>2</v>
      </c>
      <c r="L426">
        <v>2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3</v>
      </c>
      <c r="S426">
        <v>1</v>
      </c>
      <c r="T426">
        <v>0</v>
      </c>
      <c r="U426">
        <v>0</v>
      </c>
      <c r="V426">
        <v>0</v>
      </c>
      <c r="W426">
        <v>1</v>
      </c>
      <c r="X426">
        <v>0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0</v>
      </c>
      <c r="AE426">
        <v>0</v>
      </c>
      <c r="AF426">
        <v>1</v>
      </c>
      <c r="AG426">
        <v>0</v>
      </c>
      <c r="AH426">
        <v>1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1</v>
      </c>
      <c r="AX426">
        <v>0</v>
      </c>
      <c r="AY426">
        <v>0</v>
      </c>
      <c r="AZ426">
        <v>2</v>
      </c>
      <c r="BA426">
        <v>0</v>
      </c>
      <c r="BB426">
        <v>0</v>
      </c>
      <c r="BC426">
        <v>0</v>
      </c>
      <c r="BD426">
        <v>1</v>
      </c>
    </row>
    <row r="427" spans="1:56" x14ac:dyDescent="0.3">
      <c r="A427">
        <v>2025</v>
      </c>
      <c r="B427">
        <v>3</v>
      </c>
      <c r="C427">
        <v>4366</v>
      </c>
      <c r="D427">
        <v>4369</v>
      </c>
      <c r="E427" t="s">
        <v>64</v>
      </c>
      <c r="F427" t="s">
        <v>8</v>
      </c>
      <c r="G427" t="s">
        <v>37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1</v>
      </c>
      <c r="T427">
        <v>0</v>
      </c>
      <c r="U427">
        <v>1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>
        <v>1</v>
      </c>
      <c r="AG427">
        <v>0</v>
      </c>
      <c r="AH427">
        <v>3</v>
      </c>
      <c r="AI427">
        <v>0</v>
      </c>
      <c r="AJ427">
        <v>0</v>
      </c>
      <c r="AK427">
        <v>0</v>
      </c>
      <c r="AL427">
        <v>0</v>
      </c>
      <c r="AM427">
        <v>1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0</v>
      </c>
      <c r="AY427">
        <v>0</v>
      </c>
      <c r="AZ427">
        <v>2</v>
      </c>
      <c r="BA427">
        <v>0</v>
      </c>
      <c r="BB427">
        <v>0</v>
      </c>
      <c r="BC427">
        <v>1</v>
      </c>
      <c r="BD427">
        <v>0</v>
      </c>
    </row>
    <row r="428" spans="1:56" x14ac:dyDescent="0.3">
      <c r="A428">
        <v>2025</v>
      </c>
      <c r="B428">
        <v>3</v>
      </c>
      <c r="C428">
        <v>4367</v>
      </c>
      <c r="D428">
        <v>4370</v>
      </c>
      <c r="E428" t="s">
        <v>65</v>
      </c>
      <c r="F428" t="s">
        <v>66</v>
      </c>
      <c r="G428" t="s">
        <v>9</v>
      </c>
      <c r="H428">
        <v>0</v>
      </c>
      <c r="I428">
        <v>0</v>
      </c>
      <c r="J428">
        <v>236</v>
      </c>
      <c r="K428">
        <v>8</v>
      </c>
      <c r="L428">
        <v>9</v>
      </c>
      <c r="M428">
        <v>0</v>
      </c>
      <c r="N428">
        <v>11</v>
      </c>
      <c r="O428">
        <v>0</v>
      </c>
      <c r="P428">
        <v>4</v>
      </c>
      <c r="Q428">
        <v>0</v>
      </c>
      <c r="R428">
        <v>1</v>
      </c>
      <c r="S428">
        <v>0</v>
      </c>
      <c r="T428">
        <v>7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3</v>
      </c>
      <c r="AE428">
        <v>0</v>
      </c>
      <c r="AF428">
        <v>0</v>
      </c>
      <c r="AG428">
        <v>0</v>
      </c>
      <c r="AH428">
        <v>0</v>
      </c>
      <c r="AI428">
        <v>5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3</v>
      </c>
      <c r="AV428">
        <v>0</v>
      </c>
      <c r="AW428">
        <v>6</v>
      </c>
      <c r="AX428">
        <v>0</v>
      </c>
      <c r="AY428">
        <v>2</v>
      </c>
      <c r="AZ428">
        <v>3</v>
      </c>
      <c r="BA428">
        <v>0</v>
      </c>
      <c r="BB428">
        <v>0</v>
      </c>
      <c r="BC428">
        <v>1</v>
      </c>
      <c r="BD428">
        <v>1</v>
      </c>
    </row>
    <row r="429" spans="1:56" x14ac:dyDescent="0.3">
      <c r="A429">
        <v>2025</v>
      </c>
      <c r="B429">
        <v>3</v>
      </c>
      <c r="C429">
        <v>4368</v>
      </c>
      <c r="D429">
        <v>4371</v>
      </c>
      <c r="E429" t="s">
        <v>67</v>
      </c>
      <c r="F429" t="s">
        <v>68</v>
      </c>
      <c r="G429" t="s">
        <v>67</v>
      </c>
      <c r="H429">
        <v>13</v>
      </c>
      <c r="I429">
        <v>0</v>
      </c>
      <c r="J429">
        <v>9</v>
      </c>
      <c r="K429">
        <v>29</v>
      </c>
      <c r="L429">
        <v>22</v>
      </c>
      <c r="M429">
        <v>0</v>
      </c>
      <c r="N429">
        <v>27</v>
      </c>
      <c r="O429">
        <v>0</v>
      </c>
      <c r="P429">
        <v>24</v>
      </c>
      <c r="Q429">
        <v>0</v>
      </c>
      <c r="R429">
        <v>0</v>
      </c>
      <c r="S429">
        <v>26</v>
      </c>
      <c r="T429">
        <v>15</v>
      </c>
      <c r="U429">
        <v>22</v>
      </c>
      <c r="V429">
        <v>32</v>
      </c>
      <c r="W429">
        <v>16</v>
      </c>
      <c r="X429">
        <v>29</v>
      </c>
      <c r="Y429">
        <v>15</v>
      </c>
      <c r="Z429">
        <v>12</v>
      </c>
      <c r="AA429">
        <v>7</v>
      </c>
      <c r="AB429">
        <v>7</v>
      </c>
      <c r="AC429">
        <v>0</v>
      </c>
      <c r="AD429">
        <v>25</v>
      </c>
      <c r="AE429">
        <v>0</v>
      </c>
      <c r="AF429">
        <v>81</v>
      </c>
      <c r="AG429">
        <v>0</v>
      </c>
      <c r="AH429">
        <v>14</v>
      </c>
      <c r="AI429">
        <v>13</v>
      </c>
      <c r="AJ429">
        <v>0</v>
      </c>
      <c r="AK429">
        <v>9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3</v>
      </c>
      <c r="AV429">
        <v>0</v>
      </c>
      <c r="AW429">
        <v>11</v>
      </c>
      <c r="AX429">
        <v>11</v>
      </c>
      <c r="AY429">
        <v>27</v>
      </c>
      <c r="AZ429">
        <v>48</v>
      </c>
      <c r="BA429">
        <v>0</v>
      </c>
      <c r="BB429">
        <v>0</v>
      </c>
      <c r="BC429">
        <v>8</v>
      </c>
      <c r="BD429">
        <v>11</v>
      </c>
    </row>
    <row r="430" spans="1:56" x14ac:dyDescent="0.3">
      <c r="A430">
        <v>2025</v>
      </c>
      <c r="B430">
        <v>3</v>
      </c>
      <c r="C430">
        <v>4369</v>
      </c>
      <c r="D430">
        <v>4372</v>
      </c>
      <c r="E430" t="s">
        <v>69</v>
      </c>
      <c r="F430" t="s">
        <v>68</v>
      </c>
      <c r="G430" t="s">
        <v>68</v>
      </c>
      <c r="H430">
        <v>0</v>
      </c>
      <c r="I430">
        <v>0</v>
      </c>
      <c r="J430">
        <v>0</v>
      </c>
      <c r="K430">
        <v>36</v>
      </c>
      <c r="L430">
        <v>25</v>
      </c>
      <c r="M430">
        <v>0</v>
      </c>
      <c r="N430">
        <v>23</v>
      </c>
      <c r="O430">
        <v>0</v>
      </c>
      <c r="P430">
        <v>22</v>
      </c>
      <c r="Q430">
        <v>0</v>
      </c>
      <c r="R430">
        <v>4</v>
      </c>
      <c r="S430">
        <v>32</v>
      </c>
      <c r="T430">
        <v>27</v>
      </c>
      <c r="U430">
        <v>41</v>
      </c>
      <c r="V430">
        <v>17</v>
      </c>
      <c r="W430">
        <v>29</v>
      </c>
      <c r="X430">
        <v>14</v>
      </c>
      <c r="Y430">
        <v>27</v>
      </c>
      <c r="Z430">
        <v>8</v>
      </c>
      <c r="AA430">
        <v>11</v>
      </c>
      <c r="AB430">
        <v>5</v>
      </c>
      <c r="AC430">
        <v>0</v>
      </c>
      <c r="AD430">
        <v>32</v>
      </c>
      <c r="AE430">
        <v>0</v>
      </c>
      <c r="AF430">
        <v>104</v>
      </c>
      <c r="AG430">
        <v>0</v>
      </c>
      <c r="AH430">
        <v>6</v>
      </c>
      <c r="AI430">
        <v>31</v>
      </c>
      <c r="AJ430">
        <v>0</v>
      </c>
      <c r="AK430">
        <v>13</v>
      </c>
      <c r="AL430">
        <v>0</v>
      </c>
      <c r="AM430">
        <v>0</v>
      </c>
      <c r="AN430">
        <v>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8</v>
      </c>
      <c r="AV430">
        <v>0</v>
      </c>
      <c r="AW430">
        <v>19</v>
      </c>
      <c r="AX430">
        <v>7</v>
      </c>
      <c r="AY430">
        <v>25</v>
      </c>
      <c r="AZ430">
        <v>49</v>
      </c>
      <c r="BA430">
        <v>0</v>
      </c>
      <c r="BB430">
        <v>0</v>
      </c>
      <c r="BC430">
        <v>9</v>
      </c>
      <c r="BD430">
        <v>10</v>
      </c>
    </row>
    <row r="431" spans="1:56" x14ac:dyDescent="0.3">
      <c r="A431">
        <v>2025</v>
      </c>
      <c r="B431">
        <v>3</v>
      </c>
      <c r="C431">
        <v>4370</v>
      </c>
      <c r="D431">
        <v>4373</v>
      </c>
      <c r="E431" t="s">
        <v>70</v>
      </c>
      <c r="F431" t="s">
        <v>68</v>
      </c>
      <c r="G431" t="s">
        <v>68</v>
      </c>
      <c r="H431">
        <v>15</v>
      </c>
      <c r="I431">
        <v>1</v>
      </c>
      <c r="J431">
        <v>26</v>
      </c>
      <c r="K431">
        <v>24</v>
      </c>
      <c r="L431">
        <v>17</v>
      </c>
      <c r="M431">
        <v>3</v>
      </c>
      <c r="N431">
        <v>17</v>
      </c>
      <c r="O431">
        <v>1</v>
      </c>
      <c r="P431">
        <v>21</v>
      </c>
      <c r="Q431">
        <v>0</v>
      </c>
      <c r="R431">
        <v>5</v>
      </c>
      <c r="S431">
        <v>34</v>
      </c>
      <c r="T431">
        <v>30</v>
      </c>
      <c r="U431">
        <v>36</v>
      </c>
      <c r="V431">
        <v>25</v>
      </c>
      <c r="W431">
        <v>30</v>
      </c>
      <c r="X431">
        <v>19</v>
      </c>
      <c r="Y431">
        <v>31</v>
      </c>
      <c r="Z431">
        <v>19</v>
      </c>
      <c r="AA431">
        <v>21</v>
      </c>
      <c r="AB431">
        <v>6</v>
      </c>
      <c r="AC431">
        <v>2</v>
      </c>
      <c r="AD431">
        <v>41</v>
      </c>
      <c r="AE431">
        <v>4</v>
      </c>
      <c r="AF431">
        <v>75</v>
      </c>
      <c r="AG431">
        <v>0</v>
      </c>
      <c r="AH431">
        <v>16</v>
      </c>
      <c r="AI431">
        <v>27</v>
      </c>
      <c r="AJ431">
        <v>0</v>
      </c>
      <c r="AK431">
        <v>9</v>
      </c>
      <c r="AL431">
        <v>0</v>
      </c>
      <c r="AM431">
        <v>0</v>
      </c>
      <c r="AN431">
        <v>6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22</v>
      </c>
      <c r="AV431">
        <v>0</v>
      </c>
      <c r="AW431">
        <v>23</v>
      </c>
      <c r="AX431">
        <v>7</v>
      </c>
      <c r="AY431">
        <v>27</v>
      </c>
      <c r="AZ431">
        <v>40</v>
      </c>
      <c r="BA431">
        <v>0</v>
      </c>
      <c r="BB431">
        <v>0</v>
      </c>
      <c r="BC431">
        <v>5</v>
      </c>
      <c r="BD431">
        <v>18</v>
      </c>
    </row>
    <row r="432" spans="1:56" x14ac:dyDescent="0.3">
      <c r="A432">
        <v>2025</v>
      </c>
      <c r="B432">
        <v>3</v>
      </c>
      <c r="C432">
        <v>4371</v>
      </c>
      <c r="D432">
        <v>4374</v>
      </c>
      <c r="E432" t="s">
        <v>71</v>
      </c>
      <c r="F432" t="s">
        <v>68</v>
      </c>
      <c r="G432" t="s">
        <v>68</v>
      </c>
      <c r="H432">
        <v>0</v>
      </c>
      <c r="I432">
        <v>0</v>
      </c>
      <c r="J432">
        <v>0</v>
      </c>
      <c r="K432">
        <v>1</v>
      </c>
      <c r="L432">
        <v>1</v>
      </c>
      <c r="M432">
        <v>0</v>
      </c>
      <c r="N432">
        <v>1</v>
      </c>
      <c r="O432">
        <v>0</v>
      </c>
      <c r="P432">
        <v>2</v>
      </c>
      <c r="Q432">
        <v>0</v>
      </c>
      <c r="R432">
        <v>0</v>
      </c>
      <c r="S432">
        <v>2</v>
      </c>
      <c r="T432">
        <v>5</v>
      </c>
      <c r="U432">
        <v>1</v>
      </c>
      <c r="V432">
        <v>2</v>
      </c>
      <c r="W432">
        <v>1</v>
      </c>
      <c r="X432">
        <v>1</v>
      </c>
      <c r="Y432">
        <v>2</v>
      </c>
      <c r="Z432">
        <v>3</v>
      </c>
      <c r="AA432">
        <v>1</v>
      </c>
      <c r="AB432">
        <v>0</v>
      </c>
      <c r="AC432">
        <v>0</v>
      </c>
      <c r="AD432">
        <v>0</v>
      </c>
      <c r="AE432">
        <v>0</v>
      </c>
      <c r="AF432">
        <v>4</v>
      </c>
      <c r="AG432">
        <v>0</v>
      </c>
      <c r="AH432">
        <v>0</v>
      </c>
      <c r="AI432">
        <v>2</v>
      </c>
      <c r="AJ432">
        <v>0</v>
      </c>
      <c r="AK432">
        <v>3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</row>
    <row r="433" spans="1:56" x14ac:dyDescent="0.3">
      <c r="A433">
        <v>2025</v>
      </c>
      <c r="B433">
        <v>3</v>
      </c>
      <c r="C433">
        <v>4372</v>
      </c>
      <c r="D433">
        <v>4375</v>
      </c>
      <c r="E433" t="s">
        <v>72</v>
      </c>
      <c r="F433" t="s">
        <v>68</v>
      </c>
      <c r="G433" t="s">
        <v>68</v>
      </c>
      <c r="H433">
        <v>0</v>
      </c>
      <c r="I433">
        <v>0</v>
      </c>
      <c r="J433">
        <v>0</v>
      </c>
      <c r="K433">
        <v>2</v>
      </c>
      <c r="L433">
        <v>0</v>
      </c>
      <c r="M433">
        <v>0</v>
      </c>
      <c r="N433">
        <v>2</v>
      </c>
      <c r="O433">
        <v>0</v>
      </c>
      <c r="P433">
        <v>2</v>
      </c>
      <c r="Q433">
        <v>0</v>
      </c>
      <c r="R433">
        <v>1</v>
      </c>
      <c r="S433">
        <v>5</v>
      </c>
      <c r="T433">
        <v>2</v>
      </c>
      <c r="U433">
        <v>3</v>
      </c>
      <c r="V433">
        <v>3</v>
      </c>
      <c r="W433">
        <v>5</v>
      </c>
      <c r="X433">
        <v>4</v>
      </c>
      <c r="Y433">
        <v>3</v>
      </c>
      <c r="Z433">
        <v>2</v>
      </c>
      <c r="AA433">
        <v>5</v>
      </c>
      <c r="AB433">
        <v>3</v>
      </c>
      <c r="AC433">
        <v>0</v>
      </c>
      <c r="AD433">
        <v>4</v>
      </c>
      <c r="AE433">
        <v>0</v>
      </c>
      <c r="AF433">
        <v>14</v>
      </c>
      <c r="AG433">
        <v>0</v>
      </c>
      <c r="AH433">
        <v>2</v>
      </c>
      <c r="AI433">
        <v>4</v>
      </c>
      <c r="AJ433">
        <v>0</v>
      </c>
      <c r="AK433">
        <v>2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3</v>
      </c>
      <c r="AX433">
        <v>1</v>
      </c>
      <c r="AY433">
        <v>0</v>
      </c>
      <c r="AZ433">
        <v>1</v>
      </c>
      <c r="BA433">
        <v>0</v>
      </c>
      <c r="BB433">
        <v>0</v>
      </c>
      <c r="BC433">
        <v>2</v>
      </c>
      <c r="BD433">
        <v>1</v>
      </c>
    </row>
    <row r="434" spans="1:56" x14ac:dyDescent="0.3">
      <c r="A434">
        <v>2025</v>
      </c>
      <c r="B434">
        <v>3</v>
      </c>
      <c r="C434">
        <v>4373</v>
      </c>
      <c r="D434">
        <v>4376</v>
      </c>
      <c r="E434" t="s">
        <v>73</v>
      </c>
      <c r="F434" t="s">
        <v>68</v>
      </c>
      <c r="G434" t="s">
        <v>73</v>
      </c>
      <c r="H434">
        <v>10</v>
      </c>
      <c r="I434">
        <v>0</v>
      </c>
      <c r="J434">
        <v>10</v>
      </c>
      <c r="K434">
        <v>10</v>
      </c>
      <c r="L434">
        <v>9</v>
      </c>
      <c r="M434">
        <v>0</v>
      </c>
      <c r="N434">
        <v>8</v>
      </c>
      <c r="O434">
        <v>0</v>
      </c>
      <c r="P434">
        <v>8</v>
      </c>
      <c r="Q434">
        <v>0</v>
      </c>
      <c r="R434">
        <v>2</v>
      </c>
      <c r="S434">
        <v>15</v>
      </c>
      <c r="T434">
        <v>10</v>
      </c>
      <c r="U434">
        <v>10</v>
      </c>
      <c r="V434">
        <v>11</v>
      </c>
      <c r="W434">
        <v>15</v>
      </c>
      <c r="X434">
        <v>9</v>
      </c>
      <c r="Y434">
        <v>25</v>
      </c>
      <c r="Z434">
        <v>19</v>
      </c>
      <c r="AA434">
        <v>9</v>
      </c>
      <c r="AB434">
        <v>2</v>
      </c>
      <c r="AC434">
        <v>0</v>
      </c>
      <c r="AD434">
        <v>13</v>
      </c>
      <c r="AE434">
        <v>1</v>
      </c>
      <c r="AF434">
        <v>44</v>
      </c>
      <c r="AG434">
        <v>0</v>
      </c>
      <c r="AH434">
        <v>0</v>
      </c>
      <c r="AI434">
        <v>14</v>
      </c>
      <c r="AJ434">
        <v>0</v>
      </c>
      <c r="AK434">
        <v>8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3</v>
      </c>
      <c r="AV434">
        <v>0</v>
      </c>
      <c r="AW434">
        <v>9</v>
      </c>
      <c r="AX434">
        <v>0</v>
      </c>
      <c r="AY434">
        <v>4</v>
      </c>
      <c r="AZ434">
        <v>13</v>
      </c>
      <c r="BA434">
        <v>0</v>
      </c>
      <c r="BB434">
        <v>0</v>
      </c>
      <c r="BC434">
        <v>4</v>
      </c>
      <c r="BD434">
        <v>4</v>
      </c>
    </row>
    <row r="435" spans="1:56" x14ac:dyDescent="0.3">
      <c r="A435">
        <v>2025</v>
      </c>
      <c r="B435">
        <v>3</v>
      </c>
      <c r="C435">
        <v>4374</v>
      </c>
      <c r="D435">
        <v>4377</v>
      </c>
      <c r="E435" t="s">
        <v>74</v>
      </c>
      <c r="F435" t="s">
        <v>68</v>
      </c>
      <c r="G435" t="s">
        <v>73</v>
      </c>
      <c r="H435">
        <v>0</v>
      </c>
      <c r="I435">
        <v>0</v>
      </c>
      <c r="J435">
        <v>0</v>
      </c>
      <c r="K435">
        <v>1</v>
      </c>
      <c r="L435">
        <v>1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1</v>
      </c>
      <c r="U435">
        <v>2</v>
      </c>
      <c r="V435">
        <v>2</v>
      </c>
      <c r="W435">
        <v>3</v>
      </c>
      <c r="X435">
        <v>3</v>
      </c>
      <c r="Y435">
        <v>2</v>
      </c>
      <c r="Z435">
        <v>2</v>
      </c>
      <c r="AA435">
        <v>2</v>
      </c>
      <c r="AB435">
        <v>1</v>
      </c>
      <c r="AC435">
        <v>0</v>
      </c>
      <c r="AD435">
        <v>2</v>
      </c>
      <c r="AE435">
        <v>0</v>
      </c>
      <c r="AF435">
        <v>4</v>
      </c>
      <c r="AG435">
        <v>0</v>
      </c>
      <c r="AH435">
        <v>0</v>
      </c>
      <c r="AI435">
        <v>2</v>
      </c>
      <c r="AJ435">
        <v>0</v>
      </c>
      <c r="AK435">
        <v>1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AY435">
        <v>3</v>
      </c>
      <c r="AZ435">
        <v>10</v>
      </c>
      <c r="BA435">
        <v>0</v>
      </c>
      <c r="BB435">
        <v>0</v>
      </c>
      <c r="BC435">
        <v>1</v>
      </c>
      <c r="BD435">
        <v>3</v>
      </c>
    </row>
    <row r="436" spans="1:56" x14ac:dyDescent="0.3">
      <c r="A436">
        <v>2025</v>
      </c>
      <c r="B436">
        <v>3</v>
      </c>
      <c r="C436">
        <v>4375</v>
      </c>
      <c r="D436">
        <v>4378</v>
      </c>
      <c r="E436" t="s">
        <v>75</v>
      </c>
      <c r="F436" t="s">
        <v>68</v>
      </c>
      <c r="G436" t="s">
        <v>73</v>
      </c>
      <c r="H436">
        <v>0</v>
      </c>
      <c r="I436">
        <v>0</v>
      </c>
      <c r="J436">
        <v>0</v>
      </c>
      <c r="K436">
        <v>1</v>
      </c>
      <c r="L436">
        <v>1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1</v>
      </c>
      <c r="T436">
        <v>4</v>
      </c>
      <c r="U436">
        <v>0</v>
      </c>
      <c r="V436">
        <v>3</v>
      </c>
      <c r="W436">
        <v>1</v>
      </c>
      <c r="X436">
        <v>1</v>
      </c>
      <c r="Y436">
        <v>0</v>
      </c>
      <c r="Z436">
        <v>1</v>
      </c>
      <c r="AA436">
        <v>0</v>
      </c>
      <c r="AB436">
        <v>1</v>
      </c>
      <c r="AC436">
        <v>0</v>
      </c>
      <c r="AD436">
        <v>4</v>
      </c>
      <c r="AE436">
        <v>0</v>
      </c>
      <c r="AF436">
        <v>1</v>
      </c>
      <c r="AG436">
        <v>0</v>
      </c>
      <c r="AH436">
        <v>4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5</v>
      </c>
      <c r="AZ436">
        <v>3</v>
      </c>
      <c r="BA436">
        <v>0</v>
      </c>
      <c r="BB436">
        <v>0</v>
      </c>
      <c r="BC436">
        <v>0</v>
      </c>
      <c r="BD436">
        <v>1</v>
      </c>
    </row>
    <row r="437" spans="1:56" x14ac:dyDescent="0.3">
      <c r="A437">
        <v>2025</v>
      </c>
      <c r="B437">
        <v>3</v>
      </c>
      <c r="C437">
        <v>4376</v>
      </c>
      <c r="D437">
        <v>4379</v>
      </c>
      <c r="E437" t="s">
        <v>76</v>
      </c>
      <c r="F437" t="s">
        <v>68</v>
      </c>
      <c r="G437" t="s">
        <v>67</v>
      </c>
      <c r="H437">
        <v>0</v>
      </c>
      <c r="I437">
        <v>0</v>
      </c>
      <c r="J437">
        <v>0</v>
      </c>
      <c r="K437">
        <v>5</v>
      </c>
      <c r="L437">
        <v>5</v>
      </c>
      <c r="M437">
        <v>0</v>
      </c>
      <c r="N437">
        <v>5</v>
      </c>
      <c r="O437">
        <v>0</v>
      </c>
      <c r="P437">
        <v>5</v>
      </c>
      <c r="Q437">
        <v>0</v>
      </c>
      <c r="R437">
        <v>0</v>
      </c>
      <c r="S437">
        <v>3</v>
      </c>
      <c r="T437">
        <v>4</v>
      </c>
      <c r="U437">
        <v>0</v>
      </c>
      <c r="V437">
        <v>3</v>
      </c>
      <c r="W437">
        <v>3</v>
      </c>
      <c r="X437">
        <v>4</v>
      </c>
      <c r="Y437">
        <v>3</v>
      </c>
      <c r="Z437">
        <v>4</v>
      </c>
      <c r="AA437">
        <v>1</v>
      </c>
      <c r="AB437">
        <v>1</v>
      </c>
      <c r="AC437">
        <v>1</v>
      </c>
      <c r="AD437">
        <v>1</v>
      </c>
      <c r="AE437">
        <v>2</v>
      </c>
      <c r="AF437">
        <v>8</v>
      </c>
      <c r="AG437">
        <v>0</v>
      </c>
      <c r="AH437">
        <v>0</v>
      </c>
      <c r="AI437">
        <v>2</v>
      </c>
      <c r="AJ437">
        <v>0</v>
      </c>
      <c r="AK437">
        <v>5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1</v>
      </c>
      <c r="AX437">
        <v>0</v>
      </c>
      <c r="AY437">
        <v>2</v>
      </c>
      <c r="AZ437">
        <v>3</v>
      </c>
      <c r="BA437">
        <v>0</v>
      </c>
      <c r="BB437">
        <v>0</v>
      </c>
      <c r="BC437">
        <v>0</v>
      </c>
      <c r="BD437">
        <v>4</v>
      </c>
    </row>
    <row r="438" spans="1:56" x14ac:dyDescent="0.3">
      <c r="A438">
        <v>2025</v>
      </c>
      <c r="B438">
        <v>3</v>
      </c>
      <c r="C438">
        <v>4377</v>
      </c>
      <c r="D438">
        <v>4380</v>
      </c>
      <c r="E438" t="s">
        <v>77</v>
      </c>
      <c r="F438" t="s">
        <v>68</v>
      </c>
      <c r="G438" t="s">
        <v>77</v>
      </c>
      <c r="H438">
        <v>0</v>
      </c>
      <c r="I438">
        <v>0</v>
      </c>
      <c r="J438">
        <v>0</v>
      </c>
      <c r="K438">
        <v>12</v>
      </c>
      <c r="L438">
        <v>12</v>
      </c>
      <c r="M438">
        <v>0</v>
      </c>
      <c r="N438">
        <v>11</v>
      </c>
      <c r="O438">
        <v>0</v>
      </c>
      <c r="P438">
        <v>15</v>
      </c>
      <c r="Q438">
        <v>0</v>
      </c>
      <c r="R438">
        <v>4</v>
      </c>
      <c r="S438">
        <v>24</v>
      </c>
      <c r="T438">
        <v>10</v>
      </c>
      <c r="U438">
        <v>17</v>
      </c>
      <c r="V438">
        <v>24</v>
      </c>
      <c r="W438">
        <v>26</v>
      </c>
      <c r="X438">
        <v>17</v>
      </c>
      <c r="Y438">
        <v>22</v>
      </c>
      <c r="Z438">
        <v>12</v>
      </c>
      <c r="AA438">
        <v>6</v>
      </c>
      <c r="AB438">
        <v>13</v>
      </c>
      <c r="AC438">
        <v>0</v>
      </c>
      <c r="AD438">
        <v>2</v>
      </c>
      <c r="AE438">
        <v>0</v>
      </c>
      <c r="AF438">
        <v>8</v>
      </c>
      <c r="AG438">
        <v>0</v>
      </c>
      <c r="AH438">
        <v>7</v>
      </c>
      <c r="AI438">
        <v>11</v>
      </c>
      <c r="AJ438">
        <v>0</v>
      </c>
      <c r="AK438">
        <v>23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2</v>
      </c>
      <c r="AV438">
        <v>0</v>
      </c>
      <c r="AW438">
        <v>4</v>
      </c>
      <c r="AX438">
        <v>6</v>
      </c>
      <c r="AY438">
        <v>12</v>
      </c>
      <c r="AZ438">
        <v>23</v>
      </c>
      <c r="BA438">
        <v>0</v>
      </c>
      <c r="BB438">
        <v>0</v>
      </c>
      <c r="BC438">
        <v>1</v>
      </c>
      <c r="BD438">
        <v>7</v>
      </c>
    </row>
    <row r="439" spans="1:56" x14ac:dyDescent="0.3">
      <c r="A439">
        <v>2025</v>
      </c>
      <c r="B439">
        <v>3</v>
      </c>
      <c r="C439">
        <v>4378</v>
      </c>
      <c r="D439">
        <v>4381</v>
      </c>
      <c r="E439" t="s">
        <v>78</v>
      </c>
      <c r="F439" t="s">
        <v>68</v>
      </c>
      <c r="G439" t="s">
        <v>77</v>
      </c>
      <c r="H439">
        <v>0</v>
      </c>
      <c r="I439">
        <v>0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0</v>
      </c>
      <c r="R439">
        <v>0</v>
      </c>
      <c r="S439">
        <v>3</v>
      </c>
      <c r="T439">
        <v>3</v>
      </c>
      <c r="U439">
        <v>4</v>
      </c>
      <c r="V439">
        <v>0</v>
      </c>
      <c r="W439">
        <v>1</v>
      </c>
      <c r="X439">
        <v>2</v>
      </c>
      <c r="Y439">
        <v>1</v>
      </c>
      <c r="Z439">
        <v>1</v>
      </c>
      <c r="AA439">
        <v>5</v>
      </c>
      <c r="AB439">
        <v>1</v>
      </c>
      <c r="AC439">
        <v>0</v>
      </c>
      <c r="AD439">
        <v>1</v>
      </c>
      <c r="AE439">
        <v>0</v>
      </c>
      <c r="AF439">
        <v>7</v>
      </c>
      <c r="AG439">
        <v>0</v>
      </c>
      <c r="AH439">
        <v>0</v>
      </c>
      <c r="AI439">
        <v>4</v>
      </c>
      <c r="AJ439">
        <v>0</v>
      </c>
      <c r="AK439">
        <v>2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5</v>
      </c>
      <c r="AZ439">
        <v>2</v>
      </c>
      <c r="BA439">
        <v>0</v>
      </c>
      <c r="BB439">
        <v>0</v>
      </c>
      <c r="BC439">
        <v>0</v>
      </c>
      <c r="BD439">
        <v>2</v>
      </c>
    </row>
    <row r="440" spans="1:56" x14ac:dyDescent="0.3">
      <c r="A440">
        <v>2025</v>
      </c>
      <c r="B440">
        <v>3</v>
      </c>
      <c r="C440">
        <v>4379</v>
      </c>
      <c r="D440">
        <v>4382</v>
      </c>
      <c r="E440" t="s">
        <v>79</v>
      </c>
      <c r="F440" t="s">
        <v>68</v>
      </c>
      <c r="G440" t="s">
        <v>77</v>
      </c>
      <c r="H440">
        <v>0</v>
      </c>
      <c r="I440">
        <v>0</v>
      </c>
      <c r="J440">
        <v>0</v>
      </c>
      <c r="K440">
        <v>3</v>
      </c>
      <c r="L440">
        <v>2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1</v>
      </c>
      <c r="T440">
        <v>7</v>
      </c>
      <c r="U440">
        <v>5</v>
      </c>
      <c r="V440">
        <v>3</v>
      </c>
      <c r="W440">
        <v>4</v>
      </c>
      <c r="X440">
        <v>4</v>
      </c>
      <c r="Y440">
        <v>6</v>
      </c>
      <c r="Z440">
        <v>2</v>
      </c>
      <c r="AA440">
        <v>8</v>
      </c>
      <c r="AB440">
        <v>4</v>
      </c>
      <c r="AC440">
        <v>0</v>
      </c>
      <c r="AD440">
        <v>2</v>
      </c>
      <c r="AE440">
        <v>0</v>
      </c>
      <c r="AF440">
        <v>2</v>
      </c>
      <c r="AG440">
        <v>0</v>
      </c>
      <c r="AH440">
        <v>0</v>
      </c>
      <c r="AI440">
        <v>4</v>
      </c>
      <c r="AJ440">
        <v>0</v>
      </c>
      <c r="AK440">
        <v>1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</row>
    <row r="441" spans="1:56" x14ac:dyDescent="0.3">
      <c r="A441">
        <v>2025</v>
      </c>
      <c r="B441">
        <v>3</v>
      </c>
      <c r="C441">
        <v>4380</v>
      </c>
      <c r="D441">
        <v>4383</v>
      </c>
      <c r="E441" t="s">
        <v>80</v>
      </c>
      <c r="F441" t="s">
        <v>68</v>
      </c>
      <c r="G441" t="s">
        <v>77</v>
      </c>
      <c r="H441">
        <v>0</v>
      </c>
      <c r="I441">
        <v>0</v>
      </c>
      <c r="J441">
        <v>0</v>
      </c>
      <c r="K441">
        <v>1</v>
      </c>
      <c r="L441">
        <v>1</v>
      </c>
      <c r="M441">
        <v>0</v>
      </c>
      <c r="N441">
        <v>2</v>
      </c>
      <c r="O441">
        <v>0</v>
      </c>
      <c r="P441">
        <v>4</v>
      </c>
      <c r="Q441">
        <v>0</v>
      </c>
      <c r="R441">
        <v>0</v>
      </c>
      <c r="S441">
        <v>5</v>
      </c>
      <c r="T441">
        <v>3</v>
      </c>
      <c r="U441">
        <v>4</v>
      </c>
      <c r="V441">
        <v>4</v>
      </c>
      <c r="W441">
        <v>3</v>
      </c>
      <c r="X441">
        <v>3</v>
      </c>
      <c r="Y441">
        <v>5</v>
      </c>
      <c r="Z441">
        <v>1</v>
      </c>
      <c r="AA441">
        <v>6</v>
      </c>
      <c r="AB441">
        <v>3</v>
      </c>
      <c r="AC441">
        <v>0</v>
      </c>
      <c r="AD441">
        <v>3</v>
      </c>
      <c r="AE441">
        <v>0</v>
      </c>
      <c r="AF441">
        <v>18</v>
      </c>
      <c r="AG441">
        <v>0</v>
      </c>
      <c r="AH441">
        <v>4</v>
      </c>
      <c r="AI441">
        <v>2</v>
      </c>
      <c r="AJ441">
        <v>0</v>
      </c>
      <c r="AK441">
        <v>2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8</v>
      </c>
      <c r="AX441">
        <v>0</v>
      </c>
      <c r="AY441">
        <v>5</v>
      </c>
      <c r="AZ441">
        <v>6</v>
      </c>
      <c r="BA441">
        <v>0</v>
      </c>
      <c r="BB441">
        <v>0</v>
      </c>
      <c r="BC441">
        <v>0</v>
      </c>
      <c r="BD441">
        <v>2</v>
      </c>
    </row>
    <row r="442" spans="1:56" x14ac:dyDescent="0.3">
      <c r="A442">
        <v>2025</v>
      </c>
      <c r="B442">
        <v>3</v>
      </c>
      <c r="C442">
        <v>4381</v>
      </c>
      <c r="D442">
        <v>4384</v>
      </c>
      <c r="E442" t="s">
        <v>81</v>
      </c>
      <c r="F442" t="s">
        <v>68</v>
      </c>
      <c r="G442" t="s">
        <v>73</v>
      </c>
      <c r="H442">
        <v>0</v>
      </c>
      <c r="I442">
        <v>0</v>
      </c>
      <c r="J442">
        <v>0</v>
      </c>
      <c r="K442">
        <v>7</v>
      </c>
      <c r="L442">
        <v>3</v>
      </c>
      <c r="M442">
        <v>0</v>
      </c>
      <c r="N442">
        <v>2</v>
      </c>
      <c r="O442">
        <v>0</v>
      </c>
      <c r="P442">
        <v>0</v>
      </c>
      <c r="Q442">
        <v>0</v>
      </c>
      <c r="R442">
        <v>2</v>
      </c>
      <c r="S442">
        <v>3</v>
      </c>
      <c r="T442">
        <v>11</v>
      </c>
      <c r="U442">
        <v>7</v>
      </c>
      <c r="V442">
        <v>6</v>
      </c>
      <c r="W442">
        <v>9</v>
      </c>
      <c r="X442">
        <v>8</v>
      </c>
      <c r="Y442">
        <v>4</v>
      </c>
      <c r="Z442">
        <v>3</v>
      </c>
      <c r="AA442">
        <v>3</v>
      </c>
      <c r="AB442">
        <v>2</v>
      </c>
      <c r="AC442">
        <v>0</v>
      </c>
      <c r="AD442">
        <v>6</v>
      </c>
      <c r="AE442">
        <v>0</v>
      </c>
      <c r="AF442">
        <v>23</v>
      </c>
      <c r="AG442">
        <v>0</v>
      </c>
      <c r="AH442">
        <v>1</v>
      </c>
      <c r="AI442">
        <v>9</v>
      </c>
      <c r="AJ442">
        <v>0</v>
      </c>
      <c r="AK442">
        <v>12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4</v>
      </c>
      <c r="AV442">
        <v>0</v>
      </c>
      <c r="AW442">
        <v>7</v>
      </c>
      <c r="AX442">
        <v>1</v>
      </c>
      <c r="AY442">
        <v>11</v>
      </c>
      <c r="AZ442">
        <v>29</v>
      </c>
      <c r="BA442">
        <v>0</v>
      </c>
      <c r="BB442">
        <v>0</v>
      </c>
      <c r="BC442">
        <v>10</v>
      </c>
      <c r="BD442">
        <v>6</v>
      </c>
    </row>
    <row r="443" spans="1:56" x14ac:dyDescent="0.3">
      <c r="A443">
        <v>2025</v>
      </c>
      <c r="B443">
        <v>3</v>
      </c>
      <c r="C443">
        <v>4382</v>
      </c>
      <c r="D443">
        <v>4385</v>
      </c>
      <c r="E443" t="s">
        <v>82</v>
      </c>
      <c r="F443" t="s">
        <v>68</v>
      </c>
      <c r="G443" t="s">
        <v>73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1</v>
      </c>
      <c r="T443">
        <v>3</v>
      </c>
      <c r="U443">
        <v>3</v>
      </c>
      <c r="V443">
        <v>2</v>
      </c>
      <c r="W443">
        <v>3</v>
      </c>
      <c r="X443">
        <v>2</v>
      </c>
      <c r="Y443">
        <v>1</v>
      </c>
      <c r="Z443">
        <v>1</v>
      </c>
      <c r="AA443">
        <v>1</v>
      </c>
      <c r="AB443">
        <v>1</v>
      </c>
      <c r="AC443">
        <v>0</v>
      </c>
      <c r="AD443">
        <v>1</v>
      </c>
      <c r="AE443">
        <v>0</v>
      </c>
      <c r="AF443">
        <v>6</v>
      </c>
      <c r="AG443">
        <v>0</v>
      </c>
      <c r="AH443">
        <v>0</v>
      </c>
      <c r="AI443">
        <v>1</v>
      </c>
      <c r="AJ443">
        <v>0</v>
      </c>
      <c r="AK443">
        <v>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1</v>
      </c>
      <c r="AZ443">
        <v>5</v>
      </c>
      <c r="BA443">
        <v>0</v>
      </c>
      <c r="BB443">
        <v>0</v>
      </c>
      <c r="BC443">
        <v>1</v>
      </c>
      <c r="BD443">
        <v>3</v>
      </c>
    </row>
    <row r="444" spans="1:56" x14ac:dyDescent="0.3">
      <c r="A444">
        <v>2025</v>
      </c>
      <c r="B444">
        <v>3</v>
      </c>
      <c r="C444">
        <v>4383</v>
      </c>
      <c r="D444">
        <v>4386</v>
      </c>
      <c r="E444" t="s">
        <v>83</v>
      </c>
      <c r="F444" t="s">
        <v>68</v>
      </c>
      <c r="G444" t="s">
        <v>83</v>
      </c>
      <c r="H444">
        <v>2</v>
      </c>
      <c r="I444">
        <v>0</v>
      </c>
      <c r="J444">
        <v>4</v>
      </c>
      <c r="K444">
        <v>8</v>
      </c>
      <c r="L444">
        <v>1</v>
      </c>
      <c r="M444">
        <v>0</v>
      </c>
      <c r="N444">
        <v>2</v>
      </c>
      <c r="O444">
        <v>0</v>
      </c>
      <c r="P444">
        <v>2</v>
      </c>
      <c r="Q444">
        <v>0</v>
      </c>
      <c r="R444">
        <v>3</v>
      </c>
      <c r="S444">
        <v>8</v>
      </c>
      <c r="T444">
        <v>7</v>
      </c>
      <c r="U444">
        <v>5</v>
      </c>
      <c r="V444">
        <v>3</v>
      </c>
      <c r="W444">
        <v>3</v>
      </c>
      <c r="X444">
        <v>9</v>
      </c>
      <c r="Y444">
        <v>2</v>
      </c>
      <c r="Z444">
        <v>6</v>
      </c>
      <c r="AA444">
        <v>4</v>
      </c>
      <c r="AB444">
        <v>0</v>
      </c>
      <c r="AC444">
        <v>0</v>
      </c>
      <c r="AD444">
        <v>12</v>
      </c>
      <c r="AE444">
        <v>0</v>
      </c>
      <c r="AF444">
        <v>32</v>
      </c>
      <c r="AG444">
        <v>0</v>
      </c>
      <c r="AH444">
        <v>0</v>
      </c>
      <c r="AI444">
        <v>8</v>
      </c>
      <c r="AJ444">
        <v>0</v>
      </c>
      <c r="AK444">
        <v>3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3</v>
      </c>
      <c r="AV444">
        <v>0</v>
      </c>
      <c r="AW444">
        <v>10</v>
      </c>
      <c r="AX444">
        <v>4</v>
      </c>
      <c r="AY444">
        <v>8</v>
      </c>
      <c r="AZ444">
        <v>20</v>
      </c>
      <c r="BA444">
        <v>0</v>
      </c>
      <c r="BB444">
        <v>0</v>
      </c>
      <c r="BC444">
        <v>3</v>
      </c>
      <c r="BD444">
        <v>12</v>
      </c>
    </row>
    <row r="445" spans="1:56" x14ac:dyDescent="0.3">
      <c r="A445">
        <v>2025</v>
      </c>
      <c r="B445">
        <v>3</v>
      </c>
      <c r="C445">
        <v>4384</v>
      </c>
      <c r="D445">
        <v>4387</v>
      </c>
      <c r="E445" t="s">
        <v>84</v>
      </c>
      <c r="F445" t="s">
        <v>68</v>
      </c>
      <c r="G445" t="s">
        <v>83</v>
      </c>
      <c r="H445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1</v>
      </c>
      <c r="T445">
        <v>0</v>
      </c>
      <c r="U445">
        <v>2</v>
      </c>
      <c r="V445">
        <v>3</v>
      </c>
      <c r="W445">
        <v>0</v>
      </c>
      <c r="X445">
        <v>2</v>
      </c>
      <c r="Y445">
        <v>1</v>
      </c>
      <c r="Z445">
        <v>1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11</v>
      </c>
      <c r="AG445">
        <v>0</v>
      </c>
      <c r="AH445">
        <v>0</v>
      </c>
      <c r="AI445">
        <v>2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2</v>
      </c>
      <c r="AX445">
        <v>1</v>
      </c>
      <c r="AY445">
        <v>1</v>
      </c>
      <c r="AZ445">
        <v>1</v>
      </c>
      <c r="BA445">
        <v>0</v>
      </c>
      <c r="BB445">
        <v>0</v>
      </c>
      <c r="BC445">
        <v>0</v>
      </c>
      <c r="BD445">
        <v>1</v>
      </c>
    </row>
    <row r="446" spans="1:56" x14ac:dyDescent="0.3">
      <c r="A446">
        <v>2025</v>
      </c>
      <c r="B446">
        <v>3</v>
      </c>
      <c r="C446">
        <v>4385</v>
      </c>
      <c r="D446">
        <v>4388</v>
      </c>
      <c r="E446" t="s">
        <v>85</v>
      </c>
      <c r="F446" t="s">
        <v>68</v>
      </c>
      <c r="G446" t="s">
        <v>83</v>
      </c>
      <c r="H446">
        <v>0</v>
      </c>
      <c r="I446">
        <v>0</v>
      </c>
      <c r="J446">
        <v>0</v>
      </c>
      <c r="K446">
        <v>0</v>
      </c>
      <c r="L446">
        <v>1</v>
      </c>
      <c r="M446">
        <v>0</v>
      </c>
      <c r="N446">
        <v>1</v>
      </c>
      <c r="O446">
        <v>0</v>
      </c>
      <c r="P446">
        <v>1</v>
      </c>
      <c r="Q446">
        <v>0</v>
      </c>
      <c r="R446">
        <v>0</v>
      </c>
      <c r="S446">
        <v>1</v>
      </c>
      <c r="T446">
        <v>2</v>
      </c>
      <c r="U446">
        <v>1</v>
      </c>
      <c r="V446">
        <v>0</v>
      </c>
      <c r="W446">
        <v>0</v>
      </c>
      <c r="X446">
        <v>0</v>
      </c>
      <c r="Y446">
        <v>2</v>
      </c>
      <c r="Z446">
        <v>0</v>
      </c>
      <c r="AA446">
        <v>1</v>
      </c>
      <c r="AB446">
        <v>0</v>
      </c>
      <c r="AC446">
        <v>0</v>
      </c>
      <c r="AD446">
        <v>0</v>
      </c>
      <c r="AE446">
        <v>0</v>
      </c>
      <c r="AF446">
        <v>5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2</v>
      </c>
      <c r="AZ446">
        <v>5</v>
      </c>
      <c r="BA446">
        <v>0</v>
      </c>
      <c r="BB446">
        <v>0</v>
      </c>
      <c r="BC446">
        <v>2</v>
      </c>
      <c r="BD446">
        <v>0</v>
      </c>
    </row>
    <row r="447" spans="1:56" x14ac:dyDescent="0.3">
      <c r="A447">
        <v>2025</v>
      </c>
      <c r="B447">
        <v>3</v>
      </c>
      <c r="C447">
        <v>4386</v>
      </c>
      <c r="D447">
        <v>4389</v>
      </c>
      <c r="E447" t="s">
        <v>86</v>
      </c>
      <c r="F447" t="s">
        <v>68</v>
      </c>
      <c r="G447" t="s">
        <v>86</v>
      </c>
      <c r="H447">
        <v>0</v>
      </c>
      <c r="I447">
        <v>0</v>
      </c>
      <c r="J447">
        <v>0</v>
      </c>
      <c r="K447">
        <v>14</v>
      </c>
      <c r="L447">
        <v>12</v>
      </c>
      <c r="M447">
        <v>0</v>
      </c>
      <c r="N447">
        <v>12</v>
      </c>
      <c r="O447">
        <v>0</v>
      </c>
      <c r="P447">
        <v>7</v>
      </c>
      <c r="Q447">
        <v>0</v>
      </c>
      <c r="R447">
        <v>5</v>
      </c>
      <c r="S447">
        <v>14</v>
      </c>
      <c r="T447">
        <v>12</v>
      </c>
      <c r="U447">
        <v>20</v>
      </c>
      <c r="V447">
        <v>11</v>
      </c>
      <c r="W447">
        <v>21</v>
      </c>
      <c r="X447">
        <v>15</v>
      </c>
      <c r="Y447">
        <v>11</v>
      </c>
      <c r="Z447">
        <v>7</v>
      </c>
      <c r="AA447">
        <v>14</v>
      </c>
      <c r="AB447">
        <v>2</v>
      </c>
      <c r="AC447">
        <v>2</v>
      </c>
      <c r="AD447">
        <v>22</v>
      </c>
      <c r="AE447">
        <v>2</v>
      </c>
      <c r="AF447">
        <v>70</v>
      </c>
      <c r="AG447">
        <v>1</v>
      </c>
      <c r="AH447">
        <v>2</v>
      </c>
      <c r="AI447">
        <v>12</v>
      </c>
      <c r="AJ447">
        <v>0</v>
      </c>
      <c r="AK447">
        <v>3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6</v>
      </c>
      <c r="AV447">
        <v>0</v>
      </c>
      <c r="AW447">
        <v>13</v>
      </c>
      <c r="AX447">
        <v>8</v>
      </c>
      <c r="AY447">
        <v>13</v>
      </c>
      <c r="AZ447">
        <v>12</v>
      </c>
      <c r="BA447">
        <v>0</v>
      </c>
      <c r="BB447">
        <v>0</v>
      </c>
      <c r="BC447">
        <v>8</v>
      </c>
      <c r="BD447">
        <v>8</v>
      </c>
    </row>
    <row r="448" spans="1:56" x14ac:dyDescent="0.3">
      <c r="A448">
        <v>2025</v>
      </c>
      <c r="B448">
        <v>3</v>
      </c>
      <c r="C448">
        <v>4387</v>
      </c>
      <c r="D448">
        <v>4390</v>
      </c>
      <c r="E448" t="s">
        <v>87</v>
      </c>
      <c r="F448" t="s">
        <v>68</v>
      </c>
      <c r="G448" t="s">
        <v>86</v>
      </c>
      <c r="H448">
        <v>0</v>
      </c>
      <c r="I448">
        <v>0</v>
      </c>
      <c r="J448">
        <v>0</v>
      </c>
      <c r="K448">
        <v>1</v>
      </c>
      <c r="L448">
        <v>1</v>
      </c>
      <c r="M448">
        <v>0</v>
      </c>
      <c r="N448">
        <v>2</v>
      </c>
      <c r="O448">
        <v>0</v>
      </c>
      <c r="P448">
        <v>2</v>
      </c>
      <c r="Q448">
        <v>0</v>
      </c>
      <c r="R448">
        <v>0</v>
      </c>
      <c r="S448">
        <v>2</v>
      </c>
      <c r="T448">
        <v>1</v>
      </c>
      <c r="U448">
        <v>1</v>
      </c>
      <c r="V448">
        <v>1</v>
      </c>
      <c r="W448">
        <v>1</v>
      </c>
      <c r="X448">
        <v>2</v>
      </c>
      <c r="Y448">
        <v>2</v>
      </c>
      <c r="Z448">
        <v>0</v>
      </c>
      <c r="AA448">
        <v>1</v>
      </c>
      <c r="AB448">
        <v>0</v>
      </c>
      <c r="AC448">
        <v>0</v>
      </c>
      <c r="AD448">
        <v>0</v>
      </c>
      <c r="AE448">
        <v>0</v>
      </c>
      <c r="AF448">
        <v>2</v>
      </c>
      <c r="AG448">
        <v>0</v>
      </c>
      <c r="AH448">
        <v>0</v>
      </c>
      <c r="AI448">
        <v>0</v>
      </c>
      <c r="AJ448">
        <v>0</v>
      </c>
      <c r="AK448">
        <v>1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1</v>
      </c>
      <c r="AZ448">
        <v>10</v>
      </c>
      <c r="BA448">
        <v>0</v>
      </c>
      <c r="BB448">
        <v>0</v>
      </c>
      <c r="BC448">
        <v>0</v>
      </c>
      <c r="BD448">
        <v>2</v>
      </c>
    </row>
    <row r="449" spans="1:56" x14ac:dyDescent="0.3">
      <c r="A449">
        <v>2025</v>
      </c>
      <c r="B449">
        <v>3</v>
      </c>
      <c r="C449">
        <v>4388</v>
      </c>
      <c r="D449">
        <v>4391</v>
      </c>
      <c r="E449" t="s">
        <v>88</v>
      </c>
      <c r="F449" t="s">
        <v>68</v>
      </c>
      <c r="G449" t="s">
        <v>86</v>
      </c>
      <c r="H449">
        <v>0</v>
      </c>
      <c r="I449">
        <v>0</v>
      </c>
      <c r="J449">
        <v>0</v>
      </c>
      <c r="K449">
        <v>6</v>
      </c>
      <c r="L449">
        <v>5</v>
      </c>
      <c r="M449">
        <v>0</v>
      </c>
      <c r="N449">
        <v>4</v>
      </c>
      <c r="O449">
        <v>0</v>
      </c>
      <c r="P449">
        <v>2</v>
      </c>
      <c r="Q449">
        <v>0</v>
      </c>
      <c r="R449">
        <v>3</v>
      </c>
      <c r="S449">
        <v>5</v>
      </c>
      <c r="T449">
        <v>5</v>
      </c>
      <c r="U449">
        <v>2</v>
      </c>
      <c r="V449">
        <v>6</v>
      </c>
      <c r="W449">
        <v>3</v>
      </c>
      <c r="X449">
        <v>3</v>
      </c>
      <c r="Y449">
        <v>5</v>
      </c>
      <c r="Z449">
        <v>4</v>
      </c>
      <c r="AA449">
        <v>4</v>
      </c>
      <c r="AB449">
        <v>1</v>
      </c>
      <c r="AC449">
        <v>0</v>
      </c>
      <c r="AD449">
        <v>7</v>
      </c>
      <c r="AE449">
        <v>0</v>
      </c>
      <c r="AF449">
        <v>15</v>
      </c>
      <c r="AG449">
        <v>0</v>
      </c>
      <c r="AH449">
        <v>0</v>
      </c>
      <c r="AI449">
        <v>6</v>
      </c>
      <c r="AJ449">
        <v>0</v>
      </c>
      <c r="AK449">
        <v>7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1</v>
      </c>
      <c r="AU449">
        <v>0</v>
      </c>
      <c r="AV449">
        <v>0</v>
      </c>
      <c r="AW449">
        <v>0</v>
      </c>
      <c r="AX449">
        <v>0</v>
      </c>
      <c r="AY449">
        <v>4</v>
      </c>
      <c r="AZ449">
        <v>10</v>
      </c>
      <c r="BA449">
        <v>0</v>
      </c>
      <c r="BB449">
        <v>0</v>
      </c>
      <c r="BC449">
        <v>0</v>
      </c>
      <c r="BD449">
        <v>3</v>
      </c>
    </row>
    <row r="450" spans="1:56" x14ac:dyDescent="0.3">
      <c r="A450">
        <v>2025</v>
      </c>
      <c r="B450">
        <v>3</v>
      </c>
      <c r="C450">
        <v>4389</v>
      </c>
      <c r="D450">
        <v>4392</v>
      </c>
      <c r="E450" t="s">
        <v>89</v>
      </c>
      <c r="F450" t="s">
        <v>68</v>
      </c>
      <c r="G450" t="s">
        <v>86</v>
      </c>
      <c r="H450">
        <v>0</v>
      </c>
      <c r="I450">
        <v>0</v>
      </c>
      <c r="J450">
        <v>0</v>
      </c>
      <c r="K450">
        <v>2</v>
      </c>
      <c r="L450">
        <v>1</v>
      </c>
      <c r="M450">
        <v>0</v>
      </c>
      <c r="N450">
        <v>2</v>
      </c>
      <c r="O450">
        <v>0</v>
      </c>
      <c r="P450">
        <v>2</v>
      </c>
      <c r="Q450">
        <v>0</v>
      </c>
      <c r="R450">
        <v>1</v>
      </c>
      <c r="S450">
        <v>3</v>
      </c>
      <c r="T450">
        <v>8</v>
      </c>
      <c r="U450">
        <v>11</v>
      </c>
      <c r="V450">
        <v>6</v>
      </c>
      <c r="W450">
        <v>3</v>
      </c>
      <c r="X450">
        <v>14</v>
      </c>
      <c r="Y450">
        <v>14</v>
      </c>
      <c r="Z450">
        <v>9</v>
      </c>
      <c r="AA450">
        <v>8</v>
      </c>
      <c r="AB450">
        <v>3</v>
      </c>
      <c r="AC450">
        <v>0</v>
      </c>
      <c r="AD450">
        <v>6</v>
      </c>
      <c r="AE450">
        <v>0</v>
      </c>
      <c r="AF450">
        <v>30</v>
      </c>
      <c r="AG450">
        <v>0</v>
      </c>
      <c r="AH450">
        <v>1</v>
      </c>
      <c r="AI450">
        <v>6</v>
      </c>
      <c r="AJ450">
        <v>0</v>
      </c>
      <c r="AK450">
        <v>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4</v>
      </c>
      <c r="AX450">
        <v>2</v>
      </c>
      <c r="AY450">
        <v>6</v>
      </c>
      <c r="AZ450">
        <v>6</v>
      </c>
      <c r="BA450">
        <v>0</v>
      </c>
      <c r="BB450">
        <v>0</v>
      </c>
      <c r="BC450">
        <v>0</v>
      </c>
      <c r="BD450">
        <v>2</v>
      </c>
    </row>
    <row r="451" spans="1:56" x14ac:dyDescent="0.3">
      <c r="A451">
        <v>2025</v>
      </c>
      <c r="B451">
        <v>3</v>
      </c>
      <c r="C451">
        <v>4390</v>
      </c>
      <c r="D451">
        <v>4393</v>
      </c>
      <c r="E451" t="s">
        <v>90</v>
      </c>
      <c r="F451" t="s">
        <v>68</v>
      </c>
      <c r="G451" t="s">
        <v>86</v>
      </c>
      <c r="H451">
        <v>0</v>
      </c>
      <c r="I451">
        <v>0</v>
      </c>
      <c r="J451">
        <v>0</v>
      </c>
      <c r="K451">
        <v>2</v>
      </c>
      <c r="L451">
        <v>1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1</v>
      </c>
      <c r="S451">
        <v>2</v>
      </c>
      <c r="T451">
        <v>2</v>
      </c>
      <c r="U451">
        <v>0</v>
      </c>
      <c r="V451">
        <v>0</v>
      </c>
      <c r="W451">
        <v>5</v>
      </c>
      <c r="X451">
        <v>2</v>
      </c>
      <c r="Y451">
        <v>1</v>
      </c>
      <c r="Z451">
        <v>0</v>
      </c>
      <c r="AA451">
        <v>0</v>
      </c>
      <c r="AB451">
        <v>1</v>
      </c>
      <c r="AC451">
        <v>0</v>
      </c>
      <c r="AD451">
        <v>6</v>
      </c>
      <c r="AE451">
        <v>0</v>
      </c>
      <c r="AF451">
        <v>7</v>
      </c>
      <c r="AG451">
        <v>0</v>
      </c>
      <c r="AH451">
        <v>1</v>
      </c>
      <c r="AI451">
        <v>8</v>
      </c>
      <c r="AJ451">
        <v>0</v>
      </c>
      <c r="AK451">
        <v>3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2</v>
      </c>
      <c r="AV451">
        <v>0</v>
      </c>
      <c r="AW451">
        <v>1</v>
      </c>
      <c r="AX451">
        <v>0</v>
      </c>
      <c r="AY451">
        <v>3</v>
      </c>
      <c r="AZ451">
        <v>8</v>
      </c>
      <c r="BA451">
        <v>0</v>
      </c>
      <c r="BB451">
        <v>0</v>
      </c>
      <c r="BC451">
        <v>1</v>
      </c>
      <c r="BD451">
        <v>2</v>
      </c>
    </row>
    <row r="452" spans="1:56" x14ac:dyDescent="0.3">
      <c r="A452">
        <v>2025</v>
      </c>
      <c r="B452">
        <v>3</v>
      </c>
      <c r="C452">
        <v>4391</v>
      </c>
      <c r="D452">
        <v>4394</v>
      </c>
      <c r="E452" t="s">
        <v>91</v>
      </c>
      <c r="F452" t="s">
        <v>68</v>
      </c>
      <c r="G452" t="s">
        <v>86</v>
      </c>
      <c r="H452">
        <v>0</v>
      </c>
      <c r="I452">
        <v>0</v>
      </c>
      <c r="J452">
        <v>0</v>
      </c>
      <c r="K452">
        <v>3</v>
      </c>
      <c r="L452">
        <v>3</v>
      </c>
      <c r="M452">
        <v>0</v>
      </c>
      <c r="N452">
        <v>2</v>
      </c>
      <c r="O452">
        <v>0</v>
      </c>
      <c r="P452">
        <v>1</v>
      </c>
      <c r="Q452">
        <v>0</v>
      </c>
      <c r="R452">
        <v>0</v>
      </c>
      <c r="S452">
        <v>1</v>
      </c>
      <c r="T452">
        <v>2</v>
      </c>
      <c r="U452">
        <v>4</v>
      </c>
      <c r="V452">
        <v>3</v>
      </c>
      <c r="W452">
        <v>3</v>
      </c>
      <c r="X452">
        <v>2</v>
      </c>
      <c r="Y452">
        <v>0</v>
      </c>
      <c r="Z452">
        <v>2</v>
      </c>
      <c r="AA452">
        <v>2</v>
      </c>
      <c r="AB452">
        <v>2</v>
      </c>
      <c r="AC452">
        <v>0</v>
      </c>
      <c r="AD452">
        <v>2</v>
      </c>
      <c r="AE452">
        <v>0</v>
      </c>
      <c r="AF452">
        <v>10</v>
      </c>
      <c r="AG452">
        <v>0</v>
      </c>
      <c r="AH452">
        <v>0</v>
      </c>
      <c r="AI452">
        <v>2</v>
      </c>
      <c r="AJ452">
        <v>0</v>
      </c>
      <c r="AK452">
        <v>3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3</v>
      </c>
      <c r="AX452">
        <v>1</v>
      </c>
      <c r="AY452">
        <v>0</v>
      </c>
      <c r="AZ452">
        <v>5</v>
      </c>
      <c r="BA452">
        <v>0</v>
      </c>
      <c r="BB452">
        <v>0</v>
      </c>
      <c r="BC452">
        <v>0</v>
      </c>
      <c r="BD452">
        <v>0</v>
      </c>
    </row>
    <row r="453" spans="1:56" x14ac:dyDescent="0.3">
      <c r="A453">
        <v>2025</v>
      </c>
      <c r="B453">
        <v>3</v>
      </c>
      <c r="C453">
        <v>4392</v>
      </c>
      <c r="D453">
        <v>4395</v>
      </c>
      <c r="E453" t="s">
        <v>92</v>
      </c>
      <c r="F453" t="s">
        <v>68</v>
      </c>
      <c r="G453" t="s">
        <v>92</v>
      </c>
      <c r="H453">
        <v>17</v>
      </c>
      <c r="I453">
        <v>0</v>
      </c>
      <c r="J453">
        <v>16</v>
      </c>
      <c r="K453">
        <v>32</v>
      </c>
      <c r="L453">
        <v>30</v>
      </c>
      <c r="M453">
        <v>1</v>
      </c>
      <c r="N453">
        <v>28</v>
      </c>
      <c r="O453">
        <v>0</v>
      </c>
      <c r="P453">
        <v>22</v>
      </c>
      <c r="Q453">
        <v>0</v>
      </c>
      <c r="R453">
        <v>5</v>
      </c>
      <c r="S453">
        <v>23</v>
      </c>
      <c r="T453">
        <v>29</v>
      </c>
      <c r="U453">
        <v>20</v>
      </c>
      <c r="V453">
        <v>17</v>
      </c>
      <c r="W453">
        <v>24</v>
      </c>
      <c r="X453">
        <v>11</v>
      </c>
      <c r="Y453">
        <v>17</v>
      </c>
      <c r="Z453">
        <v>11</v>
      </c>
      <c r="AA453">
        <v>11</v>
      </c>
      <c r="AB453">
        <v>3</v>
      </c>
      <c r="AC453">
        <v>0</v>
      </c>
      <c r="AD453">
        <v>20</v>
      </c>
      <c r="AE453">
        <v>0</v>
      </c>
      <c r="AF453">
        <v>47</v>
      </c>
      <c r="AG453">
        <v>0</v>
      </c>
      <c r="AH453">
        <v>2</v>
      </c>
      <c r="AI453">
        <v>38</v>
      </c>
      <c r="AJ453">
        <v>0</v>
      </c>
      <c r="AK453">
        <v>20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9</v>
      </c>
      <c r="AV453">
        <v>0</v>
      </c>
      <c r="AW453">
        <v>11</v>
      </c>
      <c r="AX453">
        <v>5</v>
      </c>
      <c r="AY453">
        <v>20</v>
      </c>
      <c r="AZ453">
        <v>37</v>
      </c>
      <c r="BA453">
        <v>1</v>
      </c>
      <c r="BB453">
        <v>0</v>
      </c>
      <c r="BC453">
        <v>7</v>
      </c>
      <c r="BD453">
        <v>34</v>
      </c>
    </row>
    <row r="454" spans="1:56" x14ac:dyDescent="0.3">
      <c r="A454">
        <v>2025</v>
      </c>
      <c r="B454">
        <v>3</v>
      </c>
      <c r="C454">
        <v>4393</v>
      </c>
      <c r="D454">
        <v>4396</v>
      </c>
      <c r="E454" t="s">
        <v>93</v>
      </c>
      <c r="F454" t="s">
        <v>68</v>
      </c>
      <c r="G454" t="s">
        <v>92</v>
      </c>
      <c r="H454">
        <v>0</v>
      </c>
      <c r="I454">
        <v>0</v>
      </c>
      <c r="J454">
        <v>0</v>
      </c>
      <c r="K454">
        <v>5</v>
      </c>
      <c r="L454">
        <v>1</v>
      </c>
      <c r="M454">
        <v>0</v>
      </c>
      <c r="N454">
        <v>2</v>
      </c>
      <c r="O454">
        <v>0</v>
      </c>
      <c r="P454">
        <v>1</v>
      </c>
      <c r="Q454">
        <v>0</v>
      </c>
      <c r="R454">
        <v>3</v>
      </c>
      <c r="S454">
        <v>2</v>
      </c>
      <c r="T454">
        <v>2</v>
      </c>
      <c r="U454">
        <v>4</v>
      </c>
      <c r="V454">
        <v>3</v>
      </c>
      <c r="W454">
        <v>2</v>
      </c>
      <c r="X454">
        <v>1</v>
      </c>
      <c r="Y454">
        <v>4</v>
      </c>
      <c r="Z454">
        <v>1</v>
      </c>
      <c r="AA454">
        <v>4</v>
      </c>
      <c r="AB454">
        <v>2</v>
      </c>
      <c r="AC454">
        <v>0</v>
      </c>
      <c r="AD454">
        <v>0</v>
      </c>
      <c r="AE454">
        <v>0</v>
      </c>
      <c r="AF454">
        <v>5</v>
      </c>
      <c r="AG454">
        <v>0</v>
      </c>
      <c r="AH454">
        <v>0</v>
      </c>
      <c r="AI454">
        <v>0</v>
      </c>
      <c r="AJ454">
        <v>0</v>
      </c>
      <c r="AK454">
        <v>2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1</v>
      </c>
      <c r="AX454">
        <v>0</v>
      </c>
      <c r="AY454">
        <v>4</v>
      </c>
      <c r="AZ454">
        <v>14</v>
      </c>
      <c r="BA454">
        <v>0</v>
      </c>
      <c r="BB454">
        <v>0</v>
      </c>
      <c r="BC454">
        <v>2</v>
      </c>
      <c r="BD454">
        <v>7</v>
      </c>
    </row>
    <row r="455" spans="1:56" x14ac:dyDescent="0.3">
      <c r="A455">
        <v>2025</v>
      </c>
      <c r="B455">
        <v>3</v>
      </c>
      <c r="C455">
        <v>4394</v>
      </c>
      <c r="D455">
        <v>4397</v>
      </c>
      <c r="E455" t="s">
        <v>94</v>
      </c>
      <c r="F455" t="s">
        <v>68</v>
      </c>
      <c r="G455" t="s">
        <v>94</v>
      </c>
      <c r="H455">
        <v>1</v>
      </c>
      <c r="I455">
        <v>0</v>
      </c>
      <c r="J455">
        <v>0</v>
      </c>
      <c r="K455">
        <v>9</v>
      </c>
      <c r="L455">
        <v>7</v>
      </c>
      <c r="M455">
        <v>0</v>
      </c>
      <c r="N455">
        <v>4</v>
      </c>
      <c r="O455">
        <v>0</v>
      </c>
      <c r="P455">
        <v>4</v>
      </c>
      <c r="Q455">
        <v>0</v>
      </c>
      <c r="R455">
        <v>0</v>
      </c>
      <c r="S455">
        <v>5</v>
      </c>
      <c r="T455">
        <v>8</v>
      </c>
      <c r="U455">
        <v>5</v>
      </c>
      <c r="V455">
        <v>8</v>
      </c>
      <c r="W455">
        <v>1</v>
      </c>
      <c r="X455">
        <v>17</v>
      </c>
      <c r="Y455">
        <v>2</v>
      </c>
      <c r="Z455">
        <v>6</v>
      </c>
      <c r="AA455">
        <v>4</v>
      </c>
      <c r="AB455">
        <v>1</v>
      </c>
      <c r="AC455">
        <v>0</v>
      </c>
      <c r="AD455">
        <v>13</v>
      </c>
      <c r="AE455">
        <v>0</v>
      </c>
      <c r="AF455">
        <v>8</v>
      </c>
      <c r="AG455">
        <v>0</v>
      </c>
      <c r="AH455">
        <v>1</v>
      </c>
      <c r="AI455">
        <v>6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3</v>
      </c>
      <c r="AV455">
        <v>0</v>
      </c>
      <c r="AW455">
        <v>14</v>
      </c>
      <c r="AX455">
        <v>2</v>
      </c>
      <c r="AY455">
        <v>14</v>
      </c>
      <c r="AZ455">
        <v>8</v>
      </c>
      <c r="BA455">
        <v>0</v>
      </c>
      <c r="BB455">
        <v>0</v>
      </c>
      <c r="BC455">
        <v>5</v>
      </c>
      <c r="BD455">
        <v>7</v>
      </c>
    </row>
    <row r="456" spans="1:56" x14ac:dyDescent="0.3">
      <c r="A456">
        <v>2025</v>
      </c>
      <c r="B456">
        <v>3</v>
      </c>
      <c r="C456">
        <v>4395</v>
      </c>
      <c r="D456">
        <v>4398</v>
      </c>
      <c r="E456" t="s">
        <v>95</v>
      </c>
      <c r="F456" t="s">
        <v>68</v>
      </c>
      <c r="G456" t="s">
        <v>94</v>
      </c>
      <c r="H456">
        <v>1</v>
      </c>
      <c r="I456">
        <v>0</v>
      </c>
      <c r="J456">
        <v>0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  <c r="U456">
        <v>3</v>
      </c>
      <c r="V456">
        <v>0</v>
      </c>
      <c r="W456">
        <v>1</v>
      </c>
      <c r="X456">
        <v>2</v>
      </c>
      <c r="Y456">
        <v>1</v>
      </c>
      <c r="Z456">
        <v>3</v>
      </c>
      <c r="AA456">
        <v>1</v>
      </c>
      <c r="AB456">
        <v>0</v>
      </c>
      <c r="AC456">
        <v>0</v>
      </c>
      <c r="AD456">
        <v>0</v>
      </c>
      <c r="AE456">
        <v>0</v>
      </c>
      <c r="AF456">
        <v>16</v>
      </c>
      <c r="AG456">
        <v>0</v>
      </c>
      <c r="AH456">
        <v>0</v>
      </c>
      <c r="AI456">
        <v>0</v>
      </c>
      <c r="AJ456">
        <v>0</v>
      </c>
      <c r="AK456">
        <v>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3</v>
      </c>
      <c r="AX456">
        <v>1</v>
      </c>
      <c r="AY456">
        <v>0</v>
      </c>
      <c r="AZ456">
        <v>2</v>
      </c>
      <c r="BA456">
        <v>0</v>
      </c>
      <c r="BB456">
        <v>0</v>
      </c>
      <c r="BC456">
        <v>0</v>
      </c>
      <c r="BD456">
        <v>4</v>
      </c>
    </row>
    <row r="457" spans="1:56" x14ac:dyDescent="0.3">
      <c r="A457">
        <v>2025</v>
      </c>
      <c r="B457">
        <v>3</v>
      </c>
      <c r="C457">
        <v>4396</v>
      </c>
      <c r="D457">
        <v>4399</v>
      </c>
      <c r="E457" t="s">
        <v>96</v>
      </c>
      <c r="F457" t="s">
        <v>68</v>
      </c>
      <c r="G457" t="s">
        <v>94</v>
      </c>
      <c r="H457">
        <v>2</v>
      </c>
      <c r="I457">
        <v>0</v>
      </c>
      <c r="J457">
        <v>0</v>
      </c>
      <c r="K457">
        <v>4</v>
      </c>
      <c r="L457">
        <v>2</v>
      </c>
      <c r="M457">
        <v>0</v>
      </c>
      <c r="N457">
        <v>1</v>
      </c>
      <c r="O457">
        <v>0</v>
      </c>
      <c r="P457">
        <v>1</v>
      </c>
      <c r="Q457">
        <v>0</v>
      </c>
      <c r="R457">
        <v>1</v>
      </c>
      <c r="S457">
        <v>1</v>
      </c>
      <c r="T457">
        <v>2</v>
      </c>
      <c r="U457">
        <v>4</v>
      </c>
      <c r="V457">
        <v>0</v>
      </c>
      <c r="W457">
        <v>3</v>
      </c>
      <c r="X457">
        <v>4</v>
      </c>
      <c r="Y457">
        <v>3</v>
      </c>
      <c r="Z457">
        <v>5</v>
      </c>
      <c r="AA457">
        <v>1</v>
      </c>
      <c r="AB457">
        <v>1</v>
      </c>
      <c r="AC457">
        <v>0</v>
      </c>
      <c r="AD457">
        <v>4</v>
      </c>
      <c r="AE457">
        <v>0</v>
      </c>
      <c r="AF457">
        <v>8</v>
      </c>
      <c r="AG457">
        <v>0</v>
      </c>
      <c r="AH457">
        <v>0</v>
      </c>
      <c r="AI457">
        <v>3</v>
      </c>
      <c r="AJ457">
        <v>0</v>
      </c>
      <c r="AK457">
        <v>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7</v>
      </c>
      <c r="AX457">
        <v>0</v>
      </c>
      <c r="AY457">
        <v>3</v>
      </c>
      <c r="AZ457">
        <v>13</v>
      </c>
      <c r="BA457">
        <v>0</v>
      </c>
      <c r="BB457">
        <v>1</v>
      </c>
      <c r="BC457">
        <v>3</v>
      </c>
      <c r="BD457">
        <v>6</v>
      </c>
    </row>
    <row r="458" spans="1:56" x14ac:dyDescent="0.3">
      <c r="A458">
        <v>2025</v>
      </c>
      <c r="B458">
        <v>3</v>
      </c>
      <c r="C458">
        <v>4397</v>
      </c>
      <c r="D458">
        <v>4400</v>
      </c>
      <c r="E458" t="s">
        <v>97</v>
      </c>
      <c r="F458" t="s">
        <v>68</v>
      </c>
      <c r="G458" t="s">
        <v>94</v>
      </c>
      <c r="H458">
        <v>0</v>
      </c>
      <c r="I458">
        <v>0</v>
      </c>
      <c r="J458">
        <v>0</v>
      </c>
      <c r="K458">
        <v>1</v>
      </c>
      <c r="L458">
        <v>1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  <c r="S458">
        <v>1</v>
      </c>
      <c r="T458">
        <v>4</v>
      </c>
      <c r="U458">
        <v>4</v>
      </c>
      <c r="V458">
        <v>2</v>
      </c>
      <c r="W458">
        <v>1</v>
      </c>
      <c r="X458">
        <v>2</v>
      </c>
      <c r="Y458">
        <v>0</v>
      </c>
      <c r="Z458">
        <v>5</v>
      </c>
      <c r="AA458">
        <v>3</v>
      </c>
      <c r="AB458">
        <v>1</v>
      </c>
      <c r="AC458">
        <v>0</v>
      </c>
      <c r="AD458">
        <v>3</v>
      </c>
      <c r="AE458">
        <v>0</v>
      </c>
      <c r="AF458">
        <v>10</v>
      </c>
      <c r="AG458">
        <v>0</v>
      </c>
      <c r="AH458">
        <v>0</v>
      </c>
      <c r="AI458">
        <v>3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1</v>
      </c>
      <c r="AX458">
        <v>0</v>
      </c>
      <c r="AY458">
        <v>1</v>
      </c>
      <c r="AZ458">
        <v>1</v>
      </c>
      <c r="BA458">
        <v>0</v>
      </c>
      <c r="BB458">
        <v>0</v>
      </c>
      <c r="BC458">
        <v>0</v>
      </c>
      <c r="BD458">
        <v>4</v>
      </c>
    </row>
    <row r="459" spans="1:56" x14ac:dyDescent="0.3">
      <c r="A459">
        <v>2025</v>
      </c>
      <c r="B459">
        <v>3</v>
      </c>
      <c r="C459">
        <v>4398</v>
      </c>
      <c r="D459">
        <v>4401</v>
      </c>
      <c r="E459" t="s">
        <v>98</v>
      </c>
      <c r="F459" t="s">
        <v>68</v>
      </c>
      <c r="G459" t="s">
        <v>94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</v>
      </c>
      <c r="U459">
        <v>2</v>
      </c>
      <c r="V459">
        <v>0</v>
      </c>
      <c r="W459">
        <v>1</v>
      </c>
      <c r="X459">
        <v>0</v>
      </c>
      <c r="Y459">
        <v>1</v>
      </c>
      <c r="Z459">
        <v>1</v>
      </c>
      <c r="AA459">
        <v>0</v>
      </c>
      <c r="AB459">
        <v>2</v>
      </c>
      <c r="AC459">
        <v>0</v>
      </c>
      <c r="AD459">
        <v>0</v>
      </c>
      <c r="AE459">
        <v>0</v>
      </c>
      <c r="AF459">
        <v>2</v>
      </c>
      <c r="AG459">
        <v>0</v>
      </c>
      <c r="AH459">
        <v>0</v>
      </c>
      <c r="AI459">
        <v>1</v>
      </c>
      <c r="AJ459">
        <v>0</v>
      </c>
      <c r="AK459">
        <v>1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1</v>
      </c>
      <c r="AX459">
        <v>1</v>
      </c>
      <c r="AY459">
        <v>2</v>
      </c>
      <c r="AZ459">
        <v>2</v>
      </c>
      <c r="BA459">
        <v>0</v>
      </c>
      <c r="BB459">
        <v>0</v>
      </c>
      <c r="BC459">
        <v>0</v>
      </c>
      <c r="BD459">
        <v>0</v>
      </c>
    </row>
    <row r="460" spans="1:56" x14ac:dyDescent="0.3">
      <c r="A460">
        <v>2025</v>
      </c>
      <c r="B460">
        <v>3</v>
      </c>
      <c r="C460">
        <v>4399</v>
      </c>
      <c r="D460">
        <v>4402</v>
      </c>
      <c r="E460" t="s">
        <v>99</v>
      </c>
      <c r="F460" t="s">
        <v>68</v>
      </c>
      <c r="G460" t="s">
        <v>94</v>
      </c>
      <c r="H460">
        <v>0</v>
      </c>
      <c r="I460">
        <v>0</v>
      </c>
      <c r="J460">
        <v>0</v>
      </c>
      <c r="K460">
        <v>1</v>
      </c>
      <c r="L460">
        <v>1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2</v>
      </c>
      <c r="X460">
        <v>1</v>
      </c>
      <c r="Y460">
        <v>3</v>
      </c>
      <c r="Z460">
        <v>1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1</v>
      </c>
      <c r="AG460">
        <v>0</v>
      </c>
      <c r="AH460">
        <v>2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7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1</v>
      </c>
    </row>
    <row r="461" spans="1:56" x14ac:dyDescent="0.3">
      <c r="A461">
        <v>2025</v>
      </c>
      <c r="B461">
        <v>3</v>
      </c>
      <c r="C461">
        <v>4400</v>
      </c>
      <c r="D461">
        <v>4403</v>
      </c>
      <c r="E461" t="s">
        <v>100</v>
      </c>
      <c r="F461" t="s">
        <v>68</v>
      </c>
      <c r="G461" t="s">
        <v>94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</v>
      </c>
      <c r="V461">
        <v>1</v>
      </c>
      <c r="W461">
        <v>1</v>
      </c>
      <c r="X461">
        <v>1</v>
      </c>
      <c r="Y461">
        <v>2</v>
      </c>
      <c r="Z461">
        <v>1</v>
      </c>
      <c r="AA461">
        <v>0</v>
      </c>
      <c r="AB461">
        <v>3</v>
      </c>
      <c r="AC461">
        <v>0</v>
      </c>
      <c r="AD461">
        <v>0</v>
      </c>
      <c r="AE461">
        <v>0</v>
      </c>
      <c r="AF461">
        <v>2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4</v>
      </c>
      <c r="AX461">
        <v>0</v>
      </c>
      <c r="AY461">
        <v>2</v>
      </c>
      <c r="AZ461">
        <v>2</v>
      </c>
      <c r="BA461">
        <v>0</v>
      </c>
      <c r="BB461">
        <v>0</v>
      </c>
      <c r="BC461">
        <v>1</v>
      </c>
      <c r="BD461">
        <v>1</v>
      </c>
    </row>
    <row r="462" spans="1:56" x14ac:dyDescent="0.3">
      <c r="A462">
        <v>2025</v>
      </c>
      <c r="B462">
        <v>3</v>
      </c>
      <c r="C462">
        <v>4401</v>
      </c>
      <c r="D462">
        <v>4404</v>
      </c>
      <c r="E462" t="s">
        <v>101</v>
      </c>
      <c r="F462" t="s">
        <v>68</v>
      </c>
      <c r="G462" t="s">
        <v>92</v>
      </c>
      <c r="H462">
        <v>0</v>
      </c>
      <c r="I462">
        <v>0</v>
      </c>
      <c r="J462">
        <v>0</v>
      </c>
      <c r="K462">
        <v>2</v>
      </c>
      <c r="L462">
        <v>2</v>
      </c>
      <c r="M462">
        <v>0</v>
      </c>
      <c r="N462">
        <v>3</v>
      </c>
      <c r="O462">
        <v>0</v>
      </c>
      <c r="P462">
        <v>4</v>
      </c>
      <c r="Q462">
        <v>0</v>
      </c>
      <c r="R462">
        <v>3</v>
      </c>
      <c r="S462">
        <v>5</v>
      </c>
      <c r="T462">
        <v>2</v>
      </c>
      <c r="U462">
        <v>2</v>
      </c>
      <c r="V462">
        <v>4</v>
      </c>
      <c r="W462">
        <v>3</v>
      </c>
      <c r="X462">
        <v>0</v>
      </c>
      <c r="Y462">
        <v>1</v>
      </c>
      <c r="Z462">
        <v>0</v>
      </c>
      <c r="AA462">
        <v>2</v>
      </c>
      <c r="AB462">
        <v>1</v>
      </c>
      <c r="AC462">
        <v>0</v>
      </c>
      <c r="AD462">
        <v>8</v>
      </c>
      <c r="AE462">
        <v>0</v>
      </c>
      <c r="AF462">
        <v>12</v>
      </c>
      <c r="AG462">
        <v>0</v>
      </c>
      <c r="AH462">
        <v>0</v>
      </c>
      <c r="AI462">
        <v>8</v>
      </c>
      <c r="AJ462">
        <v>0</v>
      </c>
      <c r="AK462">
        <v>3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4</v>
      </c>
      <c r="AY462">
        <v>2</v>
      </c>
      <c r="AZ462">
        <v>1</v>
      </c>
      <c r="BA462">
        <v>0</v>
      </c>
      <c r="BB462">
        <v>1</v>
      </c>
      <c r="BC462">
        <v>0</v>
      </c>
      <c r="BD462">
        <v>2</v>
      </c>
    </row>
    <row r="463" spans="1:56" x14ac:dyDescent="0.3">
      <c r="A463">
        <v>2025</v>
      </c>
      <c r="B463">
        <v>3</v>
      </c>
      <c r="C463">
        <v>4402</v>
      </c>
      <c r="D463">
        <v>4405</v>
      </c>
      <c r="E463" t="s">
        <v>102</v>
      </c>
      <c r="F463" t="s">
        <v>68</v>
      </c>
      <c r="G463" t="s">
        <v>92</v>
      </c>
      <c r="H463">
        <v>0</v>
      </c>
      <c r="I463">
        <v>0</v>
      </c>
      <c r="J463">
        <v>0</v>
      </c>
      <c r="K463">
        <v>3</v>
      </c>
      <c r="L463">
        <v>2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1</v>
      </c>
      <c r="S463">
        <v>2</v>
      </c>
      <c r="T463">
        <v>1</v>
      </c>
      <c r="U463">
        <v>2</v>
      </c>
      <c r="V463">
        <v>0</v>
      </c>
      <c r="W463">
        <v>7</v>
      </c>
      <c r="X463">
        <v>4</v>
      </c>
      <c r="Y463">
        <v>5</v>
      </c>
      <c r="Z463">
        <v>1</v>
      </c>
      <c r="AA463">
        <v>1</v>
      </c>
      <c r="AB463">
        <v>0</v>
      </c>
      <c r="AC463">
        <v>0</v>
      </c>
      <c r="AD463">
        <v>2</v>
      </c>
      <c r="AE463">
        <v>0</v>
      </c>
      <c r="AF463">
        <v>2</v>
      </c>
      <c r="AG463">
        <v>0</v>
      </c>
      <c r="AH463">
        <v>1</v>
      </c>
      <c r="AI463">
        <v>2</v>
      </c>
      <c r="AJ463">
        <v>0</v>
      </c>
      <c r="AK463">
        <v>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5</v>
      </c>
      <c r="AZ463">
        <v>8</v>
      </c>
      <c r="BA463">
        <v>0</v>
      </c>
      <c r="BB463">
        <v>0</v>
      </c>
      <c r="BC463">
        <v>1</v>
      </c>
      <c r="BD463">
        <v>2</v>
      </c>
    </row>
    <row r="464" spans="1:56" x14ac:dyDescent="0.3">
      <c r="A464">
        <v>2025</v>
      </c>
      <c r="B464">
        <v>3</v>
      </c>
      <c r="C464">
        <v>4403</v>
      </c>
      <c r="D464">
        <v>4406</v>
      </c>
      <c r="E464" t="s">
        <v>103</v>
      </c>
      <c r="F464" t="s">
        <v>68</v>
      </c>
      <c r="G464" t="s">
        <v>92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2</v>
      </c>
      <c r="S464">
        <v>2</v>
      </c>
      <c r="T464">
        <v>1</v>
      </c>
      <c r="U464">
        <v>1</v>
      </c>
      <c r="V464">
        <v>3</v>
      </c>
      <c r="W464">
        <v>1</v>
      </c>
      <c r="X464">
        <v>1</v>
      </c>
      <c r="Y464">
        <v>2</v>
      </c>
      <c r="Z464">
        <v>0</v>
      </c>
      <c r="AA464">
        <v>2</v>
      </c>
      <c r="AB464">
        <v>1</v>
      </c>
      <c r="AC464">
        <v>0</v>
      </c>
      <c r="AD464">
        <v>0</v>
      </c>
      <c r="AE464">
        <v>0</v>
      </c>
      <c r="AF464">
        <v>12</v>
      </c>
      <c r="AG464">
        <v>0</v>
      </c>
      <c r="AH464">
        <v>0</v>
      </c>
      <c r="AI464">
        <v>1</v>
      </c>
      <c r="AJ464">
        <v>0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4</v>
      </c>
      <c r="AX464">
        <v>0</v>
      </c>
      <c r="AY464">
        <v>0</v>
      </c>
      <c r="AZ464">
        <v>2</v>
      </c>
      <c r="BA464">
        <v>0</v>
      </c>
      <c r="BB464">
        <v>0</v>
      </c>
      <c r="BC464">
        <v>0</v>
      </c>
      <c r="BD464">
        <v>6</v>
      </c>
    </row>
    <row r="465" spans="1:56" x14ac:dyDescent="0.3">
      <c r="A465">
        <v>2025</v>
      </c>
      <c r="B465">
        <v>3</v>
      </c>
      <c r="C465">
        <v>4404</v>
      </c>
      <c r="D465">
        <v>4407</v>
      </c>
      <c r="E465" t="s">
        <v>104</v>
      </c>
      <c r="F465" t="s">
        <v>68</v>
      </c>
      <c r="G465" t="s">
        <v>104</v>
      </c>
      <c r="H465">
        <v>15</v>
      </c>
      <c r="I465">
        <v>2</v>
      </c>
      <c r="J465">
        <v>39</v>
      </c>
      <c r="K465">
        <v>42</v>
      </c>
      <c r="L465">
        <v>34</v>
      </c>
      <c r="M465">
        <v>1</v>
      </c>
      <c r="N465">
        <v>33</v>
      </c>
      <c r="O465">
        <v>0</v>
      </c>
      <c r="P465">
        <v>25</v>
      </c>
      <c r="Q465">
        <v>0</v>
      </c>
      <c r="R465">
        <v>11</v>
      </c>
      <c r="S465">
        <v>33</v>
      </c>
      <c r="T465">
        <v>37</v>
      </c>
      <c r="U465">
        <v>26</v>
      </c>
      <c r="V465">
        <v>16</v>
      </c>
      <c r="W465">
        <v>20</v>
      </c>
      <c r="X465">
        <v>9</v>
      </c>
      <c r="Y465">
        <v>7</v>
      </c>
      <c r="Z465">
        <v>8</v>
      </c>
      <c r="AA465">
        <v>7</v>
      </c>
      <c r="AB465">
        <v>1</v>
      </c>
      <c r="AC465">
        <v>0</v>
      </c>
      <c r="AD465">
        <v>41</v>
      </c>
      <c r="AE465">
        <v>0</v>
      </c>
      <c r="AF465">
        <v>98</v>
      </c>
      <c r="AG465">
        <v>0</v>
      </c>
      <c r="AH465">
        <v>0</v>
      </c>
      <c r="AI465">
        <v>47</v>
      </c>
      <c r="AJ465">
        <v>0</v>
      </c>
      <c r="AK465">
        <v>18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9</v>
      </c>
      <c r="AV465">
        <v>0</v>
      </c>
      <c r="AW465">
        <v>18</v>
      </c>
      <c r="AX465">
        <v>5</v>
      </c>
      <c r="AY465">
        <v>35</v>
      </c>
      <c r="AZ465">
        <v>31</v>
      </c>
      <c r="BA465">
        <v>0</v>
      </c>
      <c r="BB465">
        <v>0</v>
      </c>
      <c r="BC465">
        <v>4</v>
      </c>
      <c r="BD465">
        <v>19</v>
      </c>
    </row>
    <row r="466" spans="1:56" x14ac:dyDescent="0.3">
      <c r="A466">
        <v>2025</v>
      </c>
      <c r="B466">
        <v>3</v>
      </c>
      <c r="C466">
        <v>4405</v>
      </c>
      <c r="D466">
        <v>4408</v>
      </c>
      <c r="E466" t="s">
        <v>105</v>
      </c>
      <c r="F466" t="s">
        <v>68</v>
      </c>
      <c r="G466" t="s">
        <v>104</v>
      </c>
      <c r="H466">
        <v>0</v>
      </c>
      <c r="I466">
        <v>0</v>
      </c>
      <c r="J466">
        <v>0</v>
      </c>
      <c r="K466">
        <v>0</v>
      </c>
      <c r="L466">
        <v>2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2</v>
      </c>
      <c r="S466">
        <v>2</v>
      </c>
      <c r="T466">
        <v>5</v>
      </c>
      <c r="U466">
        <v>3</v>
      </c>
      <c r="V466">
        <v>1</v>
      </c>
      <c r="W466">
        <v>4</v>
      </c>
      <c r="X466">
        <v>0</v>
      </c>
      <c r="Y466">
        <v>2</v>
      </c>
      <c r="Z466">
        <v>1</v>
      </c>
      <c r="AA466">
        <v>3</v>
      </c>
      <c r="AB466">
        <v>0</v>
      </c>
      <c r="AC466">
        <v>0</v>
      </c>
      <c r="AD466">
        <v>3</v>
      </c>
      <c r="AE466">
        <v>0</v>
      </c>
      <c r="AF466">
        <v>11</v>
      </c>
      <c r="AG466">
        <v>0</v>
      </c>
      <c r="AH466">
        <v>1</v>
      </c>
      <c r="AI466">
        <v>1</v>
      </c>
      <c r="AJ466">
        <v>0</v>
      </c>
      <c r="AK466">
        <v>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1</v>
      </c>
      <c r="AT466">
        <v>0</v>
      </c>
      <c r="AU466">
        <v>0</v>
      </c>
      <c r="AV466">
        <v>0</v>
      </c>
      <c r="AW466">
        <v>4</v>
      </c>
      <c r="AX466">
        <v>0</v>
      </c>
      <c r="AY466">
        <v>5</v>
      </c>
      <c r="AZ466">
        <v>11</v>
      </c>
      <c r="BA466">
        <v>0</v>
      </c>
      <c r="BB466">
        <v>0</v>
      </c>
      <c r="BC466">
        <v>1</v>
      </c>
      <c r="BD466">
        <v>3</v>
      </c>
    </row>
    <row r="467" spans="1:56" x14ac:dyDescent="0.3">
      <c r="A467">
        <v>2025</v>
      </c>
      <c r="B467">
        <v>3</v>
      </c>
      <c r="C467">
        <v>4406</v>
      </c>
      <c r="D467">
        <v>4409</v>
      </c>
      <c r="E467" t="s">
        <v>106</v>
      </c>
      <c r="F467" t="s">
        <v>68</v>
      </c>
      <c r="G467" t="s">
        <v>104</v>
      </c>
      <c r="H467">
        <v>0</v>
      </c>
      <c r="I467">
        <v>0</v>
      </c>
      <c r="J467">
        <v>0</v>
      </c>
      <c r="K467">
        <v>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1</v>
      </c>
      <c r="S467">
        <v>4</v>
      </c>
      <c r="T467">
        <v>10</v>
      </c>
      <c r="U467">
        <v>6</v>
      </c>
      <c r="V467">
        <v>1</v>
      </c>
      <c r="W467">
        <v>5</v>
      </c>
      <c r="X467">
        <v>4</v>
      </c>
      <c r="Y467">
        <v>2</v>
      </c>
      <c r="Z467">
        <v>1</v>
      </c>
      <c r="AA467">
        <v>2</v>
      </c>
      <c r="AB467">
        <v>1</v>
      </c>
      <c r="AC467">
        <v>0</v>
      </c>
      <c r="AD467">
        <v>5</v>
      </c>
      <c r="AE467">
        <v>0</v>
      </c>
      <c r="AF467">
        <v>29</v>
      </c>
      <c r="AG467">
        <v>0</v>
      </c>
      <c r="AH467">
        <v>2</v>
      </c>
      <c r="AI467">
        <v>4</v>
      </c>
      <c r="AJ467">
        <v>0</v>
      </c>
      <c r="AK467">
        <v>1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</v>
      </c>
      <c r="AV467">
        <v>0</v>
      </c>
      <c r="AW467">
        <v>4</v>
      </c>
      <c r="AX467">
        <v>1</v>
      </c>
      <c r="AY467">
        <v>15</v>
      </c>
      <c r="AZ467">
        <v>15</v>
      </c>
      <c r="BA467">
        <v>0</v>
      </c>
      <c r="BB467">
        <v>0</v>
      </c>
      <c r="BC467">
        <v>5</v>
      </c>
      <c r="BD467">
        <v>1</v>
      </c>
    </row>
    <row r="468" spans="1:56" x14ac:dyDescent="0.3">
      <c r="A468">
        <v>2025</v>
      </c>
      <c r="B468">
        <v>3</v>
      </c>
      <c r="C468">
        <v>4407</v>
      </c>
      <c r="D468">
        <v>4410</v>
      </c>
      <c r="E468" t="s">
        <v>107</v>
      </c>
      <c r="F468" t="s">
        <v>68</v>
      </c>
      <c r="G468" t="s">
        <v>104</v>
      </c>
      <c r="H468">
        <v>0</v>
      </c>
      <c r="I468">
        <v>0</v>
      </c>
      <c r="J468">
        <v>0</v>
      </c>
      <c r="K468">
        <v>3</v>
      </c>
      <c r="L468">
        <v>1</v>
      </c>
      <c r="M468">
        <v>0</v>
      </c>
      <c r="N468">
        <v>2</v>
      </c>
      <c r="O468">
        <v>0</v>
      </c>
      <c r="P468">
        <v>0</v>
      </c>
      <c r="Q468">
        <v>0</v>
      </c>
      <c r="R468">
        <v>0</v>
      </c>
      <c r="S468">
        <v>2</v>
      </c>
      <c r="T468">
        <v>2</v>
      </c>
      <c r="U468">
        <v>3</v>
      </c>
      <c r="V468">
        <v>0</v>
      </c>
      <c r="W468">
        <v>1</v>
      </c>
      <c r="X468">
        <v>2</v>
      </c>
      <c r="Y468">
        <v>4</v>
      </c>
      <c r="Z468">
        <v>0</v>
      </c>
      <c r="AA468">
        <v>0</v>
      </c>
      <c r="AB468">
        <v>1</v>
      </c>
      <c r="AC468">
        <v>0</v>
      </c>
      <c r="AD468">
        <v>0</v>
      </c>
      <c r="AE468">
        <v>0</v>
      </c>
      <c r="AF468">
        <v>4</v>
      </c>
      <c r="AG468">
        <v>0</v>
      </c>
      <c r="AH468">
        <v>1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1</v>
      </c>
      <c r="AX468">
        <v>0</v>
      </c>
      <c r="AY468">
        <v>0</v>
      </c>
      <c r="AZ468">
        <v>3</v>
      </c>
      <c r="BA468">
        <v>0</v>
      </c>
      <c r="BB468">
        <v>0</v>
      </c>
      <c r="BC468">
        <v>2</v>
      </c>
      <c r="BD468">
        <v>4</v>
      </c>
    </row>
    <row r="469" spans="1:56" x14ac:dyDescent="0.3">
      <c r="A469">
        <v>2025</v>
      </c>
      <c r="B469">
        <v>3</v>
      </c>
      <c r="C469">
        <v>4408</v>
      </c>
      <c r="D469">
        <v>4411</v>
      </c>
      <c r="E469" t="s">
        <v>108</v>
      </c>
      <c r="F469" t="s">
        <v>68</v>
      </c>
      <c r="G469" t="s">
        <v>104</v>
      </c>
      <c r="H469">
        <v>0</v>
      </c>
      <c r="I469">
        <v>0</v>
      </c>
      <c r="J469">
        <v>0</v>
      </c>
      <c r="K469">
        <v>1</v>
      </c>
      <c r="L469">
        <v>1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1</v>
      </c>
      <c r="T469">
        <v>3</v>
      </c>
      <c r="U469">
        <v>0</v>
      </c>
      <c r="V469">
        <v>0</v>
      </c>
      <c r="W469">
        <v>0</v>
      </c>
      <c r="X469">
        <v>1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4</v>
      </c>
      <c r="AE469">
        <v>0</v>
      </c>
      <c r="AF469">
        <v>1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1</v>
      </c>
      <c r="AX469">
        <v>0</v>
      </c>
      <c r="AY469">
        <v>2</v>
      </c>
      <c r="AZ469">
        <v>5</v>
      </c>
      <c r="BA469">
        <v>0</v>
      </c>
      <c r="BB469">
        <v>0</v>
      </c>
      <c r="BC469">
        <v>0</v>
      </c>
      <c r="BD469">
        <v>0</v>
      </c>
    </row>
    <row r="470" spans="1:56" x14ac:dyDescent="0.3">
      <c r="A470">
        <v>2025</v>
      </c>
      <c r="B470">
        <v>3</v>
      </c>
      <c r="C470">
        <v>4409</v>
      </c>
      <c r="D470">
        <v>4412</v>
      </c>
      <c r="E470" t="s">
        <v>109</v>
      </c>
      <c r="F470" t="s">
        <v>68</v>
      </c>
      <c r="G470" t="s">
        <v>104</v>
      </c>
      <c r="H470">
        <v>0</v>
      </c>
      <c r="I470">
        <v>0</v>
      </c>
      <c r="J470">
        <v>0</v>
      </c>
      <c r="K470">
        <v>1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1</v>
      </c>
      <c r="AA470">
        <v>0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0</v>
      </c>
      <c r="AH470">
        <v>1</v>
      </c>
      <c r="AI470">
        <v>1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1</v>
      </c>
      <c r="AZ470">
        <v>0</v>
      </c>
      <c r="BA470">
        <v>0</v>
      </c>
      <c r="BB470">
        <v>0</v>
      </c>
      <c r="BC470">
        <v>1</v>
      </c>
      <c r="BD470">
        <v>0</v>
      </c>
    </row>
    <row r="471" spans="1:56" x14ac:dyDescent="0.3">
      <c r="A471">
        <v>2025</v>
      </c>
      <c r="B471">
        <v>3</v>
      </c>
      <c r="C471">
        <v>4410</v>
      </c>
      <c r="D471">
        <v>4413</v>
      </c>
      <c r="E471" t="s">
        <v>110</v>
      </c>
      <c r="F471" t="s">
        <v>68</v>
      </c>
      <c r="G471" t="s">
        <v>104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1</v>
      </c>
      <c r="AY471">
        <v>2</v>
      </c>
      <c r="AZ471">
        <v>3</v>
      </c>
      <c r="BA471">
        <v>0</v>
      </c>
      <c r="BB471">
        <v>0</v>
      </c>
      <c r="BC471">
        <v>0</v>
      </c>
      <c r="BD471">
        <v>0</v>
      </c>
    </row>
    <row r="472" spans="1:56" x14ac:dyDescent="0.3">
      <c r="A472">
        <v>2025</v>
      </c>
      <c r="B472">
        <v>3</v>
      </c>
      <c r="C472">
        <v>4411</v>
      </c>
      <c r="D472">
        <v>4414</v>
      </c>
      <c r="E472" t="s">
        <v>111</v>
      </c>
      <c r="F472" t="s">
        <v>68</v>
      </c>
      <c r="G472" t="s">
        <v>104</v>
      </c>
      <c r="H472">
        <v>0</v>
      </c>
      <c r="I472">
        <v>0</v>
      </c>
      <c r="J472">
        <v>0</v>
      </c>
      <c r="K472">
        <v>1</v>
      </c>
      <c r="L472">
        <v>1</v>
      </c>
      <c r="M472">
        <v>0</v>
      </c>
      <c r="N472">
        <v>1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1</v>
      </c>
      <c r="U472">
        <v>1</v>
      </c>
      <c r="V472">
        <v>0</v>
      </c>
      <c r="W472">
        <v>0</v>
      </c>
      <c r="X472">
        <v>1</v>
      </c>
      <c r="Y472">
        <v>1</v>
      </c>
      <c r="Z472">
        <v>0</v>
      </c>
      <c r="AA472">
        <v>0</v>
      </c>
      <c r="AB472">
        <v>2</v>
      </c>
      <c r="AC472">
        <v>0</v>
      </c>
      <c r="AD472">
        <v>0</v>
      </c>
      <c r="AE472">
        <v>0</v>
      </c>
      <c r="AF472">
        <v>4</v>
      </c>
      <c r="AG472">
        <v>0</v>
      </c>
      <c r="AH472">
        <v>1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4</v>
      </c>
      <c r="AZ472">
        <v>10</v>
      </c>
      <c r="BA472">
        <v>0</v>
      </c>
      <c r="BB472">
        <v>0</v>
      </c>
      <c r="BC472">
        <v>0</v>
      </c>
      <c r="BD472">
        <v>1</v>
      </c>
    </row>
    <row r="473" spans="1:56" x14ac:dyDescent="0.3">
      <c r="A473">
        <v>2025</v>
      </c>
      <c r="B473">
        <v>3</v>
      </c>
      <c r="C473">
        <v>4412</v>
      </c>
      <c r="D473">
        <v>4415</v>
      </c>
      <c r="E473" t="s">
        <v>112</v>
      </c>
      <c r="F473" t="s">
        <v>68</v>
      </c>
      <c r="G473" t="s">
        <v>104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1</v>
      </c>
      <c r="T473">
        <v>0</v>
      </c>
      <c r="U473">
        <v>2</v>
      </c>
      <c r="V473">
        <v>1</v>
      </c>
      <c r="W473">
        <v>1</v>
      </c>
      <c r="X473">
        <v>1</v>
      </c>
      <c r="Y473">
        <v>2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>
        <v>4</v>
      </c>
      <c r="AG473">
        <v>0</v>
      </c>
      <c r="AH473">
        <v>0</v>
      </c>
      <c r="AI473">
        <v>1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5</v>
      </c>
      <c r="AZ473">
        <v>7</v>
      </c>
      <c r="BA473">
        <v>0</v>
      </c>
      <c r="BB473">
        <v>0</v>
      </c>
      <c r="BC473">
        <v>1</v>
      </c>
      <c r="BD473">
        <v>1</v>
      </c>
    </row>
    <row r="474" spans="1:56" x14ac:dyDescent="0.3">
      <c r="A474">
        <v>2025</v>
      </c>
      <c r="B474">
        <v>3</v>
      </c>
      <c r="C474">
        <v>4413</v>
      </c>
      <c r="D474">
        <v>4416</v>
      </c>
      <c r="E474" t="s">
        <v>113</v>
      </c>
      <c r="F474" t="s">
        <v>68</v>
      </c>
      <c r="G474" t="s">
        <v>104</v>
      </c>
      <c r="H474">
        <v>0</v>
      </c>
      <c r="I474">
        <v>0</v>
      </c>
      <c r="J474">
        <v>0</v>
      </c>
      <c r="K474">
        <v>2</v>
      </c>
      <c r="L474">
        <v>1</v>
      </c>
      <c r="M474">
        <v>0</v>
      </c>
      <c r="N474">
        <v>1</v>
      </c>
      <c r="O474">
        <v>0</v>
      </c>
      <c r="P474">
        <v>1</v>
      </c>
      <c r="Q474">
        <v>0</v>
      </c>
      <c r="R474">
        <v>4</v>
      </c>
      <c r="S474">
        <v>3</v>
      </c>
      <c r="T474">
        <v>1</v>
      </c>
      <c r="U474">
        <v>0</v>
      </c>
      <c r="V474">
        <v>1</v>
      </c>
      <c r="W474">
        <v>0</v>
      </c>
      <c r="X474">
        <v>0</v>
      </c>
      <c r="Y474">
        <v>0</v>
      </c>
      <c r="Z474">
        <v>2</v>
      </c>
      <c r="AA474">
        <v>3</v>
      </c>
      <c r="AB474">
        <v>2</v>
      </c>
      <c r="AC474">
        <v>0</v>
      </c>
      <c r="AD474">
        <v>0</v>
      </c>
      <c r="AE474">
        <v>0</v>
      </c>
      <c r="AF474">
        <v>3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1</v>
      </c>
      <c r="AZ474">
        <v>8</v>
      </c>
      <c r="BA474">
        <v>0</v>
      </c>
      <c r="BB474">
        <v>0</v>
      </c>
      <c r="BC474">
        <v>1</v>
      </c>
      <c r="BD474">
        <v>0</v>
      </c>
    </row>
    <row r="475" spans="1:56" x14ac:dyDescent="0.3">
      <c r="A475">
        <v>2025</v>
      </c>
      <c r="B475">
        <v>3</v>
      </c>
      <c r="C475">
        <v>4414</v>
      </c>
      <c r="D475">
        <v>4417</v>
      </c>
      <c r="E475" t="s">
        <v>114</v>
      </c>
      <c r="F475" t="s">
        <v>68</v>
      </c>
      <c r="G475" t="s">
        <v>83</v>
      </c>
      <c r="H475">
        <v>0</v>
      </c>
      <c r="I475">
        <v>0</v>
      </c>
      <c r="J475">
        <v>0</v>
      </c>
      <c r="K475">
        <v>2</v>
      </c>
      <c r="L475">
        <v>1</v>
      </c>
      <c r="M475">
        <v>0</v>
      </c>
      <c r="N475">
        <v>1</v>
      </c>
      <c r="O475">
        <v>0</v>
      </c>
      <c r="P475">
        <v>1</v>
      </c>
      <c r="Q475">
        <v>0</v>
      </c>
      <c r="R475">
        <v>0</v>
      </c>
      <c r="S475">
        <v>1</v>
      </c>
      <c r="T475">
        <v>2</v>
      </c>
      <c r="U475">
        <v>1</v>
      </c>
      <c r="V475">
        <v>1</v>
      </c>
      <c r="W475">
        <v>1</v>
      </c>
      <c r="X475">
        <v>2</v>
      </c>
      <c r="Y475">
        <v>2</v>
      </c>
      <c r="Z475">
        <v>3</v>
      </c>
      <c r="AA475">
        <v>0</v>
      </c>
      <c r="AB475">
        <v>2</v>
      </c>
      <c r="AC475">
        <v>0</v>
      </c>
      <c r="AD475">
        <v>1</v>
      </c>
      <c r="AE475">
        <v>0</v>
      </c>
      <c r="AF475">
        <v>4</v>
      </c>
      <c r="AG475">
        <v>0</v>
      </c>
      <c r="AH475">
        <v>0</v>
      </c>
      <c r="AI475">
        <v>3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</v>
      </c>
      <c r="AV475">
        <v>0</v>
      </c>
      <c r="AW475">
        <v>5</v>
      </c>
      <c r="AX475">
        <v>1</v>
      </c>
      <c r="AY475">
        <v>3</v>
      </c>
      <c r="AZ475">
        <v>4</v>
      </c>
      <c r="BA475">
        <v>0</v>
      </c>
      <c r="BB475">
        <v>0</v>
      </c>
      <c r="BC475">
        <v>0</v>
      </c>
      <c r="BD475">
        <v>2</v>
      </c>
    </row>
    <row r="476" spans="1:56" x14ac:dyDescent="0.3">
      <c r="A476">
        <v>2025</v>
      </c>
      <c r="B476">
        <v>3</v>
      </c>
      <c r="C476">
        <v>4415</v>
      </c>
      <c r="D476">
        <v>4418</v>
      </c>
      <c r="E476" t="s">
        <v>115</v>
      </c>
      <c r="F476" t="s">
        <v>68</v>
      </c>
      <c r="G476" t="s">
        <v>83</v>
      </c>
      <c r="H476">
        <v>0</v>
      </c>
      <c r="I476">
        <v>0</v>
      </c>
      <c r="J476">
        <v>0</v>
      </c>
      <c r="K476">
        <v>1</v>
      </c>
      <c r="L476">
        <v>1</v>
      </c>
      <c r="M476">
        <v>0</v>
      </c>
      <c r="N476">
        <v>0</v>
      </c>
      <c r="O476">
        <v>0</v>
      </c>
      <c r="P476">
        <v>1</v>
      </c>
      <c r="Q476">
        <v>0</v>
      </c>
      <c r="R476">
        <v>0</v>
      </c>
      <c r="S476">
        <v>2</v>
      </c>
      <c r="T476">
        <v>0</v>
      </c>
      <c r="U476">
        <v>2</v>
      </c>
      <c r="V476">
        <v>2</v>
      </c>
      <c r="W476">
        <v>2</v>
      </c>
      <c r="X476">
        <v>0</v>
      </c>
      <c r="Y476">
        <v>0</v>
      </c>
      <c r="Z476">
        <v>1</v>
      </c>
      <c r="AA476">
        <v>2</v>
      </c>
      <c r="AB476">
        <v>0</v>
      </c>
      <c r="AC476">
        <v>0</v>
      </c>
      <c r="AD476">
        <v>1</v>
      </c>
      <c r="AE476">
        <v>0</v>
      </c>
      <c r="AF476">
        <v>8</v>
      </c>
      <c r="AG476">
        <v>0</v>
      </c>
      <c r="AH476">
        <v>0</v>
      </c>
      <c r="AI476">
        <v>2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1</v>
      </c>
      <c r="AX476">
        <v>1</v>
      </c>
      <c r="AY476">
        <v>1</v>
      </c>
      <c r="AZ476">
        <v>3</v>
      </c>
      <c r="BA476">
        <v>0</v>
      </c>
      <c r="BB476">
        <v>0</v>
      </c>
      <c r="BC476">
        <v>1</v>
      </c>
      <c r="BD476">
        <v>1</v>
      </c>
    </row>
    <row r="477" spans="1:56" x14ac:dyDescent="0.3">
      <c r="A477">
        <v>2025</v>
      </c>
      <c r="B477">
        <v>3</v>
      </c>
      <c r="C477">
        <v>4416</v>
      </c>
      <c r="D477">
        <v>4419</v>
      </c>
      <c r="E477" t="s">
        <v>116</v>
      </c>
      <c r="F477" t="s">
        <v>68</v>
      </c>
      <c r="G477" t="s">
        <v>83</v>
      </c>
      <c r="H477">
        <v>0</v>
      </c>
      <c r="I477">
        <v>0</v>
      </c>
      <c r="J477">
        <v>0</v>
      </c>
      <c r="K477">
        <v>1</v>
      </c>
      <c r="L477">
        <v>1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</v>
      </c>
      <c r="Y477">
        <v>2</v>
      </c>
      <c r="Z477">
        <v>1</v>
      </c>
      <c r="AA477">
        <v>0</v>
      </c>
      <c r="AB477">
        <v>1</v>
      </c>
      <c r="AC477">
        <v>0</v>
      </c>
      <c r="AD477">
        <v>0</v>
      </c>
      <c r="AE477">
        <v>0</v>
      </c>
      <c r="AF477">
        <v>2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1</v>
      </c>
      <c r="AZ477">
        <v>6</v>
      </c>
      <c r="BA477">
        <v>0</v>
      </c>
      <c r="BB477">
        <v>0</v>
      </c>
      <c r="BC477">
        <v>0</v>
      </c>
      <c r="BD477">
        <v>1</v>
      </c>
    </row>
    <row r="478" spans="1:56" x14ac:dyDescent="0.3">
      <c r="A478">
        <v>2025</v>
      </c>
      <c r="B478">
        <v>3</v>
      </c>
      <c r="C478">
        <v>4417</v>
      </c>
      <c r="D478">
        <v>4420</v>
      </c>
      <c r="E478" t="s">
        <v>117</v>
      </c>
      <c r="F478" t="s">
        <v>68</v>
      </c>
      <c r="G478" t="s">
        <v>117</v>
      </c>
      <c r="H478">
        <v>23</v>
      </c>
      <c r="I478">
        <v>0</v>
      </c>
      <c r="J478">
        <v>25</v>
      </c>
      <c r="K478">
        <v>17</v>
      </c>
      <c r="L478">
        <v>9</v>
      </c>
      <c r="M478">
        <v>0</v>
      </c>
      <c r="N478">
        <v>15</v>
      </c>
      <c r="O478">
        <v>0</v>
      </c>
      <c r="P478">
        <v>15</v>
      </c>
      <c r="Q478">
        <v>0</v>
      </c>
      <c r="R478">
        <v>10</v>
      </c>
      <c r="S478">
        <v>22</v>
      </c>
      <c r="T478">
        <v>16</v>
      </c>
      <c r="U478">
        <v>18</v>
      </c>
      <c r="V478">
        <v>15</v>
      </c>
      <c r="W478">
        <v>20</v>
      </c>
      <c r="X478">
        <v>20</v>
      </c>
      <c r="Y478">
        <v>18</v>
      </c>
      <c r="Z478">
        <v>18</v>
      </c>
      <c r="AA478">
        <v>10</v>
      </c>
      <c r="AB478">
        <v>4</v>
      </c>
      <c r="AC478">
        <v>0</v>
      </c>
      <c r="AD478">
        <v>22</v>
      </c>
      <c r="AE478">
        <v>0</v>
      </c>
      <c r="AF478">
        <v>64</v>
      </c>
      <c r="AG478">
        <v>0</v>
      </c>
      <c r="AH478">
        <v>6</v>
      </c>
      <c r="AI478">
        <v>19</v>
      </c>
      <c r="AJ478">
        <v>0</v>
      </c>
      <c r="AK478">
        <v>11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13</v>
      </c>
      <c r="AV478">
        <v>0</v>
      </c>
      <c r="AW478">
        <v>17</v>
      </c>
      <c r="AX478">
        <v>4</v>
      </c>
      <c r="AY478">
        <v>34</v>
      </c>
      <c r="AZ478">
        <v>55</v>
      </c>
      <c r="BA478">
        <v>0</v>
      </c>
      <c r="BB478">
        <v>0</v>
      </c>
      <c r="BC478">
        <v>11</v>
      </c>
      <c r="BD478">
        <v>15</v>
      </c>
    </row>
    <row r="479" spans="1:56" x14ac:dyDescent="0.3">
      <c r="A479">
        <v>2025</v>
      </c>
      <c r="B479">
        <v>3</v>
      </c>
      <c r="C479">
        <v>4418</v>
      </c>
      <c r="D479">
        <v>4421</v>
      </c>
      <c r="E479" t="s">
        <v>118</v>
      </c>
      <c r="F479" t="s">
        <v>68</v>
      </c>
      <c r="G479" t="s">
        <v>117</v>
      </c>
      <c r="H479">
        <v>0</v>
      </c>
      <c r="I479">
        <v>0</v>
      </c>
      <c r="J479">
        <v>0</v>
      </c>
      <c r="K479">
        <v>6</v>
      </c>
      <c r="L479">
        <v>7</v>
      </c>
      <c r="M479">
        <v>0</v>
      </c>
      <c r="N479">
        <v>7</v>
      </c>
      <c r="O479">
        <v>0</v>
      </c>
      <c r="P479">
        <v>7</v>
      </c>
      <c r="Q479">
        <v>0</v>
      </c>
      <c r="R479">
        <v>2</v>
      </c>
      <c r="S479">
        <v>9</v>
      </c>
      <c r="T479">
        <v>6</v>
      </c>
      <c r="U479">
        <v>10</v>
      </c>
      <c r="V479">
        <v>5</v>
      </c>
      <c r="W479">
        <v>9</v>
      </c>
      <c r="X479">
        <v>3</v>
      </c>
      <c r="Y479">
        <v>8</v>
      </c>
      <c r="Z479">
        <v>2</v>
      </c>
      <c r="AA479">
        <v>6</v>
      </c>
      <c r="AB479">
        <v>0</v>
      </c>
      <c r="AC479">
        <v>0</v>
      </c>
      <c r="AD479">
        <v>5</v>
      </c>
      <c r="AE479">
        <v>0</v>
      </c>
      <c r="AF479">
        <v>23</v>
      </c>
      <c r="AG479">
        <v>0</v>
      </c>
      <c r="AH479">
        <v>0</v>
      </c>
      <c r="AI479">
        <v>5</v>
      </c>
      <c r="AJ479">
        <v>0</v>
      </c>
      <c r="AK479">
        <v>4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4</v>
      </c>
      <c r="AY479">
        <v>3</v>
      </c>
      <c r="AZ479">
        <v>8</v>
      </c>
      <c r="BA479">
        <v>0</v>
      </c>
      <c r="BB479">
        <v>0</v>
      </c>
      <c r="BC479">
        <v>5</v>
      </c>
      <c r="BD479">
        <v>3</v>
      </c>
    </row>
    <row r="480" spans="1:56" x14ac:dyDescent="0.3">
      <c r="A480">
        <v>2025</v>
      </c>
      <c r="B480">
        <v>3</v>
      </c>
      <c r="C480">
        <v>4419</v>
      </c>
      <c r="D480">
        <v>4422</v>
      </c>
      <c r="E480" t="s">
        <v>119</v>
      </c>
      <c r="F480" t="s">
        <v>68</v>
      </c>
      <c r="G480" t="s">
        <v>117</v>
      </c>
      <c r="H480">
        <v>0</v>
      </c>
      <c r="I480">
        <v>0</v>
      </c>
      <c r="J480">
        <v>0</v>
      </c>
      <c r="K480">
        <v>3</v>
      </c>
      <c r="L480">
        <v>1</v>
      </c>
      <c r="M480">
        <v>0</v>
      </c>
      <c r="N480">
        <v>1</v>
      </c>
      <c r="O480">
        <v>0</v>
      </c>
      <c r="P480">
        <v>1</v>
      </c>
      <c r="Q480">
        <v>0</v>
      </c>
      <c r="R480">
        <v>1</v>
      </c>
      <c r="S480">
        <v>0</v>
      </c>
      <c r="T480">
        <v>5</v>
      </c>
      <c r="U480">
        <v>6</v>
      </c>
      <c r="V480">
        <v>3</v>
      </c>
      <c r="W480">
        <v>4</v>
      </c>
      <c r="X480">
        <v>5</v>
      </c>
      <c r="Y480">
        <v>5</v>
      </c>
      <c r="Z480">
        <v>6</v>
      </c>
      <c r="AA480">
        <v>6</v>
      </c>
      <c r="AB480">
        <v>3</v>
      </c>
      <c r="AC480">
        <v>0</v>
      </c>
      <c r="AD480">
        <v>4</v>
      </c>
      <c r="AE480">
        <v>0</v>
      </c>
      <c r="AF480">
        <v>12</v>
      </c>
      <c r="AG480">
        <v>0</v>
      </c>
      <c r="AH480">
        <v>1</v>
      </c>
      <c r="AI480">
        <v>0</v>
      </c>
      <c r="AJ480">
        <v>0</v>
      </c>
      <c r="AK480">
        <v>4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6</v>
      </c>
      <c r="AV480">
        <v>0</v>
      </c>
      <c r="AW480">
        <v>21</v>
      </c>
      <c r="AX480">
        <v>0</v>
      </c>
      <c r="AY480">
        <v>5</v>
      </c>
      <c r="AZ480">
        <v>17</v>
      </c>
      <c r="BA480">
        <v>0</v>
      </c>
      <c r="BB480">
        <v>0</v>
      </c>
      <c r="BC480">
        <v>1</v>
      </c>
      <c r="BD480">
        <v>4</v>
      </c>
    </row>
    <row r="481" spans="1:56" x14ac:dyDescent="0.3">
      <c r="A481">
        <v>2025</v>
      </c>
      <c r="B481">
        <v>3</v>
      </c>
      <c r="C481">
        <v>4420</v>
      </c>
      <c r="D481">
        <v>4423</v>
      </c>
      <c r="E481" t="s">
        <v>120</v>
      </c>
      <c r="F481" t="s">
        <v>68</v>
      </c>
      <c r="G481" t="s">
        <v>117</v>
      </c>
      <c r="H481">
        <v>0</v>
      </c>
      <c r="I481">
        <v>0</v>
      </c>
      <c r="J481">
        <v>0</v>
      </c>
      <c r="K481">
        <v>10</v>
      </c>
      <c r="L481">
        <v>8</v>
      </c>
      <c r="M481">
        <v>0</v>
      </c>
      <c r="N481">
        <v>8</v>
      </c>
      <c r="O481">
        <v>0</v>
      </c>
      <c r="P481">
        <v>6</v>
      </c>
      <c r="Q481">
        <v>0</v>
      </c>
      <c r="R481">
        <v>0</v>
      </c>
      <c r="S481">
        <v>2</v>
      </c>
      <c r="T481">
        <v>7</v>
      </c>
      <c r="U481">
        <v>4</v>
      </c>
      <c r="V481">
        <v>2</v>
      </c>
      <c r="W481">
        <v>6</v>
      </c>
      <c r="X481">
        <v>10</v>
      </c>
      <c r="Y481">
        <v>7</v>
      </c>
      <c r="Z481">
        <v>7</v>
      </c>
      <c r="AA481">
        <v>4</v>
      </c>
      <c r="AB481">
        <v>6</v>
      </c>
      <c r="AC481">
        <v>0</v>
      </c>
      <c r="AD481">
        <v>9</v>
      </c>
      <c r="AE481">
        <v>0</v>
      </c>
      <c r="AF481">
        <v>23</v>
      </c>
      <c r="AG481">
        <v>0</v>
      </c>
      <c r="AH481">
        <v>0</v>
      </c>
      <c r="AI481">
        <v>9</v>
      </c>
      <c r="AJ481">
        <v>0</v>
      </c>
      <c r="AK481">
        <v>9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13</v>
      </c>
      <c r="AX481">
        <v>1</v>
      </c>
      <c r="AY481">
        <v>6</v>
      </c>
      <c r="AZ481">
        <v>11</v>
      </c>
      <c r="BA481">
        <v>0</v>
      </c>
      <c r="BB481">
        <v>0</v>
      </c>
      <c r="BC481">
        <v>4</v>
      </c>
      <c r="BD481">
        <v>2</v>
      </c>
    </row>
    <row r="482" spans="1:56" x14ac:dyDescent="0.3">
      <c r="A482">
        <v>2025</v>
      </c>
      <c r="B482">
        <v>3</v>
      </c>
      <c r="C482">
        <v>4421</v>
      </c>
      <c r="D482">
        <v>4424</v>
      </c>
      <c r="E482" t="s">
        <v>121</v>
      </c>
      <c r="F482" t="s">
        <v>68</v>
      </c>
      <c r="G482" t="s">
        <v>117</v>
      </c>
      <c r="H482">
        <v>0</v>
      </c>
      <c r="I482">
        <v>0</v>
      </c>
      <c r="J482">
        <v>0</v>
      </c>
      <c r="K482">
        <v>5</v>
      </c>
      <c r="L482">
        <v>3</v>
      </c>
      <c r="M482">
        <v>0</v>
      </c>
      <c r="N482">
        <v>1</v>
      </c>
      <c r="O482">
        <v>1</v>
      </c>
      <c r="P482">
        <v>1</v>
      </c>
      <c r="Q482">
        <v>0</v>
      </c>
      <c r="R482">
        <v>4</v>
      </c>
      <c r="S482">
        <v>8</v>
      </c>
      <c r="T482">
        <v>2</v>
      </c>
      <c r="U482">
        <v>2</v>
      </c>
      <c r="V482">
        <v>6</v>
      </c>
      <c r="W482">
        <v>8</v>
      </c>
      <c r="X482">
        <v>6</v>
      </c>
      <c r="Y482">
        <v>7</v>
      </c>
      <c r="Z482">
        <v>3</v>
      </c>
      <c r="AA482">
        <v>6</v>
      </c>
      <c r="AB482">
        <v>5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1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3</v>
      </c>
      <c r="AX482">
        <v>0</v>
      </c>
      <c r="AY482">
        <v>3</v>
      </c>
      <c r="AZ482">
        <v>7</v>
      </c>
      <c r="BA482">
        <v>0</v>
      </c>
      <c r="BB482">
        <v>0</v>
      </c>
      <c r="BC482">
        <v>0</v>
      </c>
      <c r="BD482">
        <v>6</v>
      </c>
    </row>
    <row r="483" spans="1:56" x14ac:dyDescent="0.3">
      <c r="A483">
        <v>2025</v>
      </c>
      <c r="B483">
        <v>3</v>
      </c>
      <c r="C483">
        <v>4422</v>
      </c>
      <c r="D483">
        <v>4425</v>
      </c>
      <c r="E483" t="s">
        <v>122</v>
      </c>
      <c r="F483" t="s">
        <v>68</v>
      </c>
      <c r="G483" t="s">
        <v>117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2</v>
      </c>
      <c r="S483">
        <v>3</v>
      </c>
      <c r="T483">
        <v>5</v>
      </c>
      <c r="U483">
        <v>1</v>
      </c>
      <c r="V483">
        <v>1</v>
      </c>
      <c r="W483">
        <v>4</v>
      </c>
      <c r="X483">
        <v>3</v>
      </c>
      <c r="Y483">
        <v>0</v>
      </c>
      <c r="Z483">
        <v>2</v>
      </c>
      <c r="AA483">
        <v>2</v>
      </c>
      <c r="AB483">
        <v>4</v>
      </c>
      <c r="AC483">
        <v>0</v>
      </c>
      <c r="AD483">
        <v>2</v>
      </c>
      <c r="AE483">
        <v>0</v>
      </c>
      <c r="AF483">
        <v>11</v>
      </c>
      <c r="AG483">
        <v>0</v>
      </c>
      <c r="AH483">
        <v>0</v>
      </c>
      <c r="AI483">
        <v>0</v>
      </c>
      <c r="AJ483">
        <v>0</v>
      </c>
      <c r="AK483">
        <v>2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7</v>
      </c>
      <c r="AX483">
        <v>2</v>
      </c>
      <c r="AY483">
        <v>2</v>
      </c>
      <c r="AZ483">
        <v>9</v>
      </c>
      <c r="BA483">
        <v>0</v>
      </c>
      <c r="BB483">
        <v>0</v>
      </c>
      <c r="BC483">
        <v>0</v>
      </c>
      <c r="BD483">
        <v>3</v>
      </c>
    </row>
    <row r="484" spans="1:56" x14ac:dyDescent="0.3">
      <c r="A484">
        <v>2025</v>
      </c>
      <c r="B484">
        <v>3</v>
      </c>
      <c r="C484">
        <v>4423</v>
      </c>
      <c r="D484">
        <v>4426</v>
      </c>
      <c r="E484" t="s">
        <v>123</v>
      </c>
      <c r="F484" t="s">
        <v>68</v>
      </c>
      <c r="G484" t="s">
        <v>117</v>
      </c>
      <c r="H484">
        <v>0</v>
      </c>
      <c r="I484">
        <v>0</v>
      </c>
      <c r="J484">
        <v>0</v>
      </c>
      <c r="K484">
        <v>4</v>
      </c>
      <c r="L484">
        <v>2</v>
      </c>
      <c r="M484">
        <v>0</v>
      </c>
      <c r="N484">
        <v>1</v>
      </c>
      <c r="O484">
        <v>0</v>
      </c>
      <c r="P484">
        <v>3</v>
      </c>
      <c r="Q484">
        <v>0</v>
      </c>
      <c r="R484">
        <v>3</v>
      </c>
      <c r="S484">
        <v>5</v>
      </c>
      <c r="T484">
        <v>11</v>
      </c>
      <c r="U484">
        <v>4</v>
      </c>
      <c r="V484">
        <v>4</v>
      </c>
      <c r="W484">
        <v>7</v>
      </c>
      <c r="X484">
        <v>4</v>
      </c>
      <c r="Y484">
        <v>6</v>
      </c>
      <c r="Z484">
        <v>8</v>
      </c>
      <c r="AA484">
        <v>7</v>
      </c>
      <c r="AB484">
        <v>6</v>
      </c>
      <c r="AC484">
        <v>0</v>
      </c>
      <c r="AD484">
        <v>6</v>
      </c>
      <c r="AE484">
        <v>0</v>
      </c>
      <c r="AF484">
        <v>5</v>
      </c>
      <c r="AG484">
        <v>0</v>
      </c>
      <c r="AH484">
        <v>0</v>
      </c>
      <c r="AI484">
        <v>6</v>
      </c>
      <c r="AJ484">
        <v>0</v>
      </c>
      <c r="AK484">
        <v>1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1</v>
      </c>
      <c r="AW484">
        <v>7</v>
      </c>
      <c r="AX484">
        <v>6</v>
      </c>
      <c r="AY484">
        <v>15</v>
      </c>
      <c r="AZ484">
        <v>28</v>
      </c>
      <c r="BA484">
        <v>0</v>
      </c>
      <c r="BB484">
        <v>0</v>
      </c>
      <c r="BC484">
        <v>3</v>
      </c>
      <c r="BD484">
        <v>4</v>
      </c>
    </row>
    <row r="485" spans="1:56" x14ac:dyDescent="0.3">
      <c r="A485">
        <v>2025</v>
      </c>
      <c r="B485">
        <v>3</v>
      </c>
      <c r="C485">
        <v>4424</v>
      </c>
      <c r="D485">
        <v>4427</v>
      </c>
      <c r="E485" t="s">
        <v>124</v>
      </c>
      <c r="F485" t="s">
        <v>68</v>
      </c>
      <c r="G485" t="s">
        <v>117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3</v>
      </c>
      <c r="S485">
        <v>4</v>
      </c>
      <c r="T485">
        <v>1</v>
      </c>
      <c r="U485">
        <v>4</v>
      </c>
      <c r="V485">
        <v>1</v>
      </c>
      <c r="W485">
        <v>2</v>
      </c>
      <c r="X485">
        <v>2</v>
      </c>
      <c r="Y485">
        <v>2</v>
      </c>
      <c r="Z485">
        <v>4</v>
      </c>
      <c r="AA485">
        <v>1</v>
      </c>
      <c r="AB485">
        <v>1</v>
      </c>
      <c r="AC485">
        <v>0</v>
      </c>
      <c r="AD485">
        <v>4</v>
      </c>
      <c r="AE485">
        <v>0</v>
      </c>
      <c r="AF485">
        <v>8</v>
      </c>
      <c r="AG485">
        <v>0</v>
      </c>
      <c r="AH485">
        <v>4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3</v>
      </c>
      <c r="AZ485">
        <v>4</v>
      </c>
      <c r="BA485">
        <v>0</v>
      </c>
      <c r="BB485">
        <v>0</v>
      </c>
      <c r="BC485">
        <v>1</v>
      </c>
      <c r="BD485">
        <v>2</v>
      </c>
    </row>
    <row r="486" spans="1:56" x14ac:dyDescent="0.3">
      <c r="A486">
        <v>2025</v>
      </c>
      <c r="B486">
        <v>3</v>
      </c>
      <c r="C486">
        <v>4425</v>
      </c>
      <c r="D486">
        <v>4428</v>
      </c>
      <c r="E486" t="s">
        <v>125</v>
      </c>
      <c r="F486" t="s">
        <v>68</v>
      </c>
      <c r="G486" t="s">
        <v>117</v>
      </c>
      <c r="H486">
        <v>0</v>
      </c>
      <c r="I486">
        <v>0</v>
      </c>
      <c r="J486">
        <v>0</v>
      </c>
      <c r="K486">
        <v>7</v>
      </c>
      <c r="L486">
        <v>4</v>
      </c>
      <c r="M486">
        <v>0</v>
      </c>
      <c r="N486">
        <v>5</v>
      </c>
      <c r="O486">
        <v>0</v>
      </c>
      <c r="P486">
        <v>5</v>
      </c>
      <c r="Q486">
        <v>0</v>
      </c>
      <c r="R486">
        <v>1</v>
      </c>
      <c r="S486">
        <v>4</v>
      </c>
      <c r="T486">
        <v>6</v>
      </c>
      <c r="U486">
        <v>3</v>
      </c>
      <c r="V486">
        <v>6</v>
      </c>
      <c r="W486">
        <v>8</v>
      </c>
      <c r="X486">
        <v>5</v>
      </c>
      <c r="Y486">
        <v>7</v>
      </c>
      <c r="Z486">
        <v>3</v>
      </c>
      <c r="AA486">
        <v>2</v>
      </c>
      <c r="AB486">
        <v>3</v>
      </c>
      <c r="AC486">
        <v>0</v>
      </c>
      <c r="AD486">
        <v>6</v>
      </c>
      <c r="AE486">
        <v>0</v>
      </c>
      <c r="AF486">
        <v>6</v>
      </c>
      <c r="AG486">
        <v>0</v>
      </c>
      <c r="AH486">
        <v>2</v>
      </c>
      <c r="AI486">
        <v>3</v>
      </c>
      <c r="AJ486">
        <v>0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7</v>
      </c>
      <c r="AV486">
        <v>0</v>
      </c>
      <c r="AW486">
        <v>72</v>
      </c>
      <c r="AX486">
        <v>0</v>
      </c>
      <c r="AY486">
        <v>7</v>
      </c>
      <c r="AZ486">
        <v>16</v>
      </c>
      <c r="BA486">
        <v>0</v>
      </c>
      <c r="BB486">
        <v>0</v>
      </c>
      <c r="BC486">
        <v>1</v>
      </c>
      <c r="BD486">
        <v>0</v>
      </c>
    </row>
    <row r="487" spans="1:56" x14ac:dyDescent="0.3">
      <c r="A487">
        <v>2025</v>
      </c>
      <c r="B487">
        <v>3</v>
      </c>
      <c r="C487">
        <v>4426</v>
      </c>
      <c r="D487">
        <v>4429</v>
      </c>
      <c r="E487" t="s">
        <v>126</v>
      </c>
      <c r="F487" t="s">
        <v>68</v>
      </c>
      <c r="G487" t="s">
        <v>117</v>
      </c>
      <c r="H487">
        <v>0</v>
      </c>
      <c r="I487">
        <v>0</v>
      </c>
      <c r="J487">
        <v>0</v>
      </c>
      <c r="K487">
        <v>14</v>
      </c>
      <c r="L487">
        <v>11</v>
      </c>
      <c r="M487">
        <v>0</v>
      </c>
      <c r="N487">
        <v>8</v>
      </c>
      <c r="O487">
        <v>0</v>
      </c>
      <c r="P487">
        <v>5</v>
      </c>
      <c r="Q487">
        <v>0</v>
      </c>
      <c r="R487">
        <v>5</v>
      </c>
      <c r="S487">
        <v>11</v>
      </c>
      <c r="T487">
        <v>14</v>
      </c>
      <c r="U487">
        <v>9</v>
      </c>
      <c r="V487">
        <v>14</v>
      </c>
      <c r="W487">
        <v>11</v>
      </c>
      <c r="X487">
        <v>7</v>
      </c>
      <c r="Y487">
        <v>14</v>
      </c>
      <c r="Z487">
        <v>15</v>
      </c>
      <c r="AA487">
        <v>7</v>
      </c>
      <c r="AB487">
        <v>5</v>
      </c>
      <c r="AC487">
        <v>0</v>
      </c>
      <c r="AD487">
        <v>11</v>
      </c>
      <c r="AE487">
        <v>0</v>
      </c>
      <c r="AF487">
        <v>37</v>
      </c>
      <c r="AG487">
        <v>0</v>
      </c>
      <c r="AH487">
        <v>6</v>
      </c>
      <c r="AI487">
        <v>8</v>
      </c>
      <c r="AJ487">
        <v>0</v>
      </c>
      <c r="AK487">
        <v>5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8</v>
      </c>
      <c r="AV487">
        <v>0</v>
      </c>
      <c r="AW487">
        <v>20</v>
      </c>
      <c r="AX487">
        <v>11</v>
      </c>
      <c r="AY487">
        <v>40</v>
      </c>
      <c r="AZ487">
        <v>57</v>
      </c>
      <c r="BA487">
        <v>0</v>
      </c>
      <c r="BB487">
        <v>0</v>
      </c>
      <c r="BC487">
        <v>5</v>
      </c>
      <c r="BD487">
        <v>17</v>
      </c>
    </row>
    <row r="488" spans="1:56" x14ac:dyDescent="0.3">
      <c r="A488">
        <v>2025</v>
      </c>
      <c r="B488">
        <v>3</v>
      </c>
      <c r="C488">
        <v>4427</v>
      </c>
      <c r="D488">
        <v>4430</v>
      </c>
      <c r="E488" t="s">
        <v>127</v>
      </c>
      <c r="F488" t="s">
        <v>68</v>
      </c>
      <c r="G488" t="s">
        <v>117</v>
      </c>
      <c r="H488">
        <v>0</v>
      </c>
      <c r="I488">
        <v>0</v>
      </c>
      <c r="J488">
        <v>0</v>
      </c>
      <c r="K488">
        <v>1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2</v>
      </c>
      <c r="S488">
        <v>5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2</v>
      </c>
      <c r="Z488">
        <v>2</v>
      </c>
      <c r="AA488">
        <v>1</v>
      </c>
      <c r="AB488">
        <v>2</v>
      </c>
      <c r="AC488">
        <v>0</v>
      </c>
      <c r="AD488">
        <v>3</v>
      </c>
      <c r="AE488">
        <v>0</v>
      </c>
      <c r="AF488">
        <v>11</v>
      </c>
      <c r="AG488">
        <v>0</v>
      </c>
      <c r="AH488">
        <v>0</v>
      </c>
      <c r="AI488">
        <v>3</v>
      </c>
      <c r="AJ488">
        <v>0</v>
      </c>
      <c r="AK488">
        <v>2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7</v>
      </c>
      <c r="AZ488">
        <v>8</v>
      </c>
      <c r="BA488">
        <v>0</v>
      </c>
      <c r="BB488">
        <v>0</v>
      </c>
      <c r="BC488">
        <v>0</v>
      </c>
      <c r="BD488">
        <v>2</v>
      </c>
    </row>
    <row r="489" spans="1:56" x14ac:dyDescent="0.3">
      <c r="A489">
        <v>2025</v>
      </c>
      <c r="B489">
        <v>3</v>
      </c>
      <c r="C489">
        <v>4428</v>
      </c>
      <c r="D489">
        <v>4431</v>
      </c>
      <c r="E489" t="s">
        <v>128</v>
      </c>
      <c r="F489" t="s">
        <v>68</v>
      </c>
      <c r="G489" t="s">
        <v>117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4</v>
      </c>
      <c r="T489">
        <v>0</v>
      </c>
      <c r="U489">
        <v>0</v>
      </c>
      <c r="V489">
        <v>0</v>
      </c>
      <c r="W489">
        <v>0</v>
      </c>
      <c r="X489">
        <v>1</v>
      </c>
      <c r="Y489">
        <v>1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2</v>
      </c>
      <c r="AX489">
        <v>0</v>
      </c>
      <c r="AY489">
        <v>1</v>
      </c>
      <c r="AZ489">
        <v>5</v>
      </c>
      <c r="BA489">
        <v>0</v>
      </c>
      <c r="BB489">
        <v>0</v>
      </c>
      <c r="BC489">
        <v>0</v>
      </c>
      <c r="BD489">
        <v>3</v>
      </c>
    </row>
    <row r="490" spans="1:56" x14ac:dyDescent="0.3">
      <c r="A490">
        <v>2025</v>
      </c>
      <c r="B490">
        <v>3</v>
      </c>
      <c r="C490">
        <v>4429</v>
      </c>
      <c r="D490">
        <v>4432</v>
      </c>
      <c r="E490" t="s">
        <v>129</v>
      </c>
      <c r="F490" t="s">
        <v>68</v>
      </c>
      <c r="G490" t="s">
        <v>117</v>
      </c>
      <c r="H490">
        <v>0</v>
      </c>
      <c r="I490">
        <v>0</v>
      </c>
      <c r="J490">
        <v>0</v>
      </c>
      <c r="K490">
        <v>1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1</v>
      </c>
      <c r="S490">
        <v>2</v>
      </c>
      <c r="T490">
        <v>2</v>
      </c>
      <c r="U490">
        <v>2</v>
      </c>
      <c r="V490">
        <v>1</v>
      </c>
      <c r="W490">
        <v>1</v>
      </c>
      <c r="X490">
        <v>0</v>
      </c>
      <c r="Y490">
        <v>1</v>
      </c>
      <c r="Z490">
        <v>2</v>
      </c>
      <c r="AA490">
        <v>4</v>
      </c>
      <c r="AB490">
        <v>1</v>
      </c>
      <c r="AC490">
        <v>0</v>
      </c>
      <c r="AD490">
        <v>2</v>
      </c>
      <c r="AE490">
        <v>0</v>
      </c>
      <c r="AF490">
        <v>10</v>
      </c>
      <c r="AG490">
        <v>0</v>
      </c>
      <c r="AH490">
        <v>0</v>
      </c>
      <c r="AI490">
        <v>2</v>
      </c>
      <c r="AJ490">
        <v>0</v>
      </c>
      <c r="AK490">
        <v>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1</v>
      </c>
      <c r="AX490">
        <v>1</v>
      </c>
      <c r="AY490">
        <v>10</v>
      </c>
      <c r="AZ490">
        <v>13</v>
      </c>
      <c r="BA490">
        <v>0</v>
      </c>
      <c r="BB490">
        <v>0</v>
      </c>
      <c r="BC490">
        <v>0</v>
      </c>
      <c r="BD490">
        <v>1</v>
      </c>
    </row>
    <row r="491" spans="1:56" x14ac:dyDescent="0.3">
      <c r="A491">
        <v>2025</v>
      </c>
      <c r="B491">
        <v>3</v>
      </c>
      <c r="C491">
        <v>4430</v>
      </c>
      <c r="D491">
        <v>4433</v>
      </c>
      <c r="E491" t="s">
        <v>130</v>
      </c>
      <c r="F491" t="s">
        <v>68</v>
      </c>
      <c r="G491" t="s">
        <v>117</v>
      </c>
      <c r="H491">
        <v>0</v>
      </c>
      <c r="I491">
        <v>1</v>
      </c>
      <c r="J491">
        <v>0</v>
      </c>
      <c r="K491">
        <v>2</v>
      </c>
      <c r="L491">
        <v>2</v>
      </c>
      <c r="M491">
        <v>0</v>
      </c>
      <c r="N491">
        <v>3</v>
      </c>
      <c r="O491">
        <v>0</v>
      </c>
      <c r="P491">
        <v>3</v>
      </c>
      <c r="Q491">
        <v>0</v>
      </c>
      <c r="R491">
        <v>0</v>
      </c>
      <c r="S491">
        <v>2</v>
      </c>
      <c r="T491">
        <v>0</v>
      </c>
      <c r="U491">
        <v>5</v>
      </c>
      <c r="V491">
        <v>1</v>
      </c>
      <c r="W491">
        <v>0</v>
      </c>
      <c r="X491">
        <v>4</v>
      </c>
      <c r="Y491">
        <v>2</v>
      </c>
      <c r="Z491">
        <v>1</v>
      </c>
      <c r="AA491">
        <v>3</v>
      </c>
      <c r="AB491">
        <v>0</v>
      </c>
      <c r="AC491">
        <v>0</v>
      </c>
      <c r="AD491">
        <v>2</v>
      </c>
      <c r="AE491">
        <v>0</v>
      </c>
      <c r="AF491">
        <v>8</v>
      </c>
      <c r="AG491">
        <v>0</v>
      </c>
      <c r="AH491">
        <v>2</v>
      </c>
      <c r="AI491">
        <v>1</v>
      </c>
      <c r="AJ491">
        <v>0</v>
      </c>
      <c r="AK491">
        <v>2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4</v>
      </c>
      <c r="AZ491">
        <v>11</v>
      </c>
      <c r="BA491">
        <v>0</v>
      </c>
      <c r="BB491">
        <v>0</v>
      </c>
      <c r="BC491">
        <v>0</v>
      </c>
      <c r="BD491">
        <v>5</v>
      </c>
    </row>
    <row r="492" spans="1:56" x14ac:dyDescent="0.3">
      <c r="A492">
        <v>2025</v>
      </c>
      <c r="B492">
        <v>3</v>
      </c>
      <c r="C492">
        <v>4431</v>
      </c>
      <c r="D492">
        <v>4434</v>
      </c>
      <c r="E492" t="s">
        <v>501</v>
      </c>
      <c r="F492" t="s">
        <v>68</v>
      </c>
      <c r="G492" t="s">
        <v>117</v>
      </c>
      <c r="H492">
        <v>0</v>
      </c>
      <c r="I492">
        <v>1</v>
      </c>
      <c r="J492">
        <v>0</v>
      </c>
      <c r="K492">
        <v>3</v>
      </c>
      <c r="L492">
        <v>3</v>
      </c>
      <c r="M492">
        <v>0</v>
      </c>
      <c r="N492">
        <v>3</v>
      </c>
      <c r="O492">
        <v>0</v>
      </c>
      <c r="P492">
        <v>1</v>
      </c>
      <c r="Q492">
        <v>0</v>
      </c>
      <c r="R492">
        <v>1</v>
      </c>
      <c r="S492">
        <v>3</v>
      </c>
      <c r="T492">
        <v>3</v>
      </c>
      <c r="U492">
        <v>9</v>
      </c>
      <c r="V492">
        <v>5</v>
      </c>
      <c r="W492">
        <v>1</v>
      </c>
      <c r="X492">
        <v>3</v>
      </c>
      <c r="Y492">
        <v>5</v>
      </c>
      <c r="Z492">
        <v>6</v>
      </c>
      <c r="AA492">
        <v>2</v>
      </c>
      <c r="AB492">
        <v>6</v>
      </c>
      <c r="AC492">
        <v>0</v>
      </c>
      <c r="AD492">
        <v>3</v>
      </c>
      <c r="AE492">
        <v>0</v>
      </c>
      <c r="AF492">
        <v>12</v>
      </c>
      <c r="AG492">
        <v>0</v>
      </c>
      <c r="AH492">
        <v>5</v>
      </c>
      <c r="AI492">
        <v>1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</v>
      </c>
      <c r="AV492">
        <v>0</v>
      </c>
      <c r="AW492">
        <v>0</v>
      </c>
      <c r="AX492">
        <v>9</v>
      </c>
      <c r="AY492">
        <v>18</v>
      </c>
      <c r="AZ492">
        <v>13</v>
      </c>
      <c r="BA492">
        <v>0</v>
      </c>
      <c r="BB492">
        <v>0</v>
      </c>
      <c r="BC492">
        <v>2</v>
      </c>
      <c r="BD492">
        <v>3</v>
      </c>
    </row>
    <row r="493" spans="1:56" x14ac:dyDescent="0.3">
      <c r="A493">
        <v>2025</v>
      </c>
      <c r="B493">
        <v>3</v>
      </c>
      <c r="C493">
        <v>4432</v>
      </c>
      <c r="D493">
        <v>4435</v>
      </c>
      <c r="E493" t="s">
        <v>131</v>
      </c>
      <c r="F493" t="s">
        <v>68</v>
      </c>
      <c r="G493" t="s">
        <v>117</v>
      </c>
      <c r="H493">
        <v>0</v>
      </c>
      <c r="I493">
        <v>0</v>
      </c>
      <c r="J493">
        <v>0</v>
      </c>
      <c r="K493">
        <v>1</v>
      </c>
      <c r="L493">
        <v>1</v>
      </c>
      <c r="M493">
        <v>0</v>
      </c>
      <c r="N493">
        <v>1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2</v>
      </c>
      <c r="U493">
        <v>2</v>
      </c>
      <c r="V493">
        <v>4</v>
      </c>
      <c r="W493">
        <v>4</v>
      </c>
      <c r="X493">
        <v>2</v>
      </c>
      <c r="Y493">
        <v>2</v>
      </c>
      <c r="Z493">
        <v>2</v>
      </c>
      <c r="AA493">
        <v>7</v>
      </c>
      <c r="AB493">
        <v>2</v>
      </c>
      <c r="AC493">
        <v>0</v>
      </c>
      <c r="AD493">
        <v>3</v>
      </c>
      <c r="AE493">
        <v>0</v>
      </c>
      <c r="AF493">
        <v>6</v>
      </c>
      <c r="AG493">
        <v>0</v>
      </c>
      <c r="AH493">
        <v>0</v>
      </c>
      <c r="AI493">
        <v>3</v>
      </c>
      <c r="AJ493">
        <v>0</v>
      </c>
      <c r="AK493">
        <v>2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1</v>
      </c>
      <c r="AX493">
        <v>1</v>
      </c>
      <c r="AY493">
        <v>2</v>
      </c>
      <c r="AZ493">
        <v>7</v>
      </c>
      <c r="BA493">
        <v>0</v>
      </c>
      <c r="BB493">
        <v>0</v>
      </c>
      <c r="BC493">
        <v>0</v>
      </c>
      <c r="BD493">
        <v>2</v>
      </c>
    </row>
    <row r="494" spans="1:56" x14ac:dyDescent="0.3">
      <c r="A494">
        <v>2025</v>
      </c>
      <c r="B494">
        <v>3</v>
      </c>
      <c r="C494">
        <v>4433</v>
      </c>
      <c r="D494">
        <v>4436</v>
      </c>
      <c r="E494" t="s">
        <v>132</v>
      </c>
      <c r="F494" t="s">
        <v>68</v>
      </c>
      <c r="G494" t="s">
        <v>117</v>
      </c>
      <c r="H494">
        <v>0</v>
      </c>
      <c r="I494">
        <v>0</v>
      </c>
      <c r="J494">
        <v>0</v>
      </c>
      <c r="K494">
        <v>4</v>
      </c>
      <c r="L494">
        <v>4</v>
      </c>
      <c r="M494">
        <v>0</v>
      </c>
      <c r="N494">
        <v>5</v>
      </c>
      <c r="O494">
        <v>0</v>
      </c>
      <c r="P494">
        <v>5</v>
      </c>
      <c r="Q494">
        <v>0</v>
      </c>
      <c r="R494">
        <v>0</v>
      </c>
      <c r="S494">
        <v>3</v>
      </c>
      <c r="T494">
        <v>0</v>
      </c>
      <c r="U494">
        <v>1</v>
      </c>
      <c r="V494">
        <v>1</v>
      </c>
      <c r="W494">
        <v>4</v>
      </c>
      <c r="X494">
        <v>2</v>
      </c>
      <c r="Y494">
        <v>4</v>
      </c>
      <c r="Z494">
        <v>3</v>
      </c>
      <c r="AA494">
        <v>4</v>
      </c>
      <c r="AB494">
        <v>0</v>
      </c>
      <c r="AC494">
        <v>0</v>
      </c>
      <c r="AD494">
        <v>0</v>
      </c>
      <c r="AE494">
        <v>0</v>
      </c>
      <c r="AF494">
        <v>2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1</v>
      </c>
      <c r="AX494">
        <v>0</v>
      </c>
      <c r="AY494">
        <v>0</v>
      </c>
      <c r="AZ494">
        <v>2</v>
      </c>
      <c r="BA494">
        <v>0</v>
      </c>
      <c r="BB494">
        <v>0</v>
      </c>
      <c r="BC494">
        <v>0</v>
      </c>
      <c r="BD494">
        <v>0</v>
      </c>
    </row>
    <row r="495" spans="1:56" x14ac:dyDescent="0.3">
      <c r="A495">
        <v>2025</v>
      </c>
      <c r="B495">
        <v>3</v>
      </c>
      <c r="C495">
        <v>4434</v>
      </c>
      <c r="D495">
        <v>4437</v>
      </c>
      <c r="E495" t="s">
        <v>133</v>
      </c>
      <c r="F495" t="s">
        <v>68</v>
      </c>
      <c r="G495" t="s">
        <v>117</v>
      </c>
      <c r="H495">
        <v>0</v>
      </c>
      <c r="I495">
        <v>0</v>
      </c>
      <c r="J495">
        <v>0</v>
      </c>
      <c r="K495">
        <v>4</v>
      </c>
      <c r="L495">
        <v>3</v>
      </c>
      <c r="M495">
        <v>0</v>
      </c>
      <c r="N495">
        <v>2</v>
      </c>
      <c r="O495">
        <v>0</v>
      </c>
      <c r="P495">
        <v>2</v>
      </c>
      <c r="Q495">
        <v>0</v>
      </c>
      <c r="R495">
        <v>2</v>
      </c>
      <c r="S495">
        <v>8</v>
      </c>
      <c r="T495">
        <v>13</v>
      </c>
      <c r="U495">
        <v>4</v>
      </c>
      <c r="V495">
        <v>7</v>
      </c>
      <c r="W495">
        <v>4</v>
      </c>
      <c r="X495">
        <v>5</v>
      </c>
      <c r="Y495">
        <v>4</v>
      </c>
      <c r="Z495">
        <v>3</v>
      </c>
      <c r="AA495">
        <v>7</v>
      </c>
      <c r="AB495">
        <v>4</v>
      </c>
      <c r="AC495">
        <v>0</v>
      </c>
      <c r="AD495">
        <v>3</v>
      </c>
      <c r="AE495">
        <v>0</v>
      </c>
      <c r="AF495">
        <v>18</v>
      </c>
      <c r="AG495">
        <v>0</v>
      </c>
      <c r="AH495">
        <v>0</v>
      </c>
      <c r="AI495">
        <v>6</v>
      </c>
      <c r="AJ495">
        <v>0</v>
      </c>
      <c r="AK495">
        <v>5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6</v>
      </c>
      <c r="AV495">
        <v>0</v>
      </c>
      <c r="AW495">
        <v>11</v>
      </c>
      <c r="AX495">
        <v>0</v>
      </c>
      <c r="AY495">
        <v>12</v>
      </c>
      <c r="AZ495">
        <v>9</v>
      </c>
      <c r="BA495">
        <v>0</v>
      </c>
      <c r="BB495">
        <v>0</v>
      </c>
      <c r="BC495">
        <v>1</v>
      </c>
      <c r="BD495">
        <v>5</v>
      </c>
    </row>
    <row r="496" spans="1:56" x14ac:dyDescent="0.3">
      <c r="A496">
        <v>2025</v>
      </c>
      <c r="B496">
        <v>3</v>
      </c>
      <c r="C496">
        <v>4435</v>
      </c>
      <c r="D496">
        <v>4438</v>
      </c>
      <c r="E496" t="s">
        <v>134</v>
      </c>
      <c r="F496" t="s">
        <v>68</v>
      </c>
      <c r="G496" t="s">
        <v>117</v>
      </c>
      <c r="H496">
        <v>0</v>
      </c>
      <c r="I496">
        <v>0</v>
      </c>
      <c r="J496">
        <v>0</v>
      </c>
      <c r="K496">
        <v>2</v>
      </c>
      <c r="L496">
        <v>1</v>
      </c>
      <c r="M496">
        <v>0</v>
      </c>
      <c r="N496">
        <v>1</v>
      </c>
      <c r="O496">
        <v>0</v>
      </c>
      <c r="P496">
        <v>2</v>
      </c>
      <c r="Q496">
        <v>0</v>
      </c>
      <c r="R496">
        <v>0</v>
      </c>
      <c r="S496">
        <v>2</v>
      </c>
      <c r="T496">
        <v>6</v>
      </c>
      <c r="U496">
        <v>2</v>
      </c>
      <c r="V496">
        <v>3</v>
      </c>
      <c r="W496">
        <v>2</v>
      </c>
      <c r="X496">
        <v>5</v>
      </c>
      <c r="Y496">
        <v>4</v>
      </c>
      <c r="Z496">
        <v>8</v>
      </c>
      <c r="AA496">
        <v>3</v>
      </c>
      <c r="AB496">
        <v>0</v>
      </c>
      <c r="AC496">
        <v>0</v>
      </c>
      <c r="AD496">
        <v>2</v>
      </c>
      <c r="AE496">
        <v>0</v>
      </c>
      <c r="AF496">
        <v>13</v>
      </c>
      <c r="AG496">
        <v>0</v>
      </c>
      <c r="AH496">
        <v>0</v>
      </c>
      <c r="AI496">
        <v>2</v>
      </c>
      <c r="AJ496">
        <v>0</v>
      </c>
      <c r="AK496">
        <v>2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4</v>
      </c>
      <c r="AV496">
        <v>0</v>
      </c>
      <c r="AW496">
        <v>6</v>
      </c>
      <c r="AX496">
        <v>0</v>
      </c>
      <c r="AY496">
        <v>2</v>
      </c>
      <c r="AZ496">
        <v>9</v>
      </c>
      <c r="BA496">
        <v>0</v>
      </c>
      <c r="BB496">
        <v>0</v>
      </c>
      <c r="BC496">
        <v>0</v>
      </c>
      <c r="BD496">
        <v>1</v>
      </c>
    </row>
    <row r="497" spans="1:56" x14ac:dyDescent="0.3">
      <c r="A497">
        <v>2025</v>
      </c>
      <c r="B497">
        <v>3</v>
      </c>
      <c r="C497">
        <v>4436</v>
      </c>
      <c r="D497">
        <v>4439</v>
      </c>
      <c r="E497" t="s">
        <v>135</v>
      </c>
      <c r="F497" t="s">
        <v>8</v>
      </c>
      <c r="G497" t="s">
        <v>136</v>
      </c>
      <c r="H497">
        <v>0</v>
      </c>
      <c r="I497">
        <v>0</v>
      </c>
      <c r="J497">
        <v>0</v>
      </c>
      <c r="K497">
        <v>4</v>
      </c>
      <c r="L497">
        <v>2</v>
      </c>
      <c r="M497">
        <v>0</v>
      </c>
      <c r="N497">
        <v>2</v>
      </c>
      <c r="O497">
        <v>0</v>
      </c>
      <c r="P497">
        <v>2</v>
      </c>
      <c r="Q497">
        <v>0</v>
      </c>
      <c r="R497">
        <v>1</v>
      </c>
      <c r="S497">
        <v>3</v>
      </c>
      <c r="T497">
        <v>6</v>
      </c>
      <c r="U497">
        <v>6</v>
      </c>
      <c r="V497">
        <v>0</v>
      </c>
      <c r="W497">
        <v>5</v>
      </c>
      <c r="X497">
        <v>3</v>
      </c>
      <c r="Y497">
        <v>4</v>
      </c>
      <c r="Z497">
        <v>2</v>
      </c>
      <c r="AA497">
        <v>2</v>
      </c>
      <c r="AB497">
        <v>0</v>
      </c>
      <c r="AC497">
        <v>0</v>
      </c>
      <c r="AD497">
        <v>2</v>
      </c>
      <c r="AE497">
        <v>0</v>
      </c>
      <c r="AF497">
        <v>9</v>
      </c>
      <c r="AG497">
        <v>0</v>
      </c>
      <c r="AH497">
        <v>3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</v>
      </c>
      <c r="AV497">
        <v>0</v>
      </c>
      <c r="AW497">
        <v>1</v>
      </c>
      <c r="AX497">
        <v>0</v>
      </c>
      <c r="AY497">
        <v>4</v>
      </c>
      <c r="AZ497">
        <v>22</v>
      </c>
      <c r="BA497">
        <v>0</v>
      </c>
      <c r="BB497">
        <v>5</v>
      </c>
      <c r="BC497">
        <v>1</v>
      </c>
      <c r="BD497">
        <v>7</v>
      </c>
    </row>
    <row r="498" spans="1:56" x14ac:dyDescent="0.3">
      <c r="A498">
        <v>2025</v>
      </c>
      <c r="B498">
        <v>3</v>
      </c>
      <c r="C498">
        <v>4437</v>
      </c>
      <c r="D498">
        <v>4440</v>
      </c>
      <c r="E498" t="s">
        <v>137</v>
      </c>
      <c r="F498" t="s">
        <v>138</v>
      </c>
      <c r="G498" t="s">
        <v>139</v>
      </c>
      <c r="H498">
        <v>4</v>
      </c>
      <c r="I498">
        <v>0</v>
      </c>
      <c r="J498">
        <v>7</v>
      </c>
      <c r="K498">
        <v>6</v>
      </c>
      <c r="L498">
        <v>4</v>
      </c>
      <c r="M498">
        <v>0</v>
      </c>
      <c r="N498">
        <v>5</v>
      </c>
      <c r="O498">
        <v>1</v>
      </c>
      <c r="P498">
        <v>4</v>
      </c>
      <c r="Q498">
        <v>0</v>
      </c>
      <c r="R498">
        <v>0</v>
      </c>
      <c r="S498">
        <v>1</v>
      </c>
      <c r="T498">
        <v>2</v>
      </c>
      <c r="U498">
        <v>4</v>
      </c>
      <c r="V498">
        <v>0</v>
      </c>
      <c r="W498">
        <v>2</v>
      </c>
      <c r="X498">
        <v>3</v>
      </c>
      <c r="Y498">
        <v>1</v>
      </c>
      <c r="Z498">
        <v>1</v>
      </c>
      <c r="AA498">
        <v>4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</row>
    <row r="499" spans="1:56" x14ac:dyDescent="0.3">
      <c r="A499">
        <v>2025</v>
      </c>
      <c r="B499">
        <v>3</v>
      </c>
      <c r="C499">
        <v>4438</v>
      </c>
      <c r="D499">
        <v>4441</v>
      </c>
      <c r="E499" t="s">
        <v>140</v>
      </c>
      <c r="F499" t="s">
        <v>138</v>
      </c>
      <c r="G499" t="s">
        <v>139</v>
      </c>
      <c r="H499">
        <v>0</v>
      </c>
      <c r="I499">
        <v>0</v>
      </c>
      <c r="J499">
        <v>0</v>
      </c>
      <c r="K499">
        <v>22</v>
      </c>
      <c r="L499">
        <v>19</v>
      </c>
      <c r="M499">
        <v>0</v>
      </c>
      <c r="N499">
        <v>17</v>
      </c>
      <c r="O499">
        <v>0</v>
      </c>
      <c r="P499">
        <v>11</v>
      </c>
      <c r="Q499">
        <v>0</v>
      </c>
      <c r="R499">
        <v>0</v>
      </c>
      <c r="S499">
        <v>11</v>
      </c>
      <c r="T499">
        <v>11</v>
      </c>
      <c r="U499">
        <v>11</v>
      </c>
      <c r="V499">
        <v>12</v>
      </c>
      <c r="W499">
        <v>10</v>
      </c>
      <c r="X499">
        <v>5</v>
      </c>
      <c r="Y499">
        <v>10</v>
      </c>
      <c r="Z499">
        <v>9</v>
      </c>
      <c r="AA499">
        <v>15</v>
      </c>
      <c r="AB499">
        <v>8</v>
      </c>
      <c r="AC499">
        <v>0</v>
      </c>
      <c r="AD499">
        <v>14</v>
      </c>
      <c r="AE499">
        <v>0</v>
      </c>
      <c r="AF499">
        <v>47</v>
      </c>
      <c r="AG499">
        <v>0</v>
      </c>
      <c r="AH499">
        <v>7</v>
      </c>
      <c r="AI499">
        <v>6</v>
      </c>
      <c r="AJ499">
        <v>0</v>
      </c>
      <c r="AK499">
        <v>5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7</v>
      </c>
      <c r="AV499">
        <v>0</v>
      </c>
      <c r="AW499">
        <v>20</v>
      </c>
      <c r="AX499">
        <v>0</v>
      </c>
      <c r="AY499">
        <v>7</v>
      </c>
      <c r="AZ499">
        <v>18</v>
      </c>
      <c r="BA499">
        <v>0</v>
      </c>
      <c r="BB499">
        <v>0</v>
      </c>
      <c r="BC499">
        <v>3</v>
      </c>
      <c r="BD499">
        <v>5</v>
      </c>
    </row>
    <row r="500" spans="1:56" x14ac:dyDescent="0.3">
      <c r="A500">
        <v>2025</v>
      </c>
      <c r="B500">
        <v>3</v>
      </c>
      <c r="C500">
        <v>4439</v>
      </c>
      <c r="D500">
        <v>4442</v>
      </c>
      <c r="E500" t="s">
        <v>141</v>
      </c>
      <c r="F500" t="s">
        <v>138</v>
      </c>
      <c r="G500" t="s">
        <v>142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1</v>
      </c>
      <c r="AG500">
        <v>0</v>
      </c>
      <c r="AH500">
        <v>0</v>
      </c>
      <c r="AI500">
        <v>1</v>
      </c>
      <c r="AJ500">
        <v>0</v>
      </c>
      <c r="AK500">
        <v>1</v>
      </c>
      <c r="AL500">
        <v>0</v>
      </c>
      <c r="AM500">
        <v>0</v>
      </c>
      <c r="AN500">
        <v>1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</v>
      </c>
      <c r="AV500">
        <v>0</v>
      </c>
      <c r="AW500">
        <v>0</v>
      </c>
      <c r="AX500">
        <v>0</v>
      </c>
      <c r="AY500">
        <v>2</v>
      </c>
      <c r="AZ500">
        <v>6</v>
      </c>
      <c r="BA500">
        <v>0</v>
      </c>
      <c r="BB500">
        <v>0</v>
      </c>
      <c r="BC500">
        <v>0</v>
      </c>
      <c r="BD500">
        <v>2</v>
      </c>
    </row>
    <row r="501" spans="1:56" x14ac:dyDescent="0.3">
      <c r="A501">
        <v>2025</v>
      </c>
      <c r="B501">
        <v>3</v>
      </c>
      <c r="C501">
        <v>4440</v>
      </c>
      <c r="D501">
        <v>4443</v>
      </c>
      <c r="E501" t="s">
        <v>143</v>
      </c>
      <c r="F501" t="s">
        <v>138</v>
      </c>
      <c r="G501" t="s">
        <v>139</v>
      </c>
      <c r="H501">
        <v>0</v>
      </c>
      <c r="I501">
        <v>0</v>
      </c>
      <c r="J501">
        <v>0</v>
      </c>
      <c r="K501">
        <v>6</v>
      </c>
      <c r="L501">
        <v>4</v>
      </c>
      <c r="M501">
        <v>0</v>
      </c>
      <c r="N501">
        <v>2</v>
      </c>
      <c r="O501">
        <v>0</v>
      </c>
      <c r="P501">
        <v>4</v>
      </c>
      <c r="Q501">
        <v>0</v>
      </c>
      <c r="R501">
        <v>1</v>
      </c>
      <c r="S501">
        <v>3</v>
      </c>
      <c r="T501">
        <v>7</v>
      </c>
      <c r="U501">
        <v>8</v>
      </c>
      <c r="V501">
        <v>6</v>
      </c>
      <c r="W501">
        <v>6</v>
      </c>
      <c r="X501">
        <v>15</v>
      </c>
      <c r="Y501">
        <v>4</v>
      </c>
      <c r="Z501">
        <v>4</v>
      </c>
      <c r="AA501">
        <v>10</v>
      </c>
      <c r="AB501">
        <v>7</v>
      </c>
      <c r="AC501">
        <v>0</v>
      </c>
      <c r="AD501">
        <v>5</v>
      </c>
      <c r="AE501">
        <v>0</v>
      </c>
      <c r="AF501">
        <v>33</v>
      </c>
      <c r="AG501">
        <v>0</v>
      </c>
      <c r="AH501">
        <v>9</v>
      </c>
      <c r="AI501">
        <v>0</v>
      </c>
      <c r="AJ501">
        <v>0</v>
      </c>
      <c r="AK501">
        <v>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2</v>
      </c>
      <c r="AU501">
        <v>2</v>
      </c>
      <c r="AV501">
        <v>0</v>
      </c>
      <c r="AW501">
        <v>6</v>
      </c>
      <c r="AX501">
        <v>5</v>
      </c>
      <c r="AY501">
        <v>8</v>
      </c>
      <c r="AZ501">
        <v>28</v>
      </c>
      <c r="BA501">
        <v>0</v>
      </c>
      <c r="BB501">
        <v>0</v>
      </c>
      <c r="BC501">
        <v>1</v>
      </c>
      <c r="BD501">
        <v>3</v>
      </c>
    </row>
    <row r="502" spans="1:56" x14ac:dyDescent="0.3">
      <c r="A502">
        <v>2025</v>
      </c>
      <c r="B502">
        <v>3</v>
      </c>
      <c r="C502">
        <v>4441</v>
      </c>
      <c r="D502">
        <v>4444</v>
      </c>
      <c r="E502" t="s">
        <v>144</v>
      </c>
      <c r="F502" t="s">
        <v>138</v>
      </c>
      <c r="G502" t="s">
        <v>144</v>
      </c>
      <c r="H502">
        <v>0</v>
      </c>
      <c r="I502">
        <v>0</v>
      </c>
      <c r="J502">
        <v>0</v>
      </c>
      <c r="K502">
        <v>3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0</v>
      </c>
      <c r="R502">
        <v>1</v>
      </c>
      <c r="S502">
        <v>2</v>
      </c>
      <c r="T502">
        <v>0</v>
      </c>
      <c r="U502">
        <v>2</v>
      </c>
      <c r="V502">
        <v>7</v>
      </c>
      <c r="W502">
        <v>2</v>
      </c>
      <c r="X502">
        <v>1</v>
      </c>
      <c r="Y502">
        <v>6</v>
      </c>
      <c r="Z502">
        <v>0</v>
      </c>
      <c r="AA502">
        <v>1</v>
      </c>
      <c r="AB502">
        <v>0</v>
      </c>
      <c r="AC502">
        <v>0</v>
      </c>
      <c r="AD502">
        <v>0</v>
      </c>
      <c r="AE502">
        <v>0</v>
      </c>
      <c r="AF502">
        <v>4</v>
      </c>
      <c r="AG502">
        <v>0</v>
      </c>
      <c r="AH502">
        <v>2</v>
      </c>
      <c r="AI502">
        <v>0</v>
      </c>
      <c r="AJ502">
        <v>0</v>
      </c>
      <c r="AK502">
        <v>1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</v>
      </c>
      <c r="AV502">
        <v>0</v>
      </c>
      <c r="AW502">
        <v>4</v>
      </c>
      <c r="AX502">
        <v>0</v>
      </c>
      <c r="AY502">
        <v>8</v>
      </c>
      <c r="AZ502">
        <v>8</v>
      </c>
      <c r="BA502">
        <v>0</v>
      </c>
      <c r="BB502">
        <v>0</v>
      </c>
      <c r="BC502">
        <v>0</v>
      </c>
      <c r="BD502">
        <v>0</v>
      </c>
    </row>
    <row r="503" spans="1:56" x14ac:dyDescent="0.3">
      <c r="A503">
        <v>2025</v>
      </c>
      <c r="B503">
        <v>3</v>
      </c>
      <c r="C503">
        <v>4442</v>
      </c>
      <c r="D503">
        <v>4445</v>
      </c>
      <c r="E503" t="s">
        <v>145</v>
      </c>
      <c r="F503" t="s">
        <v>138</v>
      </c>
      <c r="G503" t="s">
        <v>144</v>
      </c>
      <c r="H503">
        <v>0</v>
      </c>
      <c r="I503">
        <v>0</v>
      </c>
      <c r="J503">
        <v>0</v>
      </c>
      <c r="K503">
        <v>2</v>
      </c>
      <c r="L503">
        <v>1</v>
      </c>
      <c r="M503">
        <v>0</v>
      </c>
      <c r="N503">
        <v>1</v>
      </c>
      <c r="O503">
        <v>0</v>
      </c>
      <c r="P503">
        <v>1</v>
      </c>
      <c r="Q503">
        <v>0</v>
      </c>
      <c r="R503">
        <v>0</v>
      </c>
      <c r="S503">
        <v>5</v>
      </c>
      <c r="T503">
        <v>1</v>
      </c>
      <c r="U503">
        <v>5</v>
      </c>
      <c r="V503">
        <v>2</v>
      </c>
      <c r="W503">
        <v>3</v>
      </c>
      <c r="X503">
        <v>0</v>
      </c>
      <c r="Y503">
        <v>1</v>
      </c>
      <c r="Z503">
        <v>2</v>
      </c>
      <c r="AA503">
        <v>1</v>
      </c>
      <c r="AB503">
        <v>0</v>
      </c>
      <c r="AC503">
        <v>0</v>
      </c>
      <c r="AD503">
        <v>0</v>
      </c>
      <c r="AE503">
        <v>0</v>
      </c>
      <c r="AF503">
        <v>11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1</v>
      </c>
      <c r="AZ503">
        <v>12</v>
      </c>
      <c r="BA503">
        <v>0</v>
      </c>
      <c r="BB503">
        <v>0</v>
      </c>
      <c r="BC503">
        <v>0</v>
      </c>
      <c r="BD503">
        <v>6</v>
      </c>
    </row>
    <row r="504" spans="1:56" x14ac:dyDescent="0.3">
      <c r="A504">
        <v>2025</v>
      </c>
      <c r="B504">
        <v>3</v>
      </c>
      <c r="C504">
        <v>4443</v>
      </c>
      <c r="D504">
        <v>4446</v>
      </c>
      <c r="E504" t="s">
        <v>146</v>
      </c>
      <c r="F504" t="s">
        <v>138</v>
      </c>
      <c r="G504" t="s">
        <v>144</v>
      </c>
      <c r="H504">
        <v>0</v>
      </c>
      <c r="I504">
        <v>0</v>
      </c>
      <c r="J504">
        <v>0</v>
      </c>
      <c r="K504">
        <v>2</v>
      </c>
      <c r="L504">
        <v>2</v>
      </c>
      <c r="M504">
        <v>0</v>
      </c>
      <c r="N504">
        <v>2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2</v>
      </c>
      <c r="AG504">
        <v>0</v>
      </c>
      <c r="AH504">
        <v>1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3</v>
      </c>
      <c r="AY504">
        <v>1</v>
      </c>
      <c r="AZ504">
        <v>3</v>
      </c>
      <c r="BA504">
        <v>0</v>
      </c>
      <c r="BB504">
        <v>0</v>
      </c>
      <c r="BC504">
        <v>0</v>
      </c>
      <c r="BD504">
        <v>1</v>
      </c>
    </row>
    <row r="505" spans="1:56" x14ac:dyDescent="0.3">
      <c r="A505">
        <v>2025</v>
      </c>
      <c r="B505">
        <v>3</v>
      </c>
      <c r="C505">
        <v>4444</v>
      </c>
      <c r="D505">
        <v>4447</v>
      </c>
      <c r="E505" t="s">
        <v>147</v>
      </c>
      <c r="F505" t="s">
        <v>138</v>
      </c>
      <c r="G505" t="s">
        <v>144</v>
      </c>
      <c r="H505">
        <v>0</v>
      </c>
      <c r="I505">
        <v>0</v>
      </c>
      <c r="J505">
        <v>0</v>
      </c>
      <c r="K505">
        <v>3</v>
      </c>
      <c r="L505">
        <v>2</v>
      </c>
      <c r="M505">
        <v>0</v>
      </c>
      <c r="N505">
        <v>2</v>
      </c>
      <c r="O505">
        <v>0</v>
      </c>
      <c r="P505">
        <v>2</v>
      </c>
      <c r="Q505">
        <v>0</v>
      </c>
      <c r="R505">
        <v>2</v>
      </c>
      <c r="S505">
        <v>5</v>
      </c>
      <c r="T505">
        <v>1</v>
      </c>
      <c r="U505">
        <v>4</v>
      </c>
      <c r="V505">
        <v>2</v>
      </c>
      <c r="W505">
        <v>6</v>
      </c>
      <c r="X505">
        <v>2</v>
      </c>
      <c r="Y505">
        <v>2</v>
      </c>
      <c r="Z505">
        <v>0</v>
      </c>
      <c r="AA505">
        <v>4</v>
      </c>
      <c r="AB505">
        <v>0</v>
      </c>
      <c r="AC505">
        <v>0</v>
      </c>
      <c r="AD505">
        <v>5</v>
      </c>
      <c r="AE505">
        <v>0</v>
      </c>
      <c r="AF505">
        <v>14</v>
      </c>
      <c r="AG505">
        <v>0</v>
      </c>
      <c r="AH505">
        <v>9</v>
      </c>
      <c r="AI505">
        <v>0</v>
      </c>
      <c r="AJ505">
        <v>0</v>
      </c>
      <c r="AK505">
        <v>7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1</v>
      </c>
      <c r="AU505">
        <v>0</v>
      </c>
      <c r="AV505">
        <v>0</v>
      </c>
      <c r="AW505">
        <v>2</v>
      </c>
      <c r="AX505">
        <v>0</v>
      </c>
      <c r="AY505">
        <v>1</v>
      </c>
      <c r="AZ505">
        <v>10</v>
      </c>
      <c r="BA505">
        <v>0</v>
      </c>
      <c r="BB505">
        <v>0</v>
      </c>
      <c r="BC505">
        <v>0</v>
      </c>
      <c r="BD505">
        <v>4</v>
      </c>
    </row>
    <row r="506" spans="1:56" x14ac:dyDescent="0.3">
      <c r="A506">
        <v>2025</v>
      </c>
      <c r="B506">
        <v>3</v>
      </c>
      <c r="C506">
        <v>4445</v>
      </c>
      <c r="D506">
        <v>4448</v>
      </c>
      <c r="E506" t="s">
        <v>148</v>
      </c>
      <c r="F506" t="s">
        <v>138</v>
      </c>
      <c r="G506" t="s">
        <v>144</v>
      </c>
      <c r="H506">
        <v>0</v>
      </c>
      <c r="I506">
        <v>0</v>
      </c>
      <c r="J506">
        <v>0</v>
      </c>
      <c r="K506">
        <v>2</v>
      </c>
      <c r="L506">
        <v>2</v>
      </c>
      <c r="M506">
        <v>0</v>
      </c>
      <c r="N506">
        <v>4</v>
      </c>
      <c r="O506">
        <v>0</v>
      </c>
      <c r="P506">
        <v>4</v>
      </c>
      <c r="Q506">
        <v>0</v>
      </c>
      <c r="R506">
        <v>0</v>
      </c>
      <c r="S506">
        <v>3</v>
      </c>
      <c r="T506">
        <v>3</v>
      </c>
      <c r="U506">
        <v>1</v>
      </c>
      <c r="V506">
        <v>1</v>
      </c>
      <c r="W506">
        <v>0</v>
      </c>
      <c r="X506">
        <v>2</v>
      </c>
      <c r="Y506">
        <v>2</v>
      </c>
      <c r="Z506">
        <v>2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3</v>
      </c>
      <c r="AG506">
        <v>0</v>
      </c>
      <c r="AH506">
        <v>1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2</v>
      </c>
      <c r="AX506">
        <v>1</v>
      </c>
      <c r="AY506">
        <v>1</v>
      </c>
      <c r="AZ506">
        <v>0</v>
      </c>
      <c r="BA506">
        <v>0</v>
      </c>
      <c r="BB506">
        <v>0</v>
      </c>
      <c r="BC506">
        <v>0</v>
      </c>
      <c r="BD506">
        <v>1</v>
      </c>
    </row>
    <row r="507" spans="1:56" x14ac:dyDescent="0.3">
      <c r="A507">
        <v>2025</v>
      </c>
      <c r="B507">
        <v>3</v>
      </c>
      <c r="C507">
        <v>4446</v>
      </c>
      <c r="D507">
        <v>4449</v>
      </c>
      <c r="E507" t="s">
        <v>149</v>
      </c>
      <c r="F507" t="s">
        <v>138</v>
      </c>
      <c r="G507" t="s">
        <v>144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2</v>
      </c>
      <c r="U507">
        <v>0</v>
      </c>
      <c r="V507">
        <v>1</v>
      </c>
      <c r="W507">
        <v>1</v>
      </c>
      <c r="X507">
        <v>1</v>
      </c>
      <c r="Y507">
        <v>7</v>
      </c>
      <c r="Z507">
        <v>3</v>
      </c>
      <c r="AA507">
        <v>4</v>
      </c>
      <c r="AB507">
        <v>0</v>
      </c>
      <c r="AC507">
        <v>0</v>
      </c>
      <c r="AD507">
        <v>2</v>
      </c>
      <c r="AE507">
        <v>0</v>
      </c>
      <c r="AF507">
        <v>4</v>
      </c>
      <c r="AG507">
        <v>0</v>
      </c>
      <c r="AH507">
        <v>0</v>
      </c>
      <c r="AI507">
        <v>0</v>
      </c>
      <c r="AJ507">
        <v>0</v>
      </c>
      <c r="AK507">
        <v>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1</v>
      </c>
      <c r="AX507">
        <v>0</v>
      </c>
      <c r="AY507">
        <v>0</v>
      </c>
      <c r="AZ507">
        <v>7</v>
      </c>
      <c r="BA507">
        <v>0</v>
      </c>
      <c r="BB507">
        <v>0</v>
      </c>
      <c r="BC507">
        <v>0</v>
      </c>
      <c r="BD507">
        <v>1</v>
      </c>
    </row>
    <row r="508" spans="1:56" x14ac:dyDescent="0.3">
      <c r="A508">
        <v>2025</v>
      </c>
      <c r="B508">
        <v>3</v>
      </c>
      <c r="C508">
        <v>4447</v>
      </c>
      <c r="D508">
        <v>4450</v>
      </c>
      <c r="E508" t="s">
        <v>150</v>
      </c>
      <c r="F508" t="s">
        <v>138</v>
      </c>
      <c r="G508" t="s">
        <v>144</v>
      </c>
      <c r="H508">
        <v>0</v>
      </c>
      <c r="I508">
        <v>0</v>
      </c>
      <c r="J508">
        <v>0</v>
      </c>
      <c r="K508">
        <v>1</v>
      </c>
      <c r="L508">
        <v>1</v>
      </c>
      <c r="M508">
        <v>0</v>
      </c>
      <c r="N508">
        <v>1</v>
      </c>
      <c r="O508">
        <v>0</v>
      </c>
      <c r="P508">
        <v>1</v>
      </c>
      <c r="Q508">
        <v>0</v>
      </c>
      <c r="R508">
        <v>0</v>
      </c>
      <c r="S508">
        <v>1</v>
      </c>
      <c r="T508">
        <v>1</v>
      </c>
      <c r="U508">
        <v>1</v>
      </c>
      <c r="V508">
        <v>0</v>
      </c>
      <c r="W508">
        <v>2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4</v>
      </c>
      <c r="AG508">
        <v>0</v>
      </c>
      <c r="AH508">
        <v>1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3</v>
      </c>
      <c r="AZ508">
        <v>6</v>
      </c>
      <c r="BA508">
        <v>0</v>
      </c>
      <c r="BB508">
        <v>0</v>
      </c>
      <c r="BC508">
        <v>0</v>
      </c>
      <c r="BD508">
        <v>2</v>
      </c>
    </row>
    <row r="509" spans="1:56" x14ac:dyDescent="0.3">
      <c r="A509">
        <v>2025</v>
      </c>
      <c r="B509">
        <v>3</v>
      </c>
      <c r="C509">
        <v>4448</v>
      </c>
      <c r="D509">
        <v>4451</v>
      </c>
      <c r="E509" t="s">
        <v>151</v>
      </c>
      <c r="F509" t="s">
        <v>138</v>
      </c>
      <c r="G509" t="s">
        <v>144</v>
      </c>
      <c r="H509">
        <v>0</v>
      </c>
      <c r="I509">
        <v>1</v>
      </c>
      <c r="J509">
        <v>1</v>
      </c>
      <c r="K509">
        <v>10</v>
      </c>
      <c r="L509">
        <v>7</v>
      </c>
      <c r="M509">
        <v>1</v>
      </c>
      <c r="N509">
        <v>8</v>
      </c>
      <c r="O509">
        <v>0</v>
      </c>
      <c r="P509">
        <v>7</v>
      </c>
      <c r="Q509">
        <v>0</v>
      </c>
      <c r="R509">
        <v>1</v>
      </c>
      <c r="S509">
        <v>10</v>
      </c>
      <c r="T509">
        <v>14</v>
      </c>
      <c r="U509">
        <v>9</v>
      </c>
      <c r="V509">
        <v>10</v>
      </c>
      <c r="W509">
        <v>10</v>
      </c>
      <c r="X509">
        <v>4</v>
      </c>
      <c r="Y509">
        <v>6</v>
      </c>
      <c r="Z509">
        <v>6</v>
      </c>
      <c r="AA509">
        <v>9</v>
      </c>
      <c r="AB509">
        <v>1</v>
      </c>
      <c r="AC509">
        <v>0</v>
      </c>
      <c r="AD509">
        <v>6</v>
      </c>
      <c r="AE509">
        <v>0</v>
      </c>
      <c r="AF509">
        <v>17</v>
      </c>
      <c r="AG509">
        <v>0</v>
      </c>
      <c r="AH509">
        <v>7</v>
      </c>
      <c r="AI509">
        <v>3</v>
      </c>
      <c r="AJ509">
        <v>0</v>
      </c>
      <c r="AK509">
        <v>2</v>
      </c>
      <c r="AL509">
        <v>0</v>
      </c>
      <c r="AM509">
        <v>0</v>
      </c>
      <c r="AN509">
        <v>1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3</v>
      </c>
      <c r="AV509">
        <v>0</v>
      </c>
      <c r="AW509">
        <v>11</v>
      </c>
      <c r="AX509">
        <v>0</v>
      </c>
      <c r="AY509">
        <v>14</v>
      </c>
      <c r="AZ509">
        <v>12</v>
      </c>
      <c r="BA509">
        <v>0</v>
      </c>
      <c r="BB509">
        <v>1</v>
      </c>
      <c r="BC509">
        <v>12</v>
      </c>
      <c r="BD509">
        <v>3</v>
      </c>
    </row>
    <row r="510" spans="1:56" x14ac:dyDescent="0.3">
      <c r="A510">
        <v>2025</v>
      </c>
      <c r="B510">
        <v>3</v>
      </c>
      <c r="C510">
        <v>4449</v>
      </c>
      <c r="D510">
        <v>4452</v>
      </c>
      <c r="E510" t="s">
        <v>152</v>
      </c>
      <c r="F510" t="s">
        <v>138</v>
      </c>
      <c r="G510" t="s">
        <v>139</v>
      </c>
      <c r="H510">
        <v>13</v>
      </c>
      <c r="I510">
        <v>1</v>
      </c>
      <c r="J510">
        <v>16</v>
      </c>
      <c r="K510">
        <v>19</v>
      </c>
      <c r="L510">
        <v>17</v>
      </c>
      <c r="M510">
        <v>0</v>
      </c>
      <c r="N510">
        <v>19</v>
      </c>
      <c r="O510">
        <v>0</v>
      </c>
      <c r="P510">
        <v>21</v>
      </c>
      <c r="Q510">
        <v>0</v>
      </c>
      <c r="R510">
        <v>0</v>
      </c>
      <c r="S510">
        <v>20</v>
      </c>
      <c r="T510">
        <v>26</v>
      </c>
      <c r="U510">
        <v>25</v>
      </c>
      <c r="V510">
        <v>16</v>
      </c>
      <c r="W510">
        <v>25</v>
      </c>
      <c r="X510">
        <v>8</v>
      </c>
      <c r="Y510">
        <v>21</v>
      </c>
      <c r="Z510">
        <v>9</v>
      </c>
      <c r="AA510">
        <v>14</v>
      </c>
      <c r="AB510">
        <v>2</v>
      </c>
      <c r="AC510">
        <v>1</v>
      </c>
      <c r="AD510">
        <v>7</v>
      </c>
      <c r="AE510">
        <v>4</v>
      </c>
      <c r="AF510">
        <v>13</v>
      </c>
      <c r="AG510">
        <v>0</v>
      </c>
      <c r="AH510">
        <v>24</v>
      </c>
      <c r="AI510">
        <v>1</v>
      </c>
      <c r="AJ510">
        <v>0</v>
      </c>
      <c r="AK510">
        <v>1</v>
      </c>
      <c r="AL510">
        <v>0</v>
      </c>
      <c r="AM510">
        <v>3</v>
      </c>
      <c r="AN510">
        <v>4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</v>
      </c>
      <c r="AV510">
        <v>0</v>
      </c>
      <c r="AW510">
        <v>3</v>
      </c>
      <c r="AX510">
        <v>1</v>
      </c>
      <c r="AY510">
        <v>15</v>
      </c>
      <c r="AZ510">
        <v>9</v>
      </c>
      <c r="BA510">
        <v>0</v>
      </c>
      <c r="BB510">
        <v>0</v>
      </c>
      <c r="BC510">
        <v>4</v>
      </c>
      <c r="BD510">
        <v>7</v>
      </c>
    </row>
    <row r="511" spans="1:56" x14ac:dyDescent="0.3">
      <c r="A511">
        <v>2025</v>
      </c>
      <c r="B511">
        <v>3</v>
      </c>
      <c r="C511">
        <v>4450</v>
      </c>
      <c r="D511">
        <v>4453</v>
      </c>
      <c r="E511" t="s">
        <v>153</v>
      </c>
      <c r="F511" t="s">
        <v>138</v>
      </c>
      <c r="G511" t="s">
        <v>139</v>
      </c>
      <c r="H511">
        <v>0</v>
      </c>
      <c r="I511">
        <v>0</v>
      </c>
      <c r="J511">
        <v>0</v>
      </c>
      <c r="K511">
        <v>2</v>
      </c>
      <c r="L511">
        <v>1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4</v>
      </c>
      <c r="X511">
        <v>2</v>
      </c>
      <c r="Y511">
        <v>15</v>
      </c>
      <c r="Z511">
        <v>0</v>
      </c>
      <c r="AA511">
        <v>9</v>
      </c>
      <c r="AB511">
        <v>0</v>
      </c>
      <c r="AC511">
        <v>0</v>
      </c>
      <c r="AD511">
        <v>1</v>
      </c>
      <c r="AE511">
        <v>0</v>
      </c>
      <c r="AF511">
        <v>2</v>
      </c>
      <c r="AG511">
        <v>0</v>
      </c>
      <c r="AH511">
        <v>1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7</v>
      </c>
      <c r="BA511">
        <v>0</v>
      </c>
      <c r="BB511">
        <v>0</v>
      </c>
      <c r="BC511">
        <v>0</v>
      </c>
      <c r="BD511">
        <v>0</v>
      </c>
    </row>
    <row r="512" spans="1:56" x14ac:dyDescent="0.3">
      <c r="A512">
        <v>2025</v>
      </c>
      <c r="B512">
        <v>3</v>
      </c>
      <c r="C512">
        <v>4451</v>
      </c>
      <c r="D512">
        <v>4454</v>
      </c>
      <c r="E512" t="s">
        <v>154</v>
      </c>
      <c r="F512" t="s">
        <v>138</v>
      </c>
      <c r="G512" t="s">
        <v>142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2</v>
      </c>
      <c r="U512">
        <v>3</v>
      </c>
      <c r="V512">
        <v>0</v>
      </c>
      <c r="W512">
        <v>0</v>
      </c>
      <c r="X512">
        <v>0</v>
      </c>
      <c r="Y512">
        <v>1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6</v>
      </c>
      <c r="AG512">
        <v>0</v>
      </c>
      <c r="AH512">
        <v>0</v>
      </c>
      <c r="AI512">
        <v>1</v>
      </c>
      <c r="AJ512">
        <v>0</v>
      </c>
      <c r="AK512">
        <v>1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1</v>
      </c>
      <c r="AV512">
        <v>0</v>
      </c>
      <c r="AW512">
        <v>6</v>
      </c>
      <c r="AX512">
        <v>0</v>
      </c>
      <c r="AY512">
        <v>2</v>
      </c>
      <c r="AZ512">
        <v>2</v>
      </c>
      <c r="BA512">
        <v>0</v>
      </c>
      <c r="BB512">
        <v>0</v>
      </c>
      <c r="BC512">
        <v>1</v>
      </c>
      <c r="BD512">
        <v>0</v>
      </c>
    </row>
    <row r="513" spans="1:56" x14ac:dyDescent="0.3">
      <c r="A513">
        <v>2025</v>
      </c>
      <c r="B513">
        <v>3</v>
      </c>
      <c r="C513">
        <v>4452</v>
      </c>
      <c r="D513">
        <v>4455</v>
      </c>
      <c r="E513" t="s">
        <v>142</v>
      </c>
      <c r="F513" t="s">
        <v>138</v>
      </c>
      <c r="G513" t="s">
        <v>142</v>
      </c>
      <c r="H513">
        <v>4</v>
      </c>
      <c r="I513">
        <v>0</v>
      </c>
      <c r="J513">
        <v>0</v>
      </c>
      <c r="K513">
        <v>6</v>
      </c>
      <c r="L513">
        <v>4</v>
      </c>
      <c r="M513">
        <v>0</v>
      </c>
      <c r="N513">
        <v>2</v>
      </c>
      <c r="O513">
        <v>0</v>
      </c>
      <c r="P513">
        <v>6</v>
      </c>
      <c r="Q513">
        <v>0</v>
      </c>
      <c r="R513">
        <v>0</v>
      </c>
      <c r="S513">
        <v>9</v>
      </c>
      <c r="T513">
        <v>3</v>
      </c>
      <c r="U513">
        <v>2</v>
      </c>
      <c r="V513">
        <v>7</v>
      </c>
      <c r="W513">
        <v>4</v>
      </c>
      <c r="X513">
        <v>9</v>
      </c>
      <c r="Y513">
        <v>10</v>
      </c>
      <c r="Z513">
        <v>9</v>
      </c>
      <c r="AA513">
        <v>3</v>
      </c>
      <c r="AB513">
        <v>4</v>
      </c>
      <c r="AC513">
        <v>0</v>
      </c>
      <c r="AD513">
        <v>6</v>
      </c>
      <c r="AE513">
        <v>0</v>
      </c>
      <c r="AF513">
        <v>35</v>
      </c>
      <c r="AG513">
        <v>0</v>
      </c>
      <c r="AH513">
        <v>0</v>
      </c>
      <c r="AI513">
        <v>8</v>
      </c>
      <c r="AJ513">
        <v>0</v>
      </c>
      <c r="AK513">
        <v>7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8</v>
      </c>
      <c r="AV513">
        <v>0</v>
      </c>
      <c r="AW513">
        <v>50</v>
      </c>
      <c r="AX513">
        <v>7</v>
      </c>
      <c r="AY513">
        <v>9</v>
      </c>
      <c r="AZ513">
        <v>6</v>
      </c>
      <c r="BA513">
        <v>0</v>
      </c>
      <c r="BB513">
        <v>0</v>
      </c>
      <c r="BC513">
        <v>0</v>
      </c>
      <c r="BD513">
        <v>4</v>
      </c>
    </row>
    <row r="514" spans="1:56" x14ac:dyDescent="0.3">
      <c r="A514">
        <v>2025</v>
      </c>
      <c r="B514">
        <v>3</v>
      </c>
      <c r="C514">
        <v>4453</v>
      </c>
      <c r="D514">
        <v>4456</v>
      </c>
      <c r="E514" t="s">
        <v>155</v>
      </c>
      <c r="F514" t="s">
        <v>138</v>
      </c>
      <c r="G514" t="s">
        <v>142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2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2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4</v>
      </c>
      <c r="AX514">
        <v>0</v>
      </c>
      <c r="AY514">
        <v>0</v>
      </c>
      <c r="AZ514">
        <v>3</v>
      </c>
      <c r="BA514">
        <v>0</v>
      </c>
      <c r="BB514">
        <v>0</v>
      </c>
      <c r="BC514">
        <v>0</v>
      </c>
      <c r="BD514">
        <v>1</v>
      </c>
    </row>
    <row r="515" spans="1:56" x14ac:dyDescent="0.3">
      <c r="A515">
        <v>2025</v>
      </c>
      <c r="B515">
        <v>3</v>
      </c>
      <c r="C515">
        <v>4454</v>
      </c>
      <c r="D515">
        <v>4457</v>
      </c>
      <c r="E515" t="s">
        <v>156</v>
      </c>
      <c r="F515" t="s">
        <v>138</v>
      </c>
      <c r="G515" t="s">
        <v>142</v>
      </c>
      <c r="H515">
        <v>0</v>
      </c>
      <c r="I515">
        <v>0</v>
      </c>
      <c r="J515">
        <v>0</v>
      </c>
      <c r="K515">
        <v>2</v>
      </c>
      <c r="L515">
        <v>3</v>
      </c>
      <c r="M515">
        <v>0</v>
      </c>
      <c r="N515">
        <v>4</v>
      </c>
      <c r="O515">
        <v>0</v>
      </c>
      <c r="P515">
        <v>4</v>
      </c>
      <c r="Q515">
        <v>0</v>
      </c>
      <c r="R515">
        <v>0</v>
      </c>
      <c r="S515">
        <v>5</v>
      </c>
      <c r="T515">
        <v>1</v>
      </c>
      <c r="U515">
        <v>5</v>
      </c>
      <c r="V515">
        <v>2</v>
      </c>
      <c r="W515">
        <v>4</v>
      </c>
      <c r="X515">
        <v>1</v>
      </c>
      <c r="Y515">
        <v>1</v>
      </c>
      <c r="Z515">
        <v>1</v>
      </c>
      <c r="AA515">
        <v>1</v>
      </c>
      <c r="AB515">
        <v>1</v>
      </c>
      <c r="AC515">
        <v>0</v>
      </c>
      <c r="AD515">
        <v>3</v>
      </c>
      <c r="AE515">
        <v>0</v>
      </c>
      <c r="AF515">
        <v>15</v>
      </c>
      <c r="AG515">
        <v>0</v>
      </c>
      <c r="AH515">
        <v>0</v>
      </c>
      <c r="AI515">
        <v>4</v>
      </c>
      <c r="AJ515">
        <v>0</v>
      </c>
      <c r="AK515">
        <v>5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8</v>
      </c>
      <c r="AV515">
        <v>0</v>
      </c>
      <c r="AW515">
        <v>32</v>
      </c>
      <c r="AX515">
        <v>0</v>
      </c>
      <c r="AY515">
        <v>0</v>
      </c>
      <c r="AZ515">
        <v>4</v>
      </c>
      <c r="BA515">
        <v>0</v>
      </c>
      <c r="BB515">
        <v>0</v>
      </c>
      <c r="BC515">
        <v>2</v>
      </c>
      <c r="BD515">
        <v>2</v>
      </c>
    </row>
    <row r="516" spans="1:56" x14ac:dyDescent="0.3">
      <c r="A516">
        <v>2025</v>
      </c>
      <c r="B516">
        <v>3</v>
      </c>
      <c r="C516">
        <v>4455</v>
      </c>
      <c r="D516">
        <v>4458</v>
      </c>
      <c r="E516" t="s">
        <v>157</v>
      </c>
      <c r="F516" t="s">
        <v>138</v>
      </c>
      <c r="G516" t="s">
        <v>142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1</v>
      </c>
      <c r="W516">
        <v>0</v>
      </c>
      <c r="X516">
        <v>0</v>
      </c>
      <c r="Y516">
        <v>2</v>
      </c>
      <c r="Z516">
        <v>1</v>
      </c>
      <c r="AA516">
        <v>1</v>
      </c>
      <c r="AB516">
        <v>1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1</v>
      </c>
      <c r="BA516">
        <v>0</v>
      </c>
      <c r="BB516">
        <v>0</v>
      </c>
      <c r="BC516">
        <v>0</v>
      </c>
      <c r="BD516">
        <v>1</v>
      </c>
    </row>
    <row r="517" spans="1:56" x14ac:dyDescent="0.3">
      <c r="A517">
        <v>2025</v>
      </c>
      <c r="B517">
        <v>3</v>
      </c>
      <c r="C517">
        <v>4456</v>
      </c>
      <c r="D517">
        <v>4459</v>
      </c>
      <c r="E517" t="s">
        <v>158</v>
      </c>
      <c r="F517" t="s">
        <v>138</v>
      </c>
      <c r="G517" t="s">
        <v>142</v>
      </c>
      <c r="H517">
        <v>0</v>
      </c>
      <c r="I517">
        <v>0</v>
      </c>
      <c r="J517">
        <v>0</v>
      </c>
      <c r="K517">
        <v>0</v>
      </c>
      <c r="L517">
        <v>1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2</v>
      </c>
      <c r="X517">
        <v>3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1</v>
      </c>
      <c r="AG517">
        <v>0</v>
      </c>
      <c r="AH517">
        <v>0</v>
      </c>
      <c r="AI517">
        <v>0</v>
      </c>
      <c r="AJ517">
        <v>0</v>
      </c>
      <c r="AK517">
        <v>1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1</v>
      </c>
      <c r="AZ517">
        <v>6</v>
      </c>
      <c r="BA517">
        <v>0</v>
      </c>
      <c r="BB517">
        <v>0</v>
      </c>
      <c r="BC517">
        <v>0</v>
      </c>
      <c r="BD517">
        <v>1</v>
      </c>
    </row>
    <row r="518" spans="1:56" x14ac:dyDescent="0.3">
      <c r="A518">
        <v>2025</v>
      </c>
      <c r="B518">
        <v>3</v>
      </c>
      <c r="C518">
        <v>4457</v>
      </c>
      <c r="D518">
        <v>4460</v>
      </c>
      <c r="E518" t="s">
        <v>159</v>
      </c>
      <c r="F518" t="s">
        <v>138</v>
      </c>
      <c r="G518" t="s">
        <v>142</v>
      </c>
      <c r="H518">
        <v>1</v>
      </c>
      <c r="I518">
        <v>0</v>
      </c>
      <c r="J518">
        <v>0</v>
      </c>
      <c r="K518">
        <v>4</v>
      </c>
      <c r="L518">
        <v>2</v>
      </c>
      <c r="M518">
        <v>0</v>
      </c>
      <c r="N518">
        <v>1</v>
      </c>
      <c r="O518">
        <v>0</v>
      </c>
      <c r="P518">
        <v>1</v>
      </c>
      <c r="Q518">
        <v>0</v>
      </c>
      <c r="R518">
        <v>1</v>
      </c>
      <c r="S518">
        <v>1</v>
      </c>
      <c r="T518">
        <v>0</v>
      </c>
      <c r="U518">
        <v>4</v>
      </c>
      <c r="V518">
        <v>0</v>
      </c>
      <c r="W518">
        <v>0</v>
      </c>
      <c r="X518">
        <v>2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2</v>
      </c>
      <c r="AG518">
        <v>0</v>
      </c>
      <c r="AH518">
        <v>1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</v>
      </c>
      <c r="AV518">
        <v>0</v>
      </c>
      <c r="AW518">
        <v>1</v>
      </c>
      <c r="AX518">
        <v>2</v>
      </c>
      <c r="AY518">
        <v>1</v>
      </c>
      <c r="AZ518">
        <v>2</v>
      </c>
      <c r="BA518">
        <v>0</v>
      </c>
      <c r="BB518">
        <v>0</v>
      </c>
      <c r="BC518">
        <v>0</v>
      </c>
      <c r="BD518">
        <v>2</v>
      </c>
    </row>
    <row r="519" spans="1:56" x14ac:dyDescent="0.3">
      <c r="A519">
        <v>2025</v>
      </c>
      <c r="B519">
        <v>3</v>
      </c>
      <c r="C519">
        <v>4458</v>
      </c>
      <c r="D519">
        <v>4461</v>
      </c>
      <c r="E519" t="s">
        <v>160</v>
      </c>
      <c r="F519" t="s">
        <v>138</v>
      </c>
      <c r="G519" t="s">
        <v>142</v>
      </c>
      <c r="H519">
        <v>0</v>
      </c>
      <c r="I519">
        <v>0</v>
      </c>
      <c r="J519">
        <v>0</v>
      </c>
      <c r="K519">
        <v>1</v>
      </c>
      <c r="L519">
        <v>1</v>
      </c>
      <c r="M519">
        <v>1</v>
      </c>
      <c r="N519">
        <v>0</v>
      </c>
      <c r="O519">
        <v>0</v>
      </c>
      <c r="P519">
        <v>1</v>
      </c>
      <c r="Q519">
        <v>0</v>
      </c>
      <c r="R519">
        <v>1</v>
      </c>
      <c r="S519">
        <v>1</v>
      </c>
      <c r="T519">
        <v>2</v>
      </c>
      <c r="U519">
        <v>0</v>
      </c>
      <c r="V519">
        <v>2</v>
      </c>
      <c r="W519">
        <v>1</v>
      </c>
      <c r="X519">
        <v>0</v>
      </c>
      <c r="Y519">
        <v>0</v>
      </c>
      <c r="Z519">
        <v>0</v>
      </c>
      <c r="AA519">
        <v>1</v>
      </c>
      <c r="AB519">
        <v>2</v>
      </c>
      <c r="AC519">
        <v>0</v>
      </c>
      <c r="AD519">
        <v>0</v>
      </c>
      <c r="AE519">
        <v>0</v>
      </c>
      <c r="AF519">
        <v>1</v>
      </c>
      <c r="AG519">
        <v>1</v>
      </c>
      <c r="AH519">
        <v>1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1</v>
      </c>
      <c r="AX519">
        <v>0</v>
      </c>
      <c r="AY519">
        <v>1</v>
      </c>
      <c r="AZ519">
        <v>4</v>
      </c>
      <c r="BA519">
        <v>0</v>
      </c>
      <c r="BB519">
        <v>0</v>
      </c>
      <c r="BC519">
        <v>0</v>
      </c>
      <c r="BD519">
        <v>2</v>
      </c>
    </row>
    <row r="520" spans="1:56" x14ac:dyDescent="0.3">
      <c r="A520">
        <v>2025</v>
      </c>
      <c r="B520">
        <v>3</v>
      </c>
      <c r="C520">
        <v>4459</v>
      </c>
      <c r="D520">
        <v>4462</v>
      </c>
      <c r="E520" t="s">
        <v>161</v>
      </c>
      <c r="F520" t="s">
        <v>138</v>
      </c>
      <c r="G520" t="s">
        <v>142</v>
      </c>
      <c r="H520">
        <v>2</v>
      </c>
      <c r="I520">
        <v>0</v>
      </c>
      <c r="J520">
        <v>0</v>
      </c>
      <c r="K520">
        <v>2</v>
      </c>
      <c r="L520">
        <v>1</v>
      </c>
      <c r="M520">
        <v>0</v>
      </c>
      <c r="N520">
        <v>1</v>
      </c>
      <c r="O520">
        <v>0</v>
      </c>
      <c r="P520">
        <v>1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</v>
      </c>
      <c r="W520">
        <v>1</v>
      </c>
      <c r="X520">
        <v>3</v>
      </c>
      <c r="Y520">
        <v>2</v>
      </c>
      <c r="Z520">
        <v>0</v>
      </c>
      <c r="AA520">
        <v>1</v>
      </c>
      <c r="AB520">
        <v>1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2</v>
      </c>
      <c r="AJ520">
        <v>0</v>
      </c>
      <c r="AK520">
        <v>1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4</v>
      </c>
      <c r="AX520">
        <v>0</v>
      </c>
      <c r="AY520">
        <v>1</v>
      </c>
      <c r="AZ520">
        <v>2</v>
      </c>
      <c r="BA520">
        <v>0</v>
      </c>
      <c r="BB520">
        <v>0</v>
      </c>
      <c r="BC520">
        <v>0</v>
      </c>
      <c r="BD520">
        <v>0</v>
      </c>
    </row>
    <row r="521" spans="1:56" x14ac:dyDescent="0.3">
      <c r="A521">
        <v>2025</v>
      </c>
      <c r="B521">
        <v>3</v>
      </c>
      <c r="C521">
        <v>4460</v>
      </c>
      <c r="D521">
        <v>4463</v>
      </c>
      <c r="E521" t="s">
        <v>162</v>
      </c>
      <c r="F521" t="s">
        <v>138</v>
      </c>
      <c r="G521" t="s">
        <v>142</v>
      </c>
      <c r="H521">
        <v>0</v>
      </c>
      <c r="I521">
        <v>0</v>
      </c>
      <c r="J521">
        <v>0</v>
      </c>
      <c r="K521">
        <v>2</v>
      </c>
      <c r="L521">
        <v>1</v>
      </c>
      <c r="M521">
        <v>0</v>
      </c>
      <c r="N521">
        <v>1</v>
      </c>
      <c r="O521">
        <v>0</v>
      </c>
      <c r="P521">
        <v>0</v>
      </c>
      <c r="Q521">
        <v>0</v>
      </c>
      <c r="R521">
        <v>0</v>
      </c>
      <c r="S521">
        <v>1</v>
      </c>
      <c r="T521">
        <v>1</v>
      </c>
      <c r="U521">
        <v>1</v>
      </c>
      <c r="V521">
        <v>0</v>
      </c>
      <c r="W521">
        <v>3</v>
      </c>
      <c r="X521">
        <v>0</v>
      </c>
      <c r="Y521">
        <v>1</v>
      </c>
      <c r="Z521">
        <v>4</v>
      </c>
      <c r="AA521">
        <v>3</v>
      </c>
      <c r="AB521">
        <v>1</v>
      </c>
      <c r="AC521">
        <v>0</v>
      </c>
      <c r="AD521">
        <v>1</v>
      </c>
      <c r="AE521">
        <v>0</v>
      </c>
      <c r="AF521">
        <v>4</v>
      </c>
      <c r="AG521">
        <v>0</v>
      </c>
      <c r="AH521">
        <v>0</v>
      </c>
      <c r="AI521">
        <v>1</v>
      </c>
      <c r="AJ521">
        <v>0</v>
      </c>
      <c r="AK521">
        <v>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1</v>
      </c>
      <c r="AT521">
        <v>5</v>
      </c>
      <c r="AU521">
        <v>0</v>
      </c>
      <c r="AV521">
        <v>0</v>
      </c>
      <c r="AW521">
        <v>2</v>
      </c>
      <c r="AX521">
        <v>2</v>
      </c>
      <c r="AY521">
        <v>1</v>
      </c>
      <c r="AZ521">
        <v>2</v>
      </c>
      <c r="BA521">
        <v>0</v>
      </c>
      <c r="BB521">
        <v>0</v>
      </c>
      <c r="BC521">
        <v>0</v>
      </c>
      <c r="BD521">
        <v>0</v>
      </c>
    </row>
    <row r="522" spans="1:56" x14ac:dyDescent="0.3">
      <c r="A522">
        <v>2025</v>
      </c>
      <c r="B522">
        <v>3</v>
      </c>
      <c r="C522">
        <v>4461</v>
      </c>
      <c r="D522">
        <v>4464</v>
      </c>
      <c r="E522" t="s">
        <v>163</v>
      </c>
      <c r="F522" t="s">
        <v>138</v>
      </c>
      <c r="G522" t="s">
        <v>142</v>
      </c>
      <c r="H522">
        <v>0</v>
      </c>
      <c r="I522">
        <v>0</v>
      </c>
      <c r="J522">
        <v>0</v>
      </c>
      <c r="K522">
        <v>1</v>
      </c>
      <c r="L522">
        <v>1</v>
      </c>
      <c r="M522">
        <v>0</v>
      </c>
      <c r="N522">
        <v>0</v>
      </c>
      <c r="O522">
        <v>0</v>
      </c>
      <c r="P522">
        <v>1</v>
      </c>
      <c r="Q522">
        <v>0</v>
      </c>
      <c r="R522">
        <v>0</v>
      </c>
      <c r="S522">
        <v>2</v>
      </c>
      <c r="T522">
        <v>2</v>
      </c>
      <c r="U522">
        <v>2</v>
      </c>
      <c r="V522">
        <v>0</v>
      </c>
      <c r="W522">
        <v>1</v>
      </c>
      <c r="X522">
        <v>0</v>
      </c>
      <c r="Y522">
        <v>2</v>
      </c>
      <c r="Z522">
        <v>2</v>
      </c>
      <c r="AA522">
        <v>0</v>
      </c>
      <c r="AB522">
        <v>0</v>
      </c>
      <c r="AC522">
        <v>0</v>
      </c>
      <c r="AD522">
        <v>1</v>
      </c>
      <c r="AE522">
        <v>0</v>
      </c>
      <c r="AF522">
        <v>3</v>
      </c>
      <c r="AG522">
        <v>0</v>
      </c>
      <c r="AH522">
        <v>0</v>
      </c>
      <c r="AI522">
        <v>1</v>
      </c>
      <c r="AJ522">
        <v>0</v>
      </c>
      <c r="AK522">
        <v>1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1</v>
      </c>
      <c r="AT522">
        <v>3</v>
      </c>
      <c r="AU522">
        <v>1</v>
      </c>
      <c r="AV522">
        <v>0</v>
      </c>
      <c r="AW522">
        <v>1</v>
      </c>
      <c r="AX522">
        <v>0</v>
      </c>
      <c r="AY522">
        <v>8</v>
      </c>
      <c r="AZ522">
        <v>1</v>
      </c>
      <c r="BA522">
        <v>0</v>
      </c>
      <c r="BB522">
        <v>0</v>
      </c>
      <c r="BC522">
        <v>0</v>
      </c>
      <c r="BD522">
        <v>0</v>
      </c>
    </row>
    <row r="523" spans="1:56" x14ac:dyDescent="0.3">
      <c r="A523">
        <v>2025</v>
      </c>
      <c r="B523">
        <v>3</v>
      </c>
      <c r="C523">
        <v>4462</v>
      </c>
      <c r="D523">
        <v>4465</v>
      </c>
      <c r="E523" t="s">
        <v>164</v>
      </c>
      <c r="F523" t="s">
        <v>138</v>
      </c>
      <c r="G523" t="s">
        <v>142</v>
      </c>
      <c r="H523">
        <v>0</v>
      </c>
      <c r="I523">
        <v>0</v>
      </c>
      <c r="J523">
        <v>0</v>
      </c>
      <c r="K523">
        <v>1</v>
      </c>
      <c r="L523">
        <v>0</v>
      </c>
      <c r="M523">
        <v>0</v>
      </c>
      <c r="N523">
        <v>0</v>
      </c>
      <c r="O523">
        <v>0</v>
      </c>
      <c r="P523">
        <v>1</v>
      </c>
      <c r="Q523">
        <v>0</v>
      </c>
      <c r="R523">
        <v>0</v>
      </c>
      <c r="S523">
        <v>2</v>
      </c>
      <c r="T523">
        <v>3</v>
      </c>
      <c r="U523">
        <v>3</v>
      </c>
      <c r="V523">
        <v>0</v>
      </c>
      <c r="W523">
        <v>1</v>
      </c>
      <c r="X523">
        <v>1</v>
      </c>
      <c r="Y523">
        <v>2</v>
      </c>
      <c r="Z523">
        <v>0</v>
      </c>
      <c r="AA523">
        <v>0</v>
      </c>
      <c r="AB523">
        <v>1</v>
      </c>
      <c r="AC523">
        <v>0</v>
      </c>
      <c r="AD523">
        <v>1</v>
      </c>
      <c r="AE523">
        <v>0</v>
      </c>
      <c r="AF523">
        <v>1</v>
      </c>
      <c r="AG523">
        <v>0</v>
      </c>
      <c r="AH523">
        <v>2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1</v>
      </c>
      <c r="AX523">
        <v>0</v>
      </c>
      <c r="AY523">
        <v>0</v>
      </c>
      <c r="AZ523">
        <v>1</v>
      </c>
      <c r="BA523">
        <v>0</v>
      </c>
      <c r="BB523">
        <v>0</v>
      </c>
      <c r="BC523">
        <v>0</v>
      </c>
      <c r="BD523">
        <v>0</v>
      </c>
    </row>
    <row r="524" spans="1:56" x14ac:dyDescent="0.3">
      <c r="A524">
        <v>2025</v>
      </c>
      <c r="B524">
        <v>3</v>
      </c>
      <c r="C524">
        <v>6669</v>
      </c>
      <c r="D524">
        <v>6681</v>
      </c>
      <c r="E524" t="s">
        <v>165</v>
      </c>
      <c r="F524" t="s">
        <v>68</v>
      </c>
      <c r="G524" t="s">
        <v>83</v>
      </c>
      <c r="H524">
        <v>0</v>
      </c>
      <c r="I524">
        <v>0</v>
      </c>
      <c r="J524">
        <v>0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1</v>
      </c>
      <c r="S524">
        <v>1</v>
      </c>
      <c r="T524">
        <v>1</v>
      </c>
      <c r="U524">
        <v>2</v>
      </c>
      <c r="V524">
        <v>0</v>
      </c>
      <c r="W524">
        <v>2</v>
      </c>
      <c r="X524">
        <v>1</v>
      </c>
      <c r="Y524">
        <v>2</v>
      </c>
      <c r="Z524">
        <v>1</v>
      </c>
      <c r="AA524">
        <v>0</v>
      </c>
      <c r="AB524">
        <v>0</v>
      </c>
      <c r="AC524">
        <v>0</v>
      </c>
      <c r="AD524">
        <v>3</v>
      </c>
      <c r="AE524">
        <v>0</v>
      </c>
      <c r="AF524">
        <v>4</v>
      </c>
      <c r="AG524">
        <v>0</v>
      </c>
      <c r="AH524">
        <v>4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1</v>
      </c>
      <c r="AZ524">
        <v>1</v>
      </c>
      <c r="BA524">
        <v>0</v>
      </c>
      <c r="BB524">
        <v>0</v>
      </c>
      <c r="BC524">
        <v>1</v>
      </c>
      <c r="BD524">
        <v>0</v>
      </c>
    </row>
    <row r="525" spans="1:56" x14ac:dyDescent="0.3">
      <c r="A525">
        <v>2025</v>
      </c>
      <c r="B525">
        <v>3</v>
      </c>
      <c r="C525">
        <v>6670</v>
      </c>
      <c r="D525">
        <v>6682</v>
      </c>
      <c r="E525" t="s">
        <v>166</v>
      </c>
      <c r="F525" t="s">
        <v>68</v>
      </c>
      <c r="G525" t="s">
        <v>83</v>
      </c>
      <c r="H525">
        <v>0</v>
      </c>
      <c r="I525">
        <v>0</v>
      </c>
      <c r="J525">
        <v>0</v>
      </c>
      <c r="K525">
        <v>1</v>
      </c>
      <c r="L525">
        <v>1</v>
      </c>
      <c r="M525">
        <v>0</v>
      </c>
      <c r="N525">
        <v>1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1</v>
      </c>
      <c r="U525">
        <v>2</v>
      </c>
      <c r="V525">
        <v>0</v>
      </c>
      <c r="W525">
        <v>1</v>
      </c>
      <c r="X525">
        <v>0</v>
      </c>
      <c r="Y525">
        <v>0</v>
      </c>
      <c r="Z525">
        <v>0</v>
      </c>
      <c r="AA525">
        <v>0</v>
      </c>
      <c r="AB525">
        <v>2</v>
      </c>
      <c r="AC525">
        <v>0</v>
      </c>
      <c r="AD525">
        <v>1</v>
      </c>
      <c r="AE525">
        <v>0</v>
      </c>
      <c r="AF525">
        <v>9</v>
      </c>
      <c r="AG525">
        <v>0</v>
      </c>
      <c r="AH525">
        <v>0</v>
      </c>
      <c r="AI525">
        <v>1</v>
      </c>
      <c r="AJ525">
        <v>0</v>
      </c>
      <c r="AK525">
        <v>1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</v>
      </c>
      <c r="AV525">
        <v>0</v>
      </c>
      <c r="AW525">
        <v>6</v>
      </c>
      <c r="AX525">
        <v>1</v>
      </c>
      <c r="AY525">
        <v>1</v>
      </c>
      <c r="AZ525">
        <v>0</v>
      </c>
      <c r="BA525">
        <v>0</v>
      </c>
      <c r="BB525">
        <v>0</v>
      </c>
      <c r="BC525">
        <v>0</v>
      </c>
      <c r="BD525">
        <v>2</v>
      </c>
    </row>
    <row r="526" spans="1:56" x14ac:dyDescent="0.3">
      <c r="A526">
        <v>2025</v>
      </c>
      <c r="B526">
        <v>3</v>
      </c>
      <c r="C526">
        <v>6671</v>
      </c>
      <c r="D526">
        <v>6683</v>
      </c>
      <c r="E526" t="s">
        <v>167</v>
      </c>
      <c r="F526" t="s">
        <v>68</v>
      </c>
      <c r="G526" t="s">
        <v>104</v>
      </c>
      <c r="H526">
        <v>0</v>
      </c>
      <c r="I526">
        <v>0</v>
      </c>
      <c r="J526">
        <v>0</v>
      </c>
      <c r="K526">
        <v>3</v>
      </c>
      <c r="L526">
        <v>1</v>
      </c>
      <c r="M526">
        <v>0</v>
      </c>
      <c r="N526">
        <v>2</v>
      </c>
      <c r="O526">
        <v>0</v>
      </c>
      <c r="P526">
        <v>1</v>
      </c>
      <c r="Q526">
        <v>0</v>
      </c>
      <c r="R526">
        <v>1</v>
      </c>
      <c r="S526">
        <v>4</v>
      </c>
      <c r="T526">
        <v>4</v>
      </c>
      <c r="U526">
        <v>4</v>
      </c>
      <c r="V526">
        <v>3</v>
      </c>
      <c r="W526">
        <v>2</v>
      </c>
      <c r="X526">
        <v>7</v>
      </c>
      <c r="Y526">
        <v>9</v>
      </c>
      <c r="Z526">
        <v>2</v>
      </c>
      <c r="AA526">
        <v>1</v>
      </c>
      <c r="AB526">
        <v>2</v>
      </c>
      <c r="AC526">
        <v>0</v>
      </c>
      <c r="AD526">
        <v>4</v>
      </c>
      <c r="AE526">
        <v>0</v>
      </c>
      <c r="AF526">
        <v>17</v>
      </c>
      <c r="AG526">
        <v>0</v>
      </c>
      <c r="AH526">
        <v>0</v>
      </c>
      <c r="AI526">
        <v>7</v>
      </c>
      <c r="AJ526">
        <v>0</v>
      </c>
      <c r="AK526">
        <v>4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3</v>
      </c>
      <c r="AV526">
        <v>0</v>
      </c>
      <c r="AW526">
        <v>6</v>
      </c>
      <c r="AX526">
        <v>1</v>
      </c>
      <c r="AY526">
        <v>12</v>
      </c>
      <c r="AZ526">
        <v>12</v>
      </c>
      <c r="BA526">
        <v>0</v>
      </c>
      <c r="BB526">
        <v>0</v>
      </c>
      <c r="BC526">
        <v>1</v>
      </c>
      <c r="BD526">
        <v>3</v>
      </c>
    </row>
    <row r="527" spans="1:56" x14ac:dyDescent="0.3">
      <c r="A527">
        <v>2025</v>
      </c>
      <c r="B527">
        <v>3</v>
      </c>
      <c r="C527">
        <v>6709</v>
      </c>
      <c r="D527">
        <v>6722</v>
      </c>
      <c r="E527" t="s">
        <v>168</v>
      </c>
      <c r="F527" t="s">
        <v>8</v>
      </c>
      <c r="G527" t="s">
        <v>37</v>
      </c>
      <c r="H527">
        <v>1</v>
      </c>
      <c r="I527">
        <v>0</v>
      </c>
      <c r="J527">
        <v>7</v>
      </c>
      <c r="K527">
        <v>4</v>
      </c>
      <c r="L527">
        <v>2</v>
      </c>
      <c r="M527">
        <v>1</v>
      </c>
      <c r="N527">
        <v>2</v>
      </c>
      <c r="O527">
        <v>0</v>
      </c>
      <c r="P527">
        <v>1</v>
      </c>
      <c r="Q527">
        <v>0</v>
      </c>
      <c r="R527">
        <v>7</v>
      </c>
      <c r="S527">
        <v>8</v>
      </c>
      <c r="T527">
        <v>12</v>
      </c>
      <c r="U527">
        <v>11</v>
      </c>
      <c r="V527">
        <v>6</v>
      </c>
      <c r="W527">
        <v>14</v>
      </c>
      <c r="X527">
        <v>1</v>
      </c>
      <c r="Y527">
        <v>7</v>
      </c>
      <c r="Z527">
        <v>0</v>
      </c>
      <c r="AA527">
        <v>3</v>
      </c>
      <c r="AB527">
        <v>1</v>
      </c>
      <c r="AC527">
        <v>0</v>
      </c>
      <c r="AD527">
        <v>10</v>
      </c>
      <c r="AE527">
        <v>1</v>
      </c>
      <c r="AF527">
        <v>20</v>
      </c>
      <c r="AG527">
        <v>0</v>
      </c>
      <c r="AH527">
        <v>5</v>
      </c>
      <c r="AI527">
        <v>7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1</v>
      </c>
      <c r="AV527">
        <v>0</v>
      </c>
      <c r="AW527">
        <v>6</v>
      </c>
      <c r="AX527">
        <v>0</v>
      </c>
      <c r="AY527">
        <v>13</v>
      </c>
      <c r="AZ527">
        <v>20</v>
      </c>
      <c r="BA527">
        <v>0</v>
      </c>
      <c r="BB527">
        <v>0</v>
      </c>
      <c r="BC527">
        <v>2</v>
      </c>
      <c r="BD527">
        <v>34</v>
      </c>
    </row>
    <row r="528" spans="1:56" x14ac:dyDescent="0.3">
      <c r="A528">
        <v>2025</v>
      </c>
      <c r="B528">
        <v>3</v>
      </c>
      <c r="C528">
        <v>6710</v>
      </c>
      <c r="D528">
        <v>6723</v>
      </c>
      <c r="E528" t="s">
        <v>169</v>
      </c>
      <c r="F528" t="s">
        <v>8</v>
      </c>
      <c r="G528" t="s">
        <v>30</v>
      </c>
      <c r="H528">
        <v>0</v>
      </c>
      <c r="I528">
        <v>0</v>
      </c>
      <c r="J528">
        <v>0</v>
      </c>
      <c r="K528">
        <v>2</v>
      </c>
      <c r="L528">
        <v>1</v>
      </c>
      <c r="M528">
        <v>0</v>
      </c>
      <c r="N528">
        <v>1</v>
      </c>
      <c r="O528">
        <v>0</v>
      </c>
      <c r="P528">
        <v>0</v>
      </c>
      <c r="Q528">
        <v>0</v>
      </c>
      <c r="R528">
        <v>4</v>
      </c>
      <c r="S528">
        <v>4</v>
      </c>
      <c r="T528">
        <v>2</v>
      </c>
      <c r="U528">
        <v>4</v>
      </c>
      <c r="V528">
        <v>2</v>
      </c>
      <c r="W528">
        <v>2</v>
      </c>
      <c r="X528">
        <v>0</v>
      </c>
      <c r="Y528">
        <v>2</v>
      </c>
      <c r="Z528">
        <v>0</v>
      </c>
      <c r="AA528">
        <v>1</v>
      </c>
      <c r="AB528">
        <v>0</v>
      </c>
      <c r="AC528">
        <v>5</v>
      </c>
      <c r="AD528">
        <v>0</v>
      </c>
      <c r="AE528">
        <v>5</v>
      </c>
      <c r="AF528">
        <v>0</v>
      </c>
      <c r="AG528">
        <v>0</v>
      </c>
      <c r="AH528">
        <v>3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</row>
    <row r="529" spans="1:56" x14ac:dyDescent="0.3">
      <c r="A529">
        <v>2025</v>
      </c>
      <c r="B529">
        <v>3</v>
      </c>
      <c r="C529">
        <v>6930</v>
      </c>
      <c r="D529">
        <v>6953</v>
      </c>
      <c r="E529" t="s">
        <v>170</v>
      </c>
      <c r="F529" t="s">
        <v>68</v>
      </c>
      <c r="G529" t="s">
        <v>92</v>
      </c>
      <c r="H529">
        <v>0</v>
      </c>
      <c r="I529">
        <v>0</v>
      </c>
      <c r="J529">
        <v>0</v>
      </c>
      <c r="K529">
        <v>1</v>
      </c>
      <c r="L529">
        <v>1</v>
      </c>
      <c r="M529">
        <v>0</v>
      </c>
      <c r="N529">
        <v>2</v>
      </c>
      <c r="O529">
        <v>0</v>
      </c>
      <c r="P529">
        <v>1</v>
      </c>
      <c r="Q529">
        <v>0</v>
      </c>
      <c r="R529">
        <v>0</v>
      </c>
      <c r="S529">
        <v>1</v>
      </c>
      <c r="T529">
        <v>0</v>
      </c>
      <c r="U529">
        <v>1</v>
      </c>
      <c r="V529">
        <v>2</v>
      </c>
      <c r="W529">
        <v>0</v>
      </c>
      <c r="X529">
        <v>1</v>
      </c>
      <c r="Y529">
        <v>1</v>
      </c>
      <c r="Z529">
        <v>1</v>
      </c>
      <c r="AA529">
        <v>3</v>
      </c>
      <c r="AB529">
        <v>1</v>
      </c>
      <c r="AC529">
        <v>0</v>
      </c>
      <c r="AD529">
        <v>4</v>
      </c>
      <c r="AE529">
        <v>0</v>
      </c>
      <c r="AF529">
        <v>2</v>
      </c>
      <c r="AG529">
        <v>0</v>
      </c>
      <c r="AH529">
        <v>0</v>
      </c>
      <c r="AI529">
        <v>4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1</v>
      </c>
      <c r="AV529">
        <v>0</v>
      </c>
      <c r="AW529">
        <v>2</v>
      </c>
      <c r="AX529">
        <v>0</v>
      </c>
      <c r="AY529">
        <v>0</v>
      </c>
      <c r="AZ529">
        <v>2</v>
      </c>
      <c r="BA529">
        <v>0</v>
      </c>
      <c r="BB529">
        <v>0</v>
      </c>
      <c r="BC529">
        <v>1</v>
      </c>
      <c r="BD529">
        <v>1</v>
      </c>
    </row>
    <row r="530" spans="1:56" x14ac:dyDescent="0.3">
      <c r="A530">
        <v>2025</v>
      </c>
      <c r="B530">
        <v>3</v>
      </c>
      <c r="C530">
        <v>6931</v>
      </c>
      <c r="D530">
        <v>6954</v>
      </c>
      <c r="E530" t="s">
        <v>171</v>
      </c>
      <c r="F530" t="s">
        <v>8</v>
      </c>
      <c r="G530" t="s">
        <v>136</v>
      </c>
      <c r="H530">
        <v>0</v>
      </c>
      <c r="I530">
        <v>0</v>
      </c>
      <c r="J530">
        <v>0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2</v>
      </c>
      <c r="U530">
        <v>1</v>
      </c>
      <c r="V530">
        <v>2</v>
      </c>
      <c r="W530">
        <v>2</v>
      </c>
      <c r="X530">
        <v>3</v>
      </c>
      <c r="Y530">
        <v>0</v>
      </c>
      <c r="Z530">
        <v>1</v>
      </c>
      <c r="AA530">
        <v>1</v>
      </c>
      <c r="AB530">
        <v>1</v>
      </c>
      <c r="AC530">
        <v>0</v>
      </c>
      <c r="AD530">
        <v>1</v>
      </c>
      <c r="AE530">
        <v>0</v>
      </c>
      <c r="AF530">
        <v>3</v>
      </c>
      <c r="AG530">
        <v>0</v>
      </c>
      <c r="AH530">
        <v>3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3</v>
      </c>
      <c r="AV530">
        <v>0</v>
      </c>
      <c r="AW530">
        <v>5</v>
      </c>
      <c r="AX530">
        <v>0</v>
      </c>
      <c r="AY530">
        <v>4</v>
      </c>
      <c r="AZ530">
        <v>5</v>
      </c>
      <c r="BA530">
        <v>0</v>
      </c>
      <c r="BB530">
        <v>0</v>
      </c>
      <c r="BC530">
        <v>1</v>
      </c>
      <c r="BD530">
        <v>1</v>
      </c>
    </row>
    <row r="531" spans="1:56" x14ac:dyDescent="0.3">
      <c r="A531">
        <v>2025</v>
      </c>
      <c r="B531">
        <v>3</v>
      </c>
      <c r="C531">
        <v>6974</v>
      </c>
      <c r="D531">
        <v>6997</v>
      </c>
      <c r="E531" t="s">
        <v>172</v>
      </c>
      <c r="F531" t="s">
        <v>8</v>
      </c>
      <c r="G531" t="s">
        <v>30</v>
      </c>
      <c r="H531">
        <v>0</v>
      </c>
      <c r="I531">
        <v>0</v>
      </c>
      <c r="J531">
        <v>0</v>
      </c>
      <c r="K531">
        <v>6</v>
      </c>
      <c r="L531">
        <v>6</v>
      </c>
      <c r="M531">
        <v>1</v>
      </c>
      <c r="N531">
        <v>6</v>
      </c>
      <c r="O531">
        <v>0</v>
      </c>
      <c r="P531">
        <v>3</v>
      </c>
      <c r="Q531">
        <v>0</v>
      </c>
      <c r="R531">
        <v>0</v>
      </c>
      <c r="S531">
        <v>2</v>
      </c>
      <c r="T531">
        <v>7</v>
      </c>
      <c r="U531">
        <v>3</v>
      </c>
      <c r="V531">
        <v>2</v>
      </c>
      <c r="W531">
        <v>6</v>
      </c>
      <c r="X531">
        <v>1</v>
      </c>
      <c r="Y531">
        <v>6</v>
      </c>
      <c r="Z531">
        <v>2</v>
      </c>
      <c r="AA531">
        <v>0</v>
      </c>
      <c r="AB531">
        <v>0</v>
      </c>
      <c r="AC531">
        <v>0</v>
      </c>
      <c r="AD531">
        <v>6</v>
      </c>
      <c r="AE531">
        <v>0</v>
      </c>
      <c r="AF531">
        <v>7</v>
      </c>
      <c r="AG531">
        <v>0</v>
      </c>
      <c r="AH531">
        <v>4</v>
      </c>
      <c r="AI531">
        <v>4</v>
      </c>
      <c r="AJ531">
        <v>0</v>
      </c>
      <c r="AK531">
        <v>1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</v>
      </c>
      <c r="AV531">
        <v>0</v>
      </c>
      <c r="AW531">
        <v>3</v>
      </c>
      <c r="AX531">
        <v>0</v>
      </c>
      <c r="AY531">
        <v>16</v>
      </c>
      <c r="AZ531">
        <v>10</v>
      </c>
      <c r="BA531">
        <v>0</v>
      </c>
      <c r="BB531">
        <v>0</v>
      </c>
      <c r="BC531">
        <v>2</v>
      </c>
      <c r="BD531">
        <v>4</v>
      </c>
    </row>
    <row r="532" spans="1:56" x14ac:dyDescent="0.3">
      <c r="A532">
        <v>2025</v>
      </c>
      <c r="B532">
        <v>3</v>
      </c>
      <c r="C532">
        <v>6997</v>
      </c>
      <c r="D532">
        <v>7020</v>
      </c>
      <c r="E532" t="s">
        <v>173</v>
      </c>
      <c r="F532" t="s">
        <v>68</v>
      </c>
      <c r="G532" t="s">
        <v>94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1</v>
      </c>
      <c r="U532">
        <v>1</v>
      </c>
      <c r="V532">
        <v>0</v>
      </c>
      <c r="W532">
        <v>3</v>
      </c>
      <c r="X532">
        <v>2</v>
      </c>
      <c r="Y532">
        <v>1</v>
      </c>
      <c r="Z532">
        <v>2</v>
      </c>
      <c r="AA532">
        <v>1</v>
      </c>
      <c r="AB532">
        <v>0</v>
      </c>
      <c r="AC532">
        <v>0</v>
      </c>
      <c r="AD532">
        <v>2</v>
      </c>
      <c r="AE532">
        <v>0</v>
      </c>
      <c r="AF532">
        <v>6</v>
      </c>
      <c r="AG532">
        <v>0</v>
      </c>
      <c r="AH532">
        <v>0</v>
      </c>
      <c r="AI532">
        <v>2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1</v>
      </c>
      <c r="AV532">
        <v>0</v>
      </c>
      <c r="AW532">
        <v>9</v>
      </c>
      <c r="AX532">
        <v>1</v>
      </c>
      <c r="AY532">
        <v>1</v>
      </c>
      <c r="AZ532">
        <v>4</v>
      </c>
      <c r="BA532">
        <v>0</v>
      </c>
      <c r="BB532">
        <v>0</v>
      </c>
      <c r="BC532">
        <v>1</v>
      </c>
      <c r="BD532">
        <v>0</v>
      </c>
    </row>
    <row r="533" spans="1:56" x14ac:dyDescent="0.3">
      <c r="A533">
        <v>2025</v>
      </c>
      <c r="B533">
        <v>3</v>
      </c>
      <c r="C533">
        <v>6998</v>
      </c>
      <c r="D533">
        <v>7021</v>
      </c>
      <c r="E533" t="s">
        <v>174</v>
      </c>
      <c r="F533" t="s">
        <v>68</v>
      </c>
      <c r="G533" t="s">
        <v>94</v>
      </c>
      <c r="H533">
        <v>1</v>
      </c>
      <c r="I533">
        <v>0</v>
      </c>
      <c r="J533">
        <v>0</v>
      </c>
      <c r="K533">
        <v>1</v>
      </c>
      <c r="L533">
        <v>1</v>
      </c>
      <c r="M533">
        <v>0</v>
      </c>
      <c r="N533">
        <v>1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3</v>
      </c>
      <c r="U533">
        <v>3</v>
      </c>
      <c r="V533">
        <v>4</v>
      </c>
      <c r="W533">
        <v>2</v>
      </c>
      <c r="X533">
        <v>0</v>
      </c>
      <c r="Y533">
        <v>0</v>
      </c>
      <c r="Z533">
        <v>1</v>
      </c>
      <c r="AA533">
        <v>2</v>
      </c>
      <c r="AB533">
        <v>0</v>
      </c>
      <c r="AC533">
        <v>0</v>
      </c>
      <c r="AD533">
        <v>0</v>
      </c>
      <c r="AE533">
        <v>0</v>
      </c>
      <c r="AF533">
        <v>5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1</v>
      </c>
      <c r="AX533">
        <v>1</v>
      </c>
      <c r="AY533">
        <v>3</v>
      </c>
      <c r="AZ533">
        <v>1</v>
      </c>
      <c r="BA533">
        <v>0</v>
      </c>
      <c r="BB533">
        <v>0</v>
      </c>
      <c r="BC533">
        <v>0</v>
      </c>
      <c r="BD533">
        <v>1</v>
      </c>
    </row>
    <row r="534" spans="1:56" x14ac:dyDescent="0.3">
      <c r="A534">
        <v>2025</v>
      </c>
      <c r="B534">
        <v>3</v>
      </c>
      <c r="C534">
        <v>6999</v>
      </c>
      <c r="D534">
        <v>7022</v>
      </c>
      <c r="E534" t="s">
        <v>175</v>
      </c>
      <c r="F534" t="s">
        <v>138</v>
      </c>
      <c r="G534" t="s">
        <v>144</v>
      </c>
      <c r="H534">
        <v>0</v>
      </c>
      <c r="I534">
        <v>0</v>
      </c>
      <c r="J534">
        <v>0</v>
      </c>
      <c r="K534">
        <v>1</v>
      </c>
      <c r="L534">
        <v>1</v>
      </c>
      <c r="M534">
        <v>0</v>
      </c>
      <c r="N534">
        <v>1</v>
      </c>
      <c r="O534">
        <v>0</v>
      </c>
      <c r="P534">
        <v>0</v>
      </c>
      <c r="Q534">
        <v>1</v>
      </c>
      <c r="R534">
        <v>0</v>
      </c>
      <c r="S534">
        <v>2</v>
      </c>
      <c r="T534">
        <v>3</v>
      </c>
      <c r="U534">
        <v>3</v>
      </c>
      <c r="V534">
        <v>0</v>
      </c>
      <c r="W534">
        <v>3</v>
      </c>
      <c r="X534">
        <v>1</v>
      </c>
      <c r="Y534">
        <v>1</v>
      </c>
      <c r="Z534">
        <v>1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7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1</v>
      </c>
      <c r="AX534">
        <v>0</v>
      </c>
      <c r="AY534">
        <v>6</v>
      </c>
      <c r="AZ534">
        <v>15</v>
      </c>
      <c r="BA534">
        <v>0</v>
      </c>
      <c r="BB534">
        <v>0</v>
      </c>
      <c r="BC534">
        <v>0</v>
      </c>
      <c r="BD534">
        <v>2</v>
      </c>
    </row>
    <row r="535" spans="1:56" x14ac:dyDescent="0.3">
      <c r="A535">
        <v>2025</v>
      </c>
      <c r="B535">
        <v>3</v>
      </c>
      <c r="C535">
        <v>7000</v>
      </c>
      <c r="D535">
        <v>7023</v>
      </c>
      <c r="E535" t="s">
        <v>176</v>
      </c>
      <c r="F535" t="s">
        <v>8</v>
      </c>
      <c r="G535" t="s">
        <v>18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</v>
      </c>
      <c r="P535">
        <v>0</v>
      </c>
      <c r="Q535">
        <v>0</v>
      </c>
      <c r="R535">
        <v>0</v>
      </c>
      <c r="S535">
        <v>3</v>
      </c>
      <c r="T535">
        <v>0</v>
      </c>
      <c r="U535">
        <v>0</v>
      </c>
      <c r="V535">
        <v>1</v>
      </c>
      <c r="W535">
        <v>0</v>
      </c>
      <c r="X535">
        <v>3</v>
      </c>
      <c r="Y535">
        <v>1</v>
      </c>
      <c r="Z535">
        <v>1</v>
      </c>
      <c r="AA535">
        <v>10</v>
      </c>
      <c r="AB535">
        <v>1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1</v>
      </c>
      <c r="AX535">
        <v>0</v>
      </c>
      <c r="AY535">
        <v>0</v>
      </c>
      <c r="AZ535">
        <v>2</v>
      </c>
      <c r="BA535">
        <v>0</v>
      </c>
      <c r="BB535">
        <v>0</v>
      </c>
      <c r="BC535">
        <v>0</v>
      </c>
      <c r="BD535">
        <v>1</v>
      </c>
    </row>
    <row r="536" spans="1:56" x14ac:dyDescent="0.3">
      <c r="A536">
        <v>2025</v>
      </c>
      <c r="B536">
        <v>3</v>
      </c>
      <c r="C536">
        <v>7083</v>
      </c>
      <c r="D536">
        <v>7107</v>
      </c>
      <c r="E536" t="s">
        <v>34</v>
      </c>
      <c r="F536" t="s">
        <v>8</v>
      </c>
      <c r="G536" t="s">
        <v>34</v>
      </c>
      <c r="H536">
        <v>0</v>
      </c>
      <c r="I536">
        <v>0</v>
      </c>
      <c r="J536">
        <v>0</v>
      </c>
      <c r="K536">
        <v>30</v>
      </c>
      <c r="L536">
        <v>20</v>
      </c>
      <c r="M536">
        <v>0</v>
      </c>
      <c r="N536">
        <v>19</v>
      </c>
      <c r="O536">
        <v>0</v>
      </c>
      <c r="P536">
        <v>13</v>
      </c>
      <c r="Q536">
        <v>0</v>
      </c>
      <c r="R536">
        <v>9</v>
      </c>
      <c r="S536">
        <v>24</v>
      </c>
      <c r="T536">
        <v>9</v>
      </c>
      <c r="U536">
        <v>17</v>
      </c>
      <c r="V536">
        <v>9</v>
      </c>
      <c r="W536">
        <v>15</v>
      </c>
      <c r="X536">
        <v>6</v>
      </c>
      <c r="Y536">
        <v>10</v>
      </c>
      <c r="Z536">
        <v>5</v>
      </c>
      <c r="AA536">
        <v>6</v>
      </c>
      <c r="AB536">
        <v>2</v>
      </c>
      <c r="AC536">
        <v>0</v>
      </c>
      <c r="AD536">
        <v>18</v>
      </c>
      <c r="AE536">
        <v>0</v>
      </c>
      <c r="AF536">
        <v>30</v>
      </c>
      <c r="AG536">
        <v>1</v>
      </c>
      <c r="AH536">
        <v>24</v>
      </c>
      <c r="AI536">
        <v>4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3</v>
      </c>
      <c r="AV536">
        <v>0</v>
      </c>
      <c r="AW536">
        <v>3</v>
      </c>
      <c r="AX536">
        <v>0</v>
      </c>
      <c r="AY536">
        <v>14</v>
      </c>
      <c r="AZ536">
        <v>11</v>
      </c>
      <c r="BA536">
        <v>0</v>
      </c>
      <c r="BB536">
        <v>0</v>
      </c>
      <c r="BC536">
        <v>1</v>
      </c>
      <c r="BD536">
        <v>21</v>
      </c>
    </row>
    <row r="537" spans="1:56" x14ac:dyDescent="0.3">
      <c r="A537">
        <v>2025</v>
      </c>
      <c r="B537">
        <v>3</v>
      </c>
      <c r="C537">
        <v>7156</v>
      </c>
      <c r="D537">
        <v>7183</v>
      </c>
      <c r="E537" t="s">
        <v>177</v>
      </c>
      <c r="F537" t="s">
        <v>8</v>
      </c>
      <c r="G537" t="s">
        <v>25</v>
      </c>
      <c r="H537">
        <v>0</v>
      </c>
      <c r="I537">
        <v>5</v>
      </c>
      <c r="J537">
        <v>0</v>
      </c>
      <c r="K537">
        <v>15</v>
      </c>
      <c r="L537">
        <v>6</v>
      </c>
      <c r="M537">
        <v>5</v>
      </c>
      <c r="N537">
        <v>3</v>
      </c>
      <c r="O537">
        <v>3</v>
      </c>
      <c r="P537">
        <v>2</v>
      </c>
      <c r="Q537">
        <v>0</v>
      </c>
      <c r="R537">
        <v>4</v>
      </c>
      <c r="S537">
        <v>24</v>
      </c>
      <c r="T537">
        <v>9</v>
      </c>
      <c r="U537">
        <v>26</v>
      </c>
      <c r="V537">
        <v>14</v>
      </c>
      <c r="W537">
        <v>24</v>
      </c>
      <c r="X537">
        <v>3</v>
      </c>
      <c r="Y537">
        <v>12</v>
      </c>
      <c r="Z537">
        <v>11</v>
      </c>
      <c r="AA537">
        <v>9</v>
      </c>
      <c r="AB537">
        <v>3</v>
      </c>
      <c r="AC537">
        <v>0</v>
      </c>
      <c r="AD537">
        <v>32</v>
      </c>
      <c r="AE537">
        <v>0</v>
      </c>
      <c r="AF537">
        <v>60</v>
      </c>
      <c r="AG537">
        <v>1</v>
      </c>
      <c r="AH537">
        <v>25</v>
      </c>
      <c r="AI537">
        <v>4</v>
      </c>
      <c r="AJ537">
        <v>0</v>
      </c>
      <c r="AK537">
        <v>3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6</v>
      </c>
      <c r="AV537">
        <v>0</v>
      </c>
      <c r="AW537">
        <v>15</v>
      </c>
      <c r="AX537">
        <v>3</v>
      </c>
      <c r="AY537">
        <v>6</v>
      </c>
      <c r="AZ537">
        <v>13</v>
      </c>
      <c r="BA537">
        <v>0</v>
      </c>
      <c r="BB537">
        <v>0</v>
      </c>
      <c r="BC537">
        <v>4</v>
      </c>
      <c r="BD537">
        <v>9</v>
      </c>
    </row>
    <row r="538" spans="1:56" x14ac:dyDescent="0.3">
      <c r="A538">
        <v>2025</v>
      </c>
      <c r="B538">
        <v>3</v>
      </c>
      <c r="C538">
        <v>7195</v>
      </c>
      <c r="D538">
        <v>7222</v>
      </c>
      <c r="E538" t="s">
        <v>178</v>
      </c>
      <c r="F538" t="s">
        <v>68</v>
      </c>
      <c r="G538" t="s">
        <v>117</v>
      </c>
      <c r="H538">
        <v>0</v>
      </c>
      <c r="I538">
        <v>0</v>
      </c>
      <c r="J538">
        <v>0</v>
      </c>
      <c r="K538">
        <v>1</v>
      </c>
      <c r="L538">
        <v>1</v>
      </c>
      <c r="M538">
        <v>0</v>
      </c>
      <c r="N538">
        <v>2</v>
      </c>
      <c r="O538">
        <v>0</v>
      </c>
      <c r="P538">
        <v>1</v>
      </c>
      <c r="Q538">
        <v>0</v>
      </c>
      <c r="R538">
        <v>0</v>
      </c>
      <c r="S538">
        <v>1</v>
      </c>
      <c r="T538">
        <v>1</v>
      </c>
      <c r="U538">
        <v>1</v>
      </c>
      <c r="V538">
        <v>0</v>
      </c>
      <c r="W538">
        <v>1</v>
      </c>
      <c r="X538">
        <v>5</v>
      </c>
      <c r="Y538">
        <v>5</v>
      </c>
      <c r="Z538">
        <v>1</v>
      </c>
      <c r="AA538">
        <v>1</v>
      </c>
      <c r="AB538">
        <v>2</v>
      </c>
      <c r="AC538">
        <v>0</v>
      </c>
      <c r="AD538">
        <v>0</v>
      </c>
      <c r="AE538">
        <v>0</v>
      </c>
      <c r="AF538">
        <v>11</v>
      </c>
      <c r="AG538">
        <v>0</v>
      </c>
      <c r="AH538">
        <v>0</v>
      </c>
      <c r="AI538">
        <v>0</v>
      </c>
      <c r="AJ538">
        <v>0</v>
      </c>
      <c r="AK538">
        <v>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1</v>
      </c>
      <c r="AX538">
        <v>0</v>
      </c>
      <c r="AY538">
        <v>3</v>
      </c>
      <c r="AZ538">
        <v>12</v>
      </c>
      <c r="BA538">
        <v>0</v>
      </c>
      <c r="BB538">
        <v>0</v>
      </c>
      <c r="BC538">
        <v>0</v>
      </c>
      <c r="BD538">
        <v>2</v>
      </c>
    </row>
    <row r="539" spans="1:56" x14ac:dyDescent="0.3">
      <c r="A539">
        <v>2025</v>
      </c>
      <c r="B539">
        <v>3</v>
      </c>
      <c r="C539">
        <v>7196</v>
      </c>
      <c r="D539">
        <v>7223</v>
      </c>
      <c r="E539" t="s">
        <v>179</v>
      </c>
      <c r="F539" t="s">
        <v>68</v>
      </c>
      <c r="G539" t="s">
        <v>117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1</v>
      </c>
      <c r="U539">
        <v>3</v>
      </c>
      <c r="V539">
        <v>0</v>
      </c>
      <c r="W539">
        <v>3</v>
      </c>
      <c r="X539">
        <v>0</v>
      </c>
      <c r="Y539">
        <v>2</v>
      </c>
      <c r="Z539">
        <v>2</v>
      </c>
      <c r="AA539">
        <v>4</v>
      </c>
      <c r="AB539">
        <v>1</v>
      </c>
      <c r="AC539">
        <v>0</v>
      </c>
      <c r="AD539">
        <v>0</v>
      </c>
      <c r="AE539">
        <v>0</v>
      </c>
      <c r="AF539">
        <v>1</v>
      </c>
      <c r="AG539">
        <v>0</v>
      </c>
      <c r="AH539">
        <v>0</v>
      </c>
      <c r="AI539">
        <v>1</v>
      </c>
      <c r="AJ539">
        <v>0</v>
      </c>
      <c r="AK539">
        <v>1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2</v>
      </c>
      <c r="AX539">
        <v>0</v>
      </c>
      <c r="AY539">
        <v>1</v>
      </c>
      <c r="AZ539">
        <v>5</v>
      </c>
      <c r="BA539">
        <v>0</v>
      </c>
      <c r="BB539">
        <v>0</v>
      </c>
      <c r="BC539">
        <v>0</v>
      </c>
      <c r="BD539">
        <v>1</v>
      </c>
    </row>
    <row r="540" spans="1:56" x14ac:dyDescent="0.3">
      <c r="A540">
        <v>2025</v>
      </c>
      <c r="B540">
        <v>3</v>
      </c>
      <c r="C540">
        <v>7273</v>
      </c>
      <c r="D540">
        <v>7306</v>
      </c>
      <c r="E540" t="s">
        <v>180</v>
      </c>
      <c r="F540" t="s">
        <v>8</v>
      </c>
      <c r="G540" t="s">
        <v>32</v>
      </c>
      <c r="H540">
        <v>0</v>
      </c>
      <c r="I540">
        <v>0</v>
      </c>
      <c r="J540">
        <v>0</v>
      </c>
      <c r="K540">
        <v>8</v>
      </c>
      <c r="L540">
        <v>5</v>
      </c>
      <c r="M540">
        <v>0</v>
      </c>
      <c r="N540">
        <v>6</v>
      </c>
      <c r="O540">
        <v>0</v>
      </c>
      <c r="P540">
        <v>9</v>
      </c>
      <c r="Q540">
        <v>1</v>
      </c>
      <c r="R540">
        <v>1</v>
      </c>
      <c r="S540">
        <v>11</v>
      </c>
      <c r="T540">
        <v>12</v>
      </c>
      <c r="U540">
        <v>5</v>
      </c>
      <c r="V540">
        <v>3</v>
      </c>
      <c r="W540">
        <v>5</v>
      </c>
      <c r="X540">
        <v>3</v>
      </c>
      <c r="Y540">
        <v>4</v>
      </c>
      <c r="Z540">
        <v>2</v>
      </c>
      <c r="AA540">
        <v>3</v>
      </c>
      <c r="AB540">
        <v>1</v>
      </c>
      <c r="AC540">
        <v>0</v>
      </c>
      <c r="AD540">
        <v>5</v>
      </c>
      <c r="AE540">
        <v>0</v>
      </c>
      <c r="AF540">
        <v>17</v>
      </c>
      <c r="AG540">
        <v>0</v>
      </c>
      <c r="AH540">
        <v>4</v>
      </c>
      <c r="AI540">
        <v>2</v>
      </c>
      <c r="AJ540">
        <v>0</v>
      </c>
      <c r="AK540">
        <v>1</v>
      </c>
      <c r="AL540">
        <v>0</v>
      </c>
      <c r="AM540">
        <v>1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2</v>
      </c>
      <c r="AX540">
        <v>0</v>
      </c>
      <c r="AY540">
        <v>2</v>
      </c>
      <c r="AZ540">
        <v>8</v>
      </c>
      <c r="BA540">
        <v>0</v>
      </c>
      <c r="BB540">
        <v>0</v>
      </c>
      <c r="BC540">
        <v>0</v>
      </c>
      <c r="BD540">
        <v>6</v>
      </c>
    </row>
    <row r="541" spans="1:56" x14ac:dyDescent="0.3">
      <c r="A541">
        <v>2025</v>
      </c>
      <c r="B541">
        <v>3</v>
      </c>
      <c r="C541">
        <v>7282</v>
      </c>
      <c r="D541">
        <v>7315</v>
      </c>
      <c r="E541" t="s">
        <v>181</v>
      </c>
      <c r="F541" t="s">
        <v>68</v>
      </c>
      <c r="G541" t="s">
        <v>104</v>
      </c>
      <c r="H541">
        <v>0</v>
      </c>
      <c r="I541">
        <v>0</v>
      </c>
      <c r="J541">
        <v>0</v>
      </c>
      <c r="K541">
        <v>1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1</v>
      </c>
      <c r="S541">
        <v>0</v>
      </c>
      <c r="T541">
        <v>1</v>
      </c>
      <c r="U541">
        <v>1</v>
      </c>
      <c r="V541">
        <v>1</v>
      </c>
      <c r="W541">
        <v>0</v>
      </c>
      <c r="X541">
        <v>0</v>
      </c>
      <c r="Y541">
        <v>1</v>
      </c>
      <c r="Z541">
        <v>1</v>
      </c>
      <c r="AA541">
        <v>2</v>
      </c>
      <c r="AB541">
        <v>0</v>
      </c>
      <c r="AC541">
        <v>0</v>
      </c>
      <c r="AD541">
        <v>0</v>
      </c>
      <c r="AE541">
        <v>0</v>
      </c>
      <c r="AF541">
        <v>1</v>
      </c>
      <c r="AG541">
        <v>0</v>
      </c>
      <c r="AH541">
        <v>0</v>
      </c>
      <c r="AI541">
        <v>1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5</v>
      </c>
      <c r="AX541">
        <v>2</v>
      </c>
      <c r="AY541">
        <v>0</v>
      </c>
      <c r="AZ541">
        <v>2</v>
      </c>
      <c r="BA541">
        <v>0</v>
      </c>
      <c r="BB541">
        <v>0</v>
      </c>
      <c r="BC541">
        <v>2</v>
      </c>
      <c r="BD541">
        <v>4</v>
      </c>
    </row>
    <row r="542" spans="1:56" x14ac:dyDescent="0.3">
      <c r="A542">
        <v>2025</v>
      </c>
      <c r="B542">
        <v>3</v>
      </c>
      <c r="C542">
        <v>7283</v>
      </c>
      <c r="D542">
        <v>7316</v>
      </c>
      <c r="E542" t="s">
        <v>182</v>
      </c>
      <c r="F542" t="s">
        <v>68</v>
      </c>
      <c r="G542" t="s">
        <v>104</v>
      </c>
      <c r="H542">
        <v>0</v>
      </c>
      <c r="I542">
        <v>0</v>
      </c>
      <c r="J542">
        <v>0</v>
      </c>
      <c r="K542">
        <v>2</v>
      </c>
      <c r="L542">
        <v>2</v>
      </c>
      <c r="M542">
        <v>0</v>
      </c>
      <c r="N542">
        <v>2</v>
      </c>
      <c r="O542">
        <v>0</v>
      </c>
      <c r="P542">
        <v>3</v>
      </c>
      <c r="Q542">
        <v>0</v>
      </c>
      <c r="R542">
        <v>1</v>
      </c>
      <c r="S542">
        <v>3</v>
      </c>
      <c r="T542">
        <v>3</v>
      </c>
      <c r="U542">
        <v>1</v>
      </c>
      <c r="V542">
        <v>2</v>
      </c>
      <c r="W542">
        <v>2</v>
      </c>
      <c r="X542">
        <v>2</v>
      </c>
      <c r="Y542">
        <v>2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0</v>
      </c>
      <c r="AF542">
        <v>5</v>
      </c>
      <c r="AG542">
        <v>0</v>
      </c>
      <c r="AH542">
        <v>3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4</v>
      </c>
      <c r="AZ542">
        <v>6</v>
      </c>
      <c r="BA542">
        <v>0</v>
      </c>
      <c r="BB542">
        <v>0</v>
      </c>
      <c r="BC542">
        <v>0</v>
      </c>
      <c r="BD542">
        <v>1</v>
      </c>
    </row>
    <row r="543" spans="1:56" x14ac:dyDescent="0.3">
      <c r="A543">
        <v>2025</v>
      </c>
      <c r="B543">
        <v>3</v>
      </c>
      <c r="C543">
        <v>7284</v>
      </c>
      <c r="D543">
        <v>7317</v>
      </c>
      <c r="E543" t="s">
        <v>183</v>
      </c>
      <c r="F543" t="s">
        <v>138</v>
      </c>
      <c r="G543" t="s">
        <v>144</v>
      </c>
      <c r="H543">
        <v>0</v>
      </c>
      <c r="I543">
        <v>0</v>
      </c>
      <c r="J543">
        <v>0</v>
      </c>
      <c r="K543">
        <v>2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  <c r="R543">
        <v>0</v>
      </c>
      <c r="S543">
        <v>1</v>
      </c>
      <c r="T543">
        <v>0</v>
      </c>
      <c r="U543">
        <v>2</v>
      </c>
      <c r="V543">
        <v>0</v>
      </c>
      <c r="W543">
        <v>4</v>
      </c>
      <c r="X543">
        <v>0</v>
      </c>
      <c r="Y543">
        <v>1</v>
      </c>
      <c r="Z543">
        <v>0</v>
      </c>
      <c r="AA543">
        <v>0</v>
      </c>
      <c r="AB543">
        <v>1</v>
      </c>
      <c r="AC543">
        <v>0</v>
      </c>
      <c r="AD543">
        <v>2</v>
      </c>
      <c r="AE543">
        <v>0</v>
      </c>
      <c r="AF543">
        <v>5</v>
      </c>
      <c r="AG543">
        <v>0</v>
      </c>
      <c r="AH543">
        <v>2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3</v>
      </c>
      <c r="BA543">
        <v>0</v>
      </c>
      <c r="BB543">
        <v>0</v>
      </c>
      <c r="BC543">
        <v>0</v>
      </c>
      <c r="BD543">
        <v>2</v>
      </c>
    </row>
    <row r="544" spans="1:56" x14ac:dyDescent="0.3">
      <c r="A544">
        <v>2025</v>
      </c>
      <c r="B544">
        <v>3</v>
      </c>
      <c r="C544">
        <v>7285</v>
      </c>
      <c r="D544">
        <v>7318</v>
      </c>
      <c r="E544" t="s">
        <v>184</v>
      </c>
      <c r="F544" t="s">
        <v>68</v>
      </c>
      <c r="G544" t="s">
        <v>94</v>
      </c>
      <c r="H544">
        <v>0</v>
      </c>
      <c r="I544">
        <v>0</v>
      </c>
      <c r="J544">
        <v>0</v>
      </c>
      <c r="K544">
        <v>1</v>
      </c>
      <c r="L544">
        <v>1</v>
      </c>
      <c r="M544">
        <v>0</v>
      </c>
      <c r="N544">
        <v>1</v>
      </c>
      <c r="O544">
        <v>0</v>
      </c>
      <c r="P544">
        <v>1</v>
      </c>
      <c r="Q544">
        <v>0</v>
      </c>
      <c r="R544">
        <v>0</v>
      </c>
      <c r="S544">
        <v>2</v>
      </c>
      <c r="T544">
        <v>1</v>
      </c>
      <c r="U544">
        <v>0</v>
      </c>
      <c r="V544">
        <v>1</v>
      </c>
      <c r="W544">
        <v>2</v>
      </c>
      <c r="X544">
        <v>1</v>
      </c>
      <c r="Y544">
        <v>3</v>
      </c>
      <c r="Z544">
        <v>2</v>
      </c>
      <c r="AA544">
        <v>2</v>
      </c>
      <c r="AB544">
        <v>2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2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2</v>
      </c>
      <c r="BD544">
        <v>2</v>
      </c>
    </row>
    <row r="545" spans="1:56" x14ac:dyDescent="0.3">
      <c r="A545">
        <v>2025</v>
      </c>
      <c r="B545">
        <v>3</v>
      </c>
      <c r="C545">
        <v>8434</v>
      </c>
      <c r="D545">
        <v>7410</v>
      </c>
      <c r="E545" t="s">
        <v>185</v>
      </c>
      <c r="F545" t="s">
        <v>8</v>
      </c>
      <c r="G545" t="s">
        <v>21</v>
      </c>
      <c r="H545">
        <v>0</v>
      </c>
      <c r="I545">
        <v>0</v>
      </c>
      <c r="J545">
        <v>0</v>
      </c>
      <c r="K545">
        <v>9</v>
      </c>
      <c r="L545">
        <v>6</v>
      </c>
      <c r="M545">
        <v>0</v>
      </c>
      <c r="N545">
        <v>5</v>
      </c>
      <c r="O545">
        <v>1</v>
      </c>
      <c r="P545">
        <v>6</v>
      </c>
      <c r="Q545">
        <v>0</v>
      </c>
      <c r="R545">
        <v>2</v>
      </c>
      <c r="S545">
        <v>12</v>
      </c>
      <c r="T545">
        <v>13</v>
      </c>
      <c r="U545">
        <v>20</v>
      </c>
      <c r="V545">
        <v>11</v>
      </c>
      <c r="W545">
        <v>5</v>
      </c>
      <c r="X545">
        <v>4</v>
      </c>
      <c r="Y545">
        <v>14</v>
      </c>
      <c r="Z545">
        <v>2</v>
      </c>
      <c r="AA545">
        <v>3</v>
      </c>
      <c r="AB545">
        <v>1</v>
      </c>
      <c r="AC545">
        <v>0</v>
      </c>
      <c r="AD545">
        <v>11</v>
      </c>
      <c r="AE545">
        <v>0</v>
      </c>
      <c r="AF545">
        <v>33</v>
      </c>
      <c r="AG545">
        <v>0</v>
      </c>
      <c r="AH545">
        <v>17</v>
      </c>
      <c r="AI545">
        <v>4</v>
      </c>
      <c r="AJ545">
        <v>0</v>
      </c>
      <c r="AK545">
        <v>3</v>
      </c>
      <c r="AL545">
        <v>0</v>
      </c>
      <c r="AM545">
        <v>0</v>
      </c>
      <c r="AN545">
        <v>3</v>
      </c>
      <c r="AO545">
        <v>0</v>
      </c>
      <c r="AP545">
        <v>0</v>
      </c>
      <c r="AQ545">
        <v>0</v>
      </c>
      <c r="AR545">
        <v>0</v>
      </c>
      <c r="AS545">
        <v>2</v>
      </c>
      <c r="AT545">
        <v>1</v>
      </c>
      <c r="AU545">
        <v>0</v>
      </c>
      <c r="AV545">
        <v>0</v>
      </c>
      <c r="AW545">
        <v>1</v>
      </c>
      <c r="AX545">
        <v>0</v>
      </c>
      <c r="AY545">
        <v>2</v>
      </c>
      <c r="AZ545">
        <v>5</v>
      </c>
      <c r="BA545">
        <v>0</v>
      </c>
      <c r="BB545">
        <v>0</v>
      </c>
      <c r="BC545">
        <v>2</v>
      </c>
      <c r="BD545">
        <v>3</v>
      </c>
    </row>
    <row r="546" spans="1:56" x14ac:dyDescent="0.3">
      <c r="A546">
        <v>2025</v>
      </c>
      <c r="B546">
        <v>3</v>
      </c>
      <c r="C546">
        <v>10904</v>
      </c>
      <c r="D546">
        <v>9468</v>
      </c>
      <c r="E546" t="s">
        <v>186</v>
      </c>
      <c r="F546" t="s">
        <v>68</v>
      </c>
      <c r="G546" t="s">
        <v>83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</v>
      </c>
      <c r="U546">
        <v>0</v>
      </c>
      <c r="V546">
        <v>2</v>
      </c>
      <c r="W546">
        <v>1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0</v>
      </c>
      <c r="AE546">
        <v>0</v>
      </c>
      <c r="AF546">
        <v>6</v>
      </c>
      <c r="AG546">
        <v>0</v>
      </c>
      <c r="AH546">
        <v>0</v>
      </c>
      <c r="AI546">
        <v>0</v>
      </c>
      <c r="AJ546">
        <v>0</v>
      </c>
      <c r="AK546">
        <v>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5</v>
      </c>
      <c r="BA546">
        <v>0</v>
      </c>
      <c r="BB546">
        <v>0</v>
      </c>
      <c r="BC546">
        <v>0</v>
      </c>
      <c r="BD546">
        <v>0</v>
      </c>
    </row>
    <row r="547" spans="1:56" x14ac:dyDescent="0.3">
      <c r="A547">
        <v>2025</v>
      </c>
      <c r="B547">
        <v>3</v>
      </c>
      <c r="C547">
        <v>11767</v>
      </c>
      <c r="D547">
        <v>10096</v>
      </c>
      <c r="E547" t="s">
        <v>187</v>
      </c>
      <c r="F547" t="s">
        <v>68</v>
      </c>
      <c r="G547" t="s">
        <v>104</v>
      </c>
      <c r="H547">
        <v>0</v>
      </c>
      <c r="I547">
        <v>0</v>
      </c>
      <c r="J547">
        <v>0</v>
      </c>
      <c r="K547">
        <v>4</v>
      </c>
      <c r="L547">
        <v>1</v>
      </c>
      <c r="M547">
        <v>0</v>
      </c>
      <c r="N547">
        <v>0</v>
      </c>
      <c r="O547">
        <v>0</v>
      </c>
      <c r="P547">
        <v>1</v>
      </c>
      <c r="Q547">
        <v>0</v>
      </c>
      <c r="R547">
        <v>1</v>
      </c>
      <c r="S547">
        <v>2</v>
      </c>
      <c r="T547">
        <v>5</v>
      </c>
      <c r="U547">
        <v>2</v>
      </c>
      <c r="V547">
        <v>0</v>
      </c>
      <c r="W547">
        <v>2</v>
      </c>
      <c r="X547">
        <v>0</v>
      </c>
      <c r="Y547">
        <v>1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5</v>
      </c>
      <c r="AG547">
        <v>0</v>
      </c>
      <c r="AH547">
        <v>0</v>
      </c>
      <c r="AI547">
        <v>2</v>
      </c>
      <c r="AJ547">
        <v>0</v>
      </c>
      <c r="AK547">
        <v>1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6</v>
      </c>
      <c r="AX547">
        <v>1</v>
      </c>
      <c r="AY547">
        <v>0</v>
      </c>
      <c r="AZ547">
        <v>4</v>
      </c>
      <c r="BA547">
        <v>0</v>
      </c>
      <c r="BB547">
        <v>0</v>
      </c>
      <c r="BC547">
        <v>0</v>
      </c>
      <c r="BD547">
        <v>3</v>
      </c>
    </row>
    <row r="548" spans="1:56" x14ac:dyDescent="0.3">
      <c r="A548">
        <v>2025</v>
      </c>
      <c r="B548">
        <v>3</v>
      </c>
      <c r="C548">
        <v>11784</v>
      </c>
      <c r="D548">
        <v>10095</v>
      </c>
      <c r="E548" t="s">
        <v>188</v>
      </c>
      <c r="F548" t="s">
        <v>68</v>
      </c>
      <c r="G548" t="s">
        <v>104</v>
      </c>
      <c r="H548">
        <v>0</v>
      </c>
      <c r="I548">
        <v>0</v>
      </c>
      <c r="J548">
        <v>0</v>
      </c>
      <c r="K548">
        <v>1</v>
      </c>
      <c r="L548">
        <v>0</v>
      </c>
      <c r="M548">
        <v>0</v>
      </c>
      <c r="N548">
        <v>2</v>
      </c>
      <c r="O548">
        <v>0</v>
      </c>
      <c r="P548">
        <v>1</v>
      </c>
      <c r="Q548">
        <v>0</v>
      </c>
      <c r="R548">
        <v>1</v>
      </c>
      <c r="S548">
        <v>2</v>
      </c>
      <c r="T548">
        <v>1</v>
      </c>
      <c r="U548">
        <v>3</v>
      </c>
      <c r="V548">
        <v>2</v>
      </c>
      <c r="W548">
        <v>1</v>
      </c>
      <c r="X548">
        <v>0</v>
      </c>
      <c r="Y548">
        <v>0</v>
      </c>
      <c r="Z548">
        <v>1</v>
      </c>
      <c r="AA548">
        <v>0</v>
      </c>
      <c r="AB548">
        <v>0</v>
      </c>
      <c r="AC548">
        <v>0</v>
      </c>
      <c r="AD548">
        <v>7</v>
      </c>
      <c r="AE548">
        <v>0</v>
      </c>
      <c r="AF548">
        <v>7</v>
      </c>
      <c r="AG548">
        <v>0</v>
      </c>
      <c r="AH548">
        <v>0</v>
      </c>
      <c r="AI548">
        <v>6</v>
      </c>
      <c r="AJ548">
        <v>0</v>
      </c>
      <c r="AK548">
        <v>2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1</v>
      </c>
      <c r="AV548">
        <v>0</v>
      </c>
      <c r="AW548">
        <v>2</v>
      </c>
      <c r="AX548">
        <v>3</v>
      </c>
      <c r="AY548">
        <v>3</v>
      </c>
      <c r="AZ548">
        <v>4</v>
      </c>
      <c r="BA548">
        <v>0</v>
      </c>
      <c r="BB548">
        <v>0</v>
      </c>
      <c r="BC548">
        <v>0</v>
      </c>
      <c r="BD548">
        <v>3</v>
      </c>
    </row>
    <row r="549" spans="1:56" x14ac:dyDescent="0.3">
      <c r="A549">
        <v>2025</v>
      </c>
      <c r="B549">
        <v>3</v>
      </c>
      <c r="C549">
        <v>12735</v>
      </c>
      <c r="D549">
        <v>11688</v>
      </c>
      <c r="E549" t="s">
        <v>189</v>
      </c>
      <c r="F549" t="s">
        <v>68</v>
      </c>
      <c r="G549" t="s">
        <v>104</v>
      </c>
      <c r="H549">
        <v>0</v>
      </c>
      <c r="I549">
        <v>0</v>
      </c>
      <c r="J549">
        <v>0</v>
      </c>
      <c r="K549">
        <v>1</v>
      </c>
      <c r="L549">
        <v>1</v>
      </c>
      <c r="M549">
        <v>0</v>
      </c>
      <c r="N549">
        <v>2</v>
      </c>
      <c r="O549">
        <v>0</v>
      </c>
      <c r="P549">
        <v>2</v>
      </c>
      <c r="Q549">
        <v>0</v>
      </c>
      <c r="R549">
        <v>0</v>
      </c>
      <c r="S549">
        <v>0</v>
      </c>
      <c r="T549">
        <v>1</v>
      </c>
      <c r="U549">
        <v>2</v>
      </c>
      <c r="V549">
        <v>4</v>
      </c>
      <c r="W549">
        <v>1</v>
      </c>
      <c r="X549">
        <v>1</v>
      </c>
      <c r="Y549">
        <v>1</v>
      </c>
      <c r="Z549">
        <v>3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4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1</v>
      </c>
    </row>
    <row r="550" spans="1:56" x14ac:dyDescent="0.3">
      <c r="A550">
        <v>2025</v>
      </c>
      <c r="B550">
        <v>3</v>
      </c>
      <c r="C550">
        <v>13662</v>
      </c>
      <c r="D550">
        <v>11452</v>
      </c>
      <c r="E550" t="s">
        <v>190</v>
      </c>
      <c r="F550" t="s">
        <v>68</v>
      </c>
      <c r="G550" t="s">
        <v>83</v>
      </c>
      <c r="H550">
        <v>0</v>
      </c>
      <c r="I550">
        <v>0</v>
      </c>
      <c r="J550">
        <v>0</v>
      </c>
      <c r="K550">
        <v>1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2</v>
      </c>
      <c r="U550">
        <v>0</v>
      </c>
      <c r="V550">
        <v>2</v>
      </c>
      <c r="W550">
        <v>2</v>
      </c>
      <c r="X550">
        <v>1</v>
      </c>
      <c r="Y550">
        <v>1</v>
      </c>
      <c r="Z550">
        <v>2</v>
      </c>
      <c r="AA550">
        <v>3</v>
      </c>
      <c r="AB550">
        <v>0</v>
      </c>
      <c r="AC550">
        <v>0</v>
      </c>
      <c r="AD550">
        <v>5</v>
      </c>
      <c r="AE550">
        <v>0</v>
      </c>
      <c r="AF550">
        <v>4</v>
      </c>
      <c r="AG550">
        <v>0</v>
      </c>
      <c r="AH550">
        <v>2</v>
      </c>
      <c r="AI550">
        <v>2</v>
      </c>
      <c r="AJ550">
        <v>0</v>
      </c>
      <c r="AK550">
        <v>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2</v>
      </c>
      <c r="AV550">
        <v>0</v>
      </c>
      <c r="AW550">
        <v>0</v>
      </c>
      <c r="AX550">
        <v>1</v>
      </c>
      <c r="AY550">
        <v>0</v>
      </c>
      <c r="AZ550">
        <v>1</v>
      </c>
      <c r="BA550">
        <v>0</v>
      </c>
      <c r="BB550">
        <v>0</v>
      </c>
      <c r="BC550">
        <v>0</v>
      </c>
      <c r="BD550">
        <v>0</v>
      </c>
    </row>
    <row r="551" spans="1:56" x14ac:dyDescent="0.3">
      <c r="A551">
        <v>2025</v>
      </c>
      <c r="B551">
        <v>3</v>
      </c>
      <c r="C551">
        <v>14654</v>
      </c>
      <c r="D551">
        <v>11470</v>
      </c>
      <c r="E551" t="s">
        <v>191</v>
      </c>
      <c r="F551" t="s">
        <v>66</v>
      </c>
      <c r="G551" t="s">
        <v>9</v>
      </c>
      <c r="H551">
        <v>0</v>
      </c>
      <c r="I551">
        <v>43</v>
      </c>
      <c r="J551">
        <v>143</v>
      </c>
      <c r="K551">
        <v>0</v>
      </c>
      <c r="L551">
        <v>0</v>
      </c>
      <c r="M551">
        <v>3</v>
      </c>
      <c r="N551">
        <v>0</v>
      </c>
      <c r="O551">
        <v>1</v>
      </c>
      <c r="P551">
        <v>0</v>
      </c>
      <c r="Q551">
        <v>0</v>
      </c>
      <c r="R551">
        <v>0</v>
      </c>
      <c r="S551">
        <v>14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9</v>
      </c>
      <c r="AV551">
        <v>0</v>
      </c>
      <c r="AW551">
        <v>23</v>
      </c>
      <c r="AX551">
        <v>0</v>
      </c>
      <c r="AY551">
        <v>5</v>
      </c>
      <c r="AZ551">
        <v>10</v>
      </c>
      <c r="BA551">
        <v>0</v>
      </c>
      <c r="BB551">
        <v>0</v>
      </c>
      <c r="BC551">
        <v>13</v>
      </c>
      <c r="BD551">
        <v>10</v>
      </c>
    </row>
    <row r="552" spans="1:56" x14ac:dyDescent="0.3">
      <c r="A552">
        <v>2025</v>
      </c>
      <c r="B552">
        <v>3</v>
      </c>
      <c r="C552">
        <v>26291</v>
      </c>
      <c r="D552">
        <v>17605</v>
      </c>
      <c r="E552" t="s">
        <v>192</v>
      </c>
      <c r="F552" t="s">
        <v>68</v>
      </c>
      <c r="G552" t="s">
        <v>104</v>
      </c>
      <c r="H552">
        <v>0</v>
      </c>
      <c r="I552">
        <v>0</v>
      </c>
      <c r="J552">
        <v>0</v>
      </c>
      <c r="K552">
        <v>1</v>
      </c>
      <c r="L552">
        <v>1</v>
      </c>
      <c r="M552">
        <v>0</v>
      </c>
      <c r="N552">
        <v>2</v>
      </c>
      <c r="O552">
        <v>0</v>
      </c>
      <c r="P552">
        <v>3</v>
      </c>
      <c r="Q552">
        <v>0</v>
      </c>
      <c r="R552">
        <v>2</v>
      </c>
      <c r="S552">
        <v>5</v>
      </c>
      <c r="T552">
        <v>3</v>
      </c>
      <c r="U552">
        <v>2</v>
      </c>
      <c r="V552">
        <v>2</v>
      </c>
      <c r="W552">
        <v>2</v>
      </c>
      <c r="X552">
        <v>0</v>
      </c>
      <c r="Y552">
        <v>3</v>
      </c>
      <c r="Z552">
        <v>3</v>
      </c>
      <c r="AA552">
        <v>2</v>
      </c>
      <c r="AB552">
        <v>1</v>
      </c>
      <c r="AC552">
        <v>0</v>
      </c>
      <c r="AD552">
        <v>3</v>
      </c>
      <c r="AE552">
        <v>0</v>
      </c>
      <c r="AF552">
        <v>4</v>
      </c>
      <c r="AG552">
        <v>0</v>
      </c>
      <c r="AH552">
        <v>0</v>
      </c>
      <c r="AI552">
        <v>4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4</v>
      </c>
      <c r="AZ552">
        <v>2</v>
      </c>
      <c r="BA552">
        <v>0</v>
      </c>
      <c r="BB552">
        <v>0</v>
      </c>
      <c r="BC552">
        <v>1</v>
      </c>
      <c r="BD552">
        <v>3</v>
      </c>
    </row>
    <row r="553" spans="1:56" x14ac:dyDescent="0.3">
      <c r="A553">
        <v>2025</v>
      </c>
      <c r="B553">
        <v>3</v>
      </c>
      <c r="C553">
        <v>26893</v>
      </c>
      <c r="D553">
        <v>17874</v>
      </c>
      <c r="E553" t="s">
        <v>193</v>
      </c>
      <c r="F553" t="s">
        <v>8</v>
      </c>
      <c r="G553" t="s">
        <v>37</v>
      </c>
      <c r="H553">
        <v>0</v>
      </c>
      <c r="I553">
        <v>0</v>
      </c>
      <c r="J553">
        <v>0</v>
      </c>
      <c r="K553">
        <v>3</v>
      </c>
      <c r="L553">
        <v>4</v>
      </c>
      <c r="M553">
        <v>0</v>
      </c>
      <c r="N553">
        <v>3</v>
      </c>
      <c r="O553">
        <v>0</v>
      </c>
      <c r="P553">
        <v>3</v>
      </c>
      <c r="Q553">
        <v>0</v>
      </c>
      <c r="R553">
        <v>4</v>
      </c>
      <c r="S553">
        <v>5</v>
      </c>
      <c r="T553">
        <v>5</v>
      </c>
      <c r="U553">
        <v>4</v>
      </c>
      <c r="V553">
        <v>0</v>
      </c>
      <c r="W553">
        <v>2</v>
      </c>
      <c r="X553">
        <v>2</v>
      </c>
      <c r="Y553">
        <v>1</v>
      </c>
      <c r="Z553">
        <v>3</v>
      </c>
      <c r="AA553">
        <v>1</v>
      </c>
      <c r="AB553">
        <v>0</v>
      </c>
      <c r="AC553">
        <v>0</v>
      </c>
      <c r="AD553">
        <v>3</v>
      </c>
      <c r="AE553">
        <v>0</v>
      </c>
      <c r="AF553">
        <v>7</v>
      </c>
      <c r="AG553">
        <v>0</v>
      </c>
      <c r="AH553">
        <v>4</v>
      </c>
      <c r="AI553">
        <v>1</v>
      </c>
      <c r="AJ553">
        <v>0</v>
      </c>
      <c r="AK553">
        <v>0</v>
      </c>
      <c r="AL553">
        <v>0</v>
      </c>
      <c r="AM553">
        <v>0</v>
      </c>
      <c r="AN553">
        <v>1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1</v>
      </c>
      <c r="AX553">
        <v>0</v>
      </c>
      <c r="AY553">
        <v>3</v>
      </c>
      <c r="AZ553">
        <v>17</v>
      </c>
      <c r="BA553">
        <v>0</v>
      </c>
      <c r="BB553">
        <v>0</v>
      </c>
      <c r="BC553">
        <v>5</v>
      </c>
      <c r="BD553">
        <v>4</v>
      </c>
    </row>
    <row r="554" spans="1:56" x14ac:dyDescent="0.3">
      <c r="A554">
        <v>2025</v>
      </c>
      <c r="B554">
        <v>3</v>
      </c>
      <c r="C554">
        <v>26894</v>
      </c>
      <c r="D554">
        <v>17875</v>
      </c>
      <c r="E554" t="s">
        <v>194</v>
      </c>
      <c r="F554" t="s">
        <v>8</v>
      </c>
      <c r="G554" t="s">
        <v>61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1</v>
      </c>
      <c r="U554">
        <v>1</v>
      </c>
      <c r="V554">
        <v>0</v>
      </c>
      <c r="W554">
        <v>0</v>
      </c>
      <c r="X554">
        <v>1</v>
      </c>
      <c r="Y554">
        <v>1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2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1</v>
      </c>
      <c r="AZ554">
        <v>3</v>
      </c>
      <c r="BA554">
        <v>0</v>
      </c>
      <c r="BB554">
        <v>0</v>
      </c>
      <c r="BC554">
        <v>0</v>
      </c>
      <c r="BD554">
        <v>0</v>
      </c>
    </row>
    <row r="555" spans="1:56" x14ac:dyDescent="0.3">
      <c r="A555">
        <v>2025</v>
      </c>
      <c r="B555">
        <v>3</v>
      </c>
      <c r="C555">
        <v>28687</v>
      </c>
      <c r="D555">
        <v>18916</v>
      </c>
      <c r="E555" t="s">
        <v>195</v>
      </c>
      <c r="F555" t="s">
        <v>68</v>
      </c>
      <c r="G555" t="s">
        <v>104</v>
      </c>
      <c r="H555">
        <v>0</v>
      </c>
      <c r="I555">
        <v>0</v>
      </c>
      <c r="J555">
        <v>0</v>
      </c>
      <c r="K555">
        <v>3</v>
      </c>
      <c r="L555">
        <v>4</v>
      </c>
      <c r="M555">
        <v>0</v>
      </c>
      <c r="N555">
        <v>3</v>
      </c>
      <c r="O555">
        <v>0</v>
      </c>
      <c r="P555">
        <v>2</v>
      </c>
      <c r="Q555">
        <v>0</v>
      </c>
      <c r="R555">
        <v>0</v>
      </c>
      <c r="S555">
        <v>2</v>
      </c>
      <c r="T555">
        <v>1</v>
      </c>
      <c r="U555">
        <v>1</v>
      </c>
      <c r="V555">
        <v>4</v>
      </c>
      <c r="W555">
        <v>2</v>
      </c>
      <c r="X555">
        <v>3</v>
      </c>
      <c r="Y555">
        <v>3</v>
      </c>
      <c r="Z555">
        <v>1</v>
      </c>
      <c r="AA555">
        <v>0</v>
      </c>
      <c r="AB555">
        <v>1</v>
      </c>
      <c r="AC555">
        <v>0</v>
      </c>
      <c r="AD555">
        <v>1</v>
      </c>
      <c r="AE555">
        <v>0</v>
      </c>
      <c r="AF555">
        <v>6</v>
      </c>
      <c r="AG555">
        <v>0</v>
      </c>
      <c r="AH555">
        <v>4</v>
      </c>
      <c r="AI555">
        <v>0</v>
      </c>
      <c r="AJ555">
        <v>0</v>
      </c>
      <c r="AK555">
        <v>1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1</v>
      </c>
      <c r="AX555">
        <v>1</v>
      </c>
      <c r="AY555">
        <v>6</v>
      </c>
      <c r="AZ555">
        <v>4</v>
      </c>
      <c r="BA555">
        <v>0</v>
      </c>
      <c r="BB555">
        <v>0</v>
      </c>
      <c r="BC555">
        <v>0</v>
      </c>
      <c r="BD555">
        <v>1</v>
      </c>
    </row>
    <row r="556" spans="1:56" x14ac:dyDescent="0.3">
      <c r="A556">
        <v>2025</v>
      </c>
      <c r="B556">
        <v>3</v>
      </c>
      <c r="C556">
        <v>29039</v>
      </c>
      <c r="D556">
        <v>18872</v>
      </c>
      <c r="E556" t="s">
        <v>196</v>
      </c>
      <c r="F556" t="s">
        <v>68</v>
      </c>
      <c r="G556" t="s">
        <v>104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2</v>
      </c>
      <c r="S556">
        <v>3</v>
      </c>
      <c r="T556">
        <v>3</v>
      </c>
      <c r="U556">
        <v>0</v>
      </c>
      <c r="V556">
        <v>1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2</v>
      </c>
      <c r="AE556">
        <v>0</v>
      </c>
      <c r="AF556">
        <v>0</v>
      </c>
      <c r="AG556">
        <v>0</v>
      </c>
      <c r="AH556">
        <v>4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4</v>
      </c>
      <c r="AZ556">
        <v>0</v>
      </c>
      <c r="BA556">
        <v>0</v>
      </c>
      <c r="BB556">
        <v>0</v>
      </c>
      <c r="BC556">
        <v>0</v>
      </c>
      <c r="BD556">
        <v>1</v>
      </c>
    </row>
    <row r="557" spans="1:56" x14ac:dyDescent="0.3">
      <c r="A557">
        <v>2025</v>
      </c>
      <c r="B557">
        <v>3</v>
      </c>
      <c r="C557">
        <v>35945</v>
      </c>
      <c r="D557">
        <v>26094</v>
      </c>
      <c r="E557" t="s">
        <v>197</v>
      </c>
      <c r="F557" t="s">
        <v>68</v>
      </c>
      <c r="G557" t="s">
        <v>68</v>
      </c>
      <c r="H557">
        <v>0</v>
      </c>
      <c r="I557">
        <v>0</v>
      </c>
      <c r="J557">
        <v>0</v>
      </c>
      <c r="K557">
        <v>6</v>
      </c>
      <c r="L557">
        <v>3</v>
      </c>
      <c r="M557">
        <v>0</v>
      </c>
      <c r="N557">
        <v>6</v>
      </c>
      <c r="O557">
        <v>0</v>
      </c>
      <c r="P557">
        <v>6</v>
      </c>
      <c r="Q557">
        <v>0</v>
      </c>
      <c r="R557">
        <v>1</v>
      </c>
      <c r="S557">
        <v>9</v>
      </c>
      <c r="T557">
        <v>10</v>
      </c>
      <c r="U557">
        <v>8</v>
      </c>
      <c r="V557">
        <v>4</v>
      </c>
      <c r="W557">
        <v>6</v>
      </c>
      <c r="X557">
        <v>3</v>
      </c>
      <c r="Y557">
        <v>9</v>
      </c>
      <c r="Z557">
        <v>2</v>
      </c>
      <c r="AA557">
        <v>4</v>
      </c>
      <c r="AB557">
        <v>4</v>
      </c>
      <c r="AC557">
        <v>0</v>
      </c>
      <c r="AD557">
        <v>7</v>
      </c>
      <c r="AE557">
        <v>0</v>
      </c>
      <c r="AF557">
        <v>33</v>
      </c>
      <c r="AG557">
        <v>0</v>
      </c>
      <c r="AH557">
        <v>2</v>
      </c>
      <c r="AI557">
        <v>4</v>
      </c>
      <c r="AJ557">
        <v>0</v>
      </c>
      <c r="AK557">
        <v>1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2</v>
      </c>
      <c r="AX557">
        <v>2</v>
      </c>
      <c r="AY557">
        <v>3</v>
      </c>
      <c r="AZ557">
        <v>6</v>
      </c>
      <c r="BA557">
        <v>0</v>
      </c>
      <c r="BB557">
        <v>0</v>
      </c>
      <c r="BC557">
        <v>0</v>
      </c>
      <c r="BD557">
        <v>1</v>
      </c>
    </row>
    <row r="558" spans="1:56" x14ac:dyDescent="0.3">
      <c r="A558">
        <v>2025</v>
      </c>
      <c r="B558">
        <v>3</v>
      </c>
      <c r="C558">
        <v>36072</v>
      </c>
      <c r="D558">
        <v>26269</v>
      </c>
      <c r="E558" t="s">
        <v>198</v>
      </c>
      <c r="F558" t="s">
        <v>8</v>
      </c>
      <c r="G558" t="s">
        <v>18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</v>
      </c>
      <c r="U558">
        <v>2</v>
      </c>
      <c r="V558">
        <v>0</v>
      </c>
      <c r="W558">
        <v>1</v>
      </c>
      <c r="X558">
        <v>1</v>
      </c>
      <c r="Y558">
        <v>1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0</v>
      </c>
      <c r="AF558">
        <v>1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2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2</v>
      </c>
      <c r="AX558">
        <v>0</v>
      </c>
      <c r="AY558">
        <v>7</v>
      </c>
      <c r="AZ558">
        <v>10</v>
      </c>
      <c r="BA558">
        <v>0</v>
      </c>
      <c r="BB558">
        <v>0</v>
      </c>
      <c r="BC558">
        <v>0</v>
      </c>
      <c r="BD558">
        <v>2</v>
      </c>
    </row>
    <row r="559" spans="1:56" x14ac:dyDescent="0.3">
      <c r="A559">
        <v>2025</v>
      </c>
      <c r="B559">
        <v>3</v>
      </c>
      <c r="C559">
        <v>36914</v>
      </c>
      <c r="D559">
        <v>27737</v>
      </c>
      <c r="E559" t="s">
        <v>523</v>
      </c>
      <c r="F559" t="s">
        <v>8</v>
      </c>
      <c r="G559" t="s">
        <v>39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1</v>
      </c>
      <c r="BD559">
        <v>0</v>
      </c>
    </row>
    <row r="560" spans="1:56" x14ac:dyDescent="0.3">
      <c r="A560">
        <v>2025</v>
      </c>
      <c r="B560">
        <v>3</v>
      </c>
      <c r="C560">
        <v>39423</v>
      </c>
      <c r="D560">
        <v>31139</v>
      </c>
      <c r="E560" t="s">
        <v>363</v>
      </c>
      <c r="F560" t="s">
        <v>138</v>
      </c>
      <c r="G560" t="s">
        <v>142</v>
      </c>
      <c r="H560">
        <v>0</v>
      </c>
      <c r="I560">
        <v>0</v>
      </c>
      <c r="J560">
        <v>0</v>
      </c>
      <c r="K560">
        <v>3</v>
      </c>
      <c r="L560">
        <v>2</v>
      </c>
      <c r="M560">
        <v>0</v>
      </c>
      <c r="N560">
        <v>1</v>
      </c>
      <c r="O560">
        <v>0</v>
      </c>
      <c r="P560">
        <v>1</v>
      </c>
      <c r="Q560">
        <v>0</v>
      </c>
      <c r="R560">
        <v>1</v>
      </c>
      <c r="S560">
        <v>2</v>
      </c>
      <c r="T560">
        <v>0</v>
      </c>
      <c r="U560">
        <v>1</v>
      </c>
      <c r="V560">
        <v>0</v>
      </c>
      <c r="W560">
        <v>2</v>
      </c>
      <c r="X560">
        <v>1</v>
      </c>
      <c r="Y560">
        <v>1</v>
      </c>
      <c r="Z560">
        <v>1</v>
      </c>
      <c r="AA560">
        <v>1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1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4</v>
      </c>
      <c r="AY560">
        <v>3</v>
      </c>
      <c r="AZ560">
        <v>7</v>
      </c>
      <c r="BA560">
        <v>0</v>
      </c>
      <c r="BB560">
        <v>0</v>
      </c>
      <c r="BC560">
        <v>0</v>
      </c>
      <c r="BD560">
        <v>1</v>
      </c>
    </row>
    <row r="561" spans="1:56" x14ac:dyDescent="0.3">
      <c r="A561">
        <v>2025</v>
      </c>
      <c r="B561">
        <v>3</v>
      </c>
      <c r="C561">
        <v>40593</v>
      </c>
      <c r="D561">
        <v>31449</v>
      </c>
      <c r="E561" t="s">
        <v>169</v>
      </c>
      <c r="F561" t="s">
        <v>8</v>
      </c>
      <c r="G561" t="s">
        <v>30</v>
      </c>
      <c r="H561">
        <v>0</v>
      </c>
      <c r="I561">
        <v>0</v>
      </c>
      <c r="J561">
        <v>0</v>
      </c>
      <c r="K561">
        <v>8</v>
      </c>
      <c r="L561">
        <v>6</v>
      </c>
      <c r="M561">
        <v>2</v>
      </c>
      <c r="N561">
        <v>3</v>
      </c>
      <c r="O561">
        <v>3</v>
      </c>
      <c r="P561">
        <v>5</v>
      </c>
      <c r="Q561">
        <v>0</v>
      </c>
      <c r="R561">
        <v>5</v>
      </c>
      <c r="S561">
        <v>17</v>
      </c>
      <c r="T561">
        <v>20</v>
      </c>
      <c r="U561">
        <v>21</v>
      </c>
      <c r="V561">
        <v>4</v>
      </c>
      <c r="W561">
        <v>7</v>
      </c>
      <c r="X561">
        <v>5</v>
      </c>
      <c r="Y561">
        <v>10</v>
      </c>
      <c r="Z561">
        <v>4</v>
      </c>
      <c r="AA561">
        <v>4</v>
      </c>
      <c r="AB561">
        <v>0</v>
      </c>
      <c r="AC561">
        <v>11</v>
      </c>
      <c r="AD561">
        <v>26</v>
      </c>
      <c r="AE561">
        <v>23</v>
      </c>
      <c r="AF561">
        <v>39</v>
      </c>
      <c r="AG561">
        <v>1</v>
      </c>
      <c r="AH561">
        <v>34</v>
      </c>
      <c r="AI561">
        <v>2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5</v>
      </c>
      <c r="AV561">
        <v>0</v>
      </c>
      <c r="AW561">
        <v>9</v>
      </c>
      <c r="AX561">
        <v>1</v>
      </c>
      <c r="AY561">
        <v>13</v>
      </c>
      <c r="AZ561">
        <v>15</v>
      </c>
      <c r="BA561">
        <v>0</v>
      </c>
      <c r="BB561">
        <v>0</v>
      </c>
      <c r="BC561">
        <v>1</v>
      </c>
      <c r="BD561">
        <v>3</v>
      </c>
    </row>
    <row r="562" spans="1:56" x14ac:dyDescent="0.3">
      <c r="A562">
        <v>2025</v>
      </c>
      <c r="B562">
        <v>3</v>
      </c>
      <c r="C562">
        <v>40716</v>
      </c>
      <c r="D562">
        <v>32743</v>
      </c>
      <c r="E562" t="s">
        <v>30</v>
      </c>
      <c r="F562" t="s">
        <v>8</v>
      </c>
      <c r="G562" t="s">
        <v>30</v>
      </c>
      <c r="H562">
        <v>11</v>
      </c>
      <c r="I562">
        <v>3</v>
      </c>
      <c r="J562">
        <v>15</v>
      </c>
      <c r="K562">
        <v>9</v>
      </c>
      <c r="L562">
        <v>2</v>
      </c>
      <c r="M562">
        <v>2</v>
      </c>
      <c r="N562">
        <v>3</v>
      </c>
      <c r="O562">
        <v>0</v>
      </c>
      <c r="P562">
        <v>4</v>
      </c>
      <c r="Q562">
        <v>0</v>
      </c>
      <c r="R562">
        <v>5</v>
      </c>
      <c r="S562">
        <v>11</v>
      </c>
      <c r="T562">
        <v>20</v>
      </c>
      <c r="U562">
        <v>17</v>
      </c>
      <c r="V562">
        <v>4</v>
      </c>
      <c r="W562">
        <v>10</v>
      </c>
      <c r="X562">
        <v>7</v>
      </c>
      <c r="Y562">
        <v>7</v>
      </c>
      <c r="Z562">
        <v>5</v>
      </c>
      <c r="AA562">
        <v>3</v>
      </c>
      <c r="AB562">
        <v>2</v>
      </c>
      <c r="AC562">
        <v>1</v>
      </c>
      <c r="AD562">
        <v>10</v>
      </c>
      <c r="AE562">
        <v>1</v>
      </c>
      <c r="AF562">
        <v>41</v>
      </c>
      <c r="AG562">
        <v>0</v>
      </c>
      <c r="AH562">
        <v>5</v>
      </c>
      <c r="AI562">
        <v>3</v>
      </c>
      <c r="AJ562">
        <v>0</v>
      </c>
      <c r="AK562">
        <v>10</v>
      </c>
      <c r="AL562">
        <v>0</v>
      </c>
      <c r="AM562">
        <v>0</v>
      </c>
      <c r="AN562">
        <v>7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3</v>
      </c>
      <c r="AV562">
        <v>0</v>
      </c>
      <c r="AW562">
        <v>2</v>
      </c>
      <c r="AX562">
        <v>2</v>
      </c>
      <c r="AY562">
        <v>1</v>
      </c>
      <c r="AZ562">
        <v>22</v>
      </c>
      <c r="BA562">
        <v>0</v>
      </c>
      <c r="BB562">
        <v>0</v>
      </c>
      <c r="BC562">
        <v>4</v>
      </c>
      <c r="BD562">
        <v>19</v>
      </c>
    </row>
    <row r="563" spans="1:56" x14ac:dyDescent="0.3">
      <c r="A563">
        <v>2025</v>
      </c>
      <c r="B563">
        <v>3</v>
      </c>
      <c r="C563">
        <v>40948</v>
      </c>
      <c r="D563">
        <v>34132</v>
      </c>
      <c r="E563" t="s">
        <v>524</v>
      </c>
      <c r="F563" t="s">
        <v>68</v>
      </c>
      <c r="G563" t="s">
        <v>94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2</v>
      </c>
      <c r="U563">
        <v>0</v>
      </c>
      <c r="V563">
        <v>0</v>
      </c>
      <c r="W563">
        <v>1</v>
      </c>
      <c r="X563">
        <v>0</v>
      </c>
      <c r="Y563">
        <v>1</v>
      </c>
      <c r="Z563">
        <v>0</v>
      </c>
      <c r="AA563">
        <v>1</v>
      </c>
      <c r="AB563">
        <v>0</v>
      </c>
      <c r="AC563">
        <v>0</v>
      </c>
      <c r="AD563">
        <v>2</v>
      </c>
      <c r="AE563">
        <v>0</v>
      </c>
      <c r="AF563">
        <v>3</v>
      </c>
      <c r="AG563">
        <v>0</v>
      </c>
      <c r="AH563">
        <v>0</v>
      </c>
      <c r="AI563">
        <v>3</v>
      </c>
      <c r="AJ563">
        <v>0</v>
      </c>
      <c r="AK563">
        <v>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2</v>
      </c>
      <c r="AZ563">
        <v>3</v>
      </c>
      <c r="BA563">
        <v>0</v>
      </c>
      <c r="BB563">
        <v>0</v>
      </c>
      <c r="BC563">
        <v>0</v>
      </c>
      <c r="BD563">
        <v>1</v>
      </c>
    </row>
    <row r="564" spans="1:56" x14ac:dyDescent="0.3">
      <c r="A564">
        <v>2025</v>
      </c>
      <c r="B564">
        <v>4</v>
      </c>
      <c r="C564">
        <v>4314</v>
      </c>
      <c r="D564">
        <v>4317</v>
      </c>
      <c r="E564" t="s">
        <v>7</v>
      </c>
      <c r="F564" t="s">
        <v>8</v>
      </c>
      <c r="G564" t="s">
        <v>9</v>
      </c>
      <c r="H564">
        <v>182</v>
      </c>
      <c r="I564">
        <v>14</v>
      </c>
      <c r="J564">
        <v>203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13</v>
      </c>
      <c r="T564">
        <v>4</v>
      </c>
      <c r="U564">
        <v>3</v>
      </c>
      <c r="V564">
        <v>1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3</v>
      </c>
      <c r="AE564">
        <v>0</v>
      </c>
      <c r="AF564">
        <v>2</v>
      </c>
      <c r="AG564">
        <v>0</v>
      </c>
      <c r="AH564">
        <v>6</v>
      </c>
      <c r="AI564">
        <v>0</v>
      </c>
      <c r="AJ564">
        <v>0</v>
      </c>
      <c r="AK564">
        <v>0</v>
      </c>
      <c r="AL564">
        <v>0</v>
      </c>
      <c r="AM564">
        <v>1</v>
      </c>
      <c r="AN564">
        <v>6</v>
      </c>
      <c r="AO564">
        <v>0</v>
      </c>
      <c r="AP564">
        <v>0</v>
      </c>
      <c r="AQ564">
        <v>0</v>
      </c>
      <c r="AR564">
        <v>0</v>
      </c>
      <c r="AS564">
        <v>1</v>
      </c>
      <c r="AT564">
        <v>0</v>
      </c>
      <c r="AU564">
        <v>7</v>
      </c>
      <c r="AV564">
        <v>0</v>
      </c>
      <c r="AW564">
        <v>7</v>
      </c>
      <c r="AX564">
        <v>0</v>
      </c>
      <c r="AY564">
        <v>3</v>
      </c>
      <c r="AZ564">
        <v>3</v>
      </c>
      <c r="BA564">
        <v>0</v>
      </c>
      <c r="BB564">
        <v>0</v>
      </c>
      <c r="BC564">
        <v>2</v>
      </c>
      <c r="BD564">
        <v>0</v>
      </c>
    </row>
    <row r="565" spans="1:56" x14ac:dyDescent="0.3">
      <c r="A565">
        <v>2025</v>
      </c>
      <c r="B565">
        <v>4</v>
      </c>
      <c r="C565">
        <v>4315</v>
      </c>
      <c r="D565">
        <v>4318</v>
      </c>
      <c r="E565" t="s">
        <v>10</v>
      </c>
      <c r="F565" t="s">
        <v>8</v>
      </c>
      <c r="G565" t="s">
        <v>8</v>
      </c>
      <c r="H565">
        <v>8</v>
      </c>
      <c r="I565">
        <v>3</v>
      </c>
      <c r="J565">
        <v>13</v>
      </c>
      <c r="K565">
        <v>16</v>
      </c>
      <c r="L565">
        <v>3</v>
      </c>
      <c r="M565">
        <v>3</v>
      </c>
      <c r="N565">
        <v>6</v>
      </c>
      <c r="O565">
        <v>1</v>
      </c>
      <c r="P565">
        <v>7</v>
      </c>
      <c r="Q565">
        <v>0</v>
      </c>
      <c r="R565">
        <v>16</v>
      </c>
      <c r="S565">
        <v>29</v>
      </c>
      <c r="T565">
        <v>26</v>
      </c>
      <c r="U565">
        <v>29</v>
      </c>
      <c r="V565">
        <v>12</v>
      </c>
      <c r="W565">
        <v>30</v>
      </c>
      <c r="X565">
        <v>16</v>
      </c>
      <c r="Y565">
        <v>19</v>
      </c>
      <c r="Z565">
        <v>10</v>
      </c>
      <c r="AA565">
        <v>17</v>
      </c>
      <c r="AB565">
        <v>3</v>
      </c>
      <c r="AC565">
        <v>0</v>
      </c>
      <c r="AD565">
        <v>22</v>
      </c>
      <c r="AE565">
        <v>1</v>
      </c>
      <c r="AF565">
        <v>95</v>
      </c>
      <c r="AG565">
        <v>0</v>
      </c>
      <c r="AH565">
        <v>1</v>
      </c>
      <c r="AI565">
        <v>20</v>
      </c>
      <c r="AJ565">
        <v>0</v>
      </c>
      <c r="AK565">
        <v>10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3</v>
      </c>
      <c r="AV565">
        <v>0</v>
      </c>
      <c r="AW565">
        <v>4</v>
      </c>
      <c r="AX565">
        <v>5</v>
      </c>
      <c r="AY565">
        <v>12</v>
      </c>
      <c r="AZ565">
        <v>24</v>
      </c>
      <c r="BA565">
        <v>0</v>
      </c>
      <c r="BB565">
        <v>1</v>
      </c>
      <c r="BC565">
        <v>4</v>
      </c>
      <c r="BD565">
        <v>12</v>
      </c>
    </row>
    <row r="566" spans="1:56" x14ac:dyDescent="0.3">
      <c r="A566">
        <v>2025</v>
      </c>
      <c r="B566">
        <v>4</v>
      </c>
      <c r="C566">
        <v>4316</v>
      </c>
      <c r="D566">
        <v>4319</v>
      </c>
      <c r="E566" t="s">
        <v>11</v>
      </c>
      <c r="F566" t="s">
        <v>8</v>
      </c>
      <c r="G566" t="s">
        <v>8</v>
      </c>
      <c r="H566">
        <v>0</v>
      </c>
      <c r="I566">
        <v>3</v>
      </c>
      <c r="J566">
        <v>0</v>
      </c>
      <c r="K566">
        <v>11</v>
      </c>
      <c r="L566">
        <v>9</v>
      </c>
      <c r="M566">
        <v>2</v>
      </c>
      <c r="N566">
        <v>8</v>
      </c>
      <c r="O566">
        <v>0</v>
      </c>
      <c r="P566">
        <v>9</v>
      </c>
      <c r="Q566">
        <v>0</v>
      </c>
      <c r="R566">
        <v>2</v>
      </c>
      <c r="S566">
        <v>19</v>
      </c>
      <c r="T566">
        <v>12</v>
      </c>
      <c r="U566">
        <v>24</v>
      </c>
      <c r="V566">
        <v>11</v>
      </c>
      <c r="W566">
        <v>16</v>
      </c>
      <c r="X566">
        <v>15</v>
      </c>
      <c r="Y566">
        <v>14</v>
      </c>
      <c r="Z566">
        <v>3</v>
      </c>
      <c r="AA566">
        <v>6</v>
      </c>
      <c r="AB566">
        <v>2</v>
      </c>
      <c r="AC566">
        <v>0</v>
      </c>
      <c r="AD566">
        <v>26</v>
      </c>
      <c r="AE566">
        <v>0</v>
      </c>
      <c r="AF566">
        <v>60</v>
      </c>
      <c r="AG566">
        <v>0</v>
      </c>
      <c r="AH566">
        <v>3</v>
      </c>
      <c r="AI566">
        <v>21</v>
      </c>
      <c r="AJ566">
        <v>0</v>
      </c>
      <c r="AK566">
        <v>10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5</v>
      </c>
      <c r="AV566">
        <v>0</v>
      </c>
      <c r="AW566">
        <v>14</v>
      </c>
      <c r="AX566">
        <v>1</v>
      </c>
      <c r="AY566">
        <v>21</v>
      </c>
      <c r="AZ566">
        <v>31</v>
      </c>
      <c r="BA566">
        <v>0</v>
      </c>
      <c r="BB566">
        <v>1</v>
      </c>
      <c r="BC566">
        <v>3</v>
      </c>
      <c r="BD566">
        <v>11</v>
      </c>
    </row>
    <row r="567" spans="1:56" x14ac:dyDescent="0.3">
      <c r="A567">
        <v>2025</v>
      </c>
      <c r="B567">
        <v>4</v>
      </c>
      <c r="C567">
        <v>4317</v>
      </c>
      <c r="D567">
        <v>4320</v>
      </c>
      <c r="E567" t="s">
        <v>12</v>
      </c>
      <c r="F567" t="s">
        <v>8</v>
      </c>
      <c r="G567" t="s">
        <v>8</v>
      </c>
      <c r="H567">
        <v>0</v>
      </c>
      <c r="I567">
        <v>5</v>
      </c>
      <c r="J567">
        <v>0</v>
      </c>
      <c r="K567">
        <v>12</v>
      </c>
      <c r="L567">
        <v>6</v>
      </c>
      <c r="M567">
        <v>2</v>
      </c>
      <c r="N567">
        <v>8</v>
      </c>
      <c r="O567">
        <v>1</v>
      </c>
      <c r="P567">
        <v>9</v>
      </c>
      <c r="Q567">
        <v>0</v>
      </c>
      <c r="R567">
        <v>4</v>
      </c>
      <c r="S567">
        <v>20</v>
      </c>
      <c r="T567">
        <v>10</v>
      </c>
      <c r="U567">
        <v>23</v>
      </c>
      <c r="V567">
        <v>13</v>
      </c>
      <c r="W567">
        <v>12</v>
      </c>
      <c r="X567">
        <v>9</v>
      </c>
      <c r="Y567">
        <v>4</v>
      </c>
      <c r="Z567">
        <v>4</v>
      </c>
      <c r="AA567">
        <v>12</v>
      </c>
      <c r="AB567">
        <v>4</v>
      </c>
      <c r="AC567">
        <v>0</v>
      </c>
      <c r="AD567">
        <v>17</v>
      </c>
      <c r="AE567">
        <v>1</v>
      </c>
      <c r="AF567">
        <v>49</v>
      </c>
      <c r="AG567">
        <v>0</v>
      </c>
      <c r="AH567">
        <v>5</v>
      </c>
      <c r="AI567">
        <v>14</v>
      </c>
      <c r="AJ567">
        <v>0</v>
      </c>
      <c r="AK567">
        <v>8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18</v>
      </c>
      <c r="AV567">
        <v>0</v>
      </c>
      <c r="AW567">
        <v>5</v>
      </c>
      <c r="AX567">
        <v>2</v>
      </c>
      <c r="AY567">
        <v>22</v>
      </c>
      <c r="AZ567">
        <v>38</v>
      </c>
      <c r="BA567">
        <v>0</v>
      </c>
      <c r="BB567">
        <v>0</v>
      </c>
      <c r="BC567">
        <v>5</v>
      </c>
      <c r="BD567">
        <v>16</v>
      </c>
    </row>
    <row r="568" spans="1:56" x14ac:dyDescent="0.3">
      <c r="A568">
        <v>2025</v>
      </c>
      <c r="B568">
        <v>4</v>
      </c>
      <c r="C568">
        <v>4318</v>
      </c>
      <c r="D568">
        <v>4321</v>
      </c>
      <c r="E568" t="s">
        <v>13</v>
      </c>
      <c r="F568" t="s">
        <v>8</v>
      </c>
      <c r="G568" t="s">
        <v>8</v>
      </c>
      <c r="H568">
        <v>0</v>
      </c>
      <c r="I568">
        <v>0</v>
      </c>
      <c r="J568">
        <v>0</v>
      </c>
      <c r="K568">
        <v>16</v>
      </c>
      <c r="L568">
        <v>8</v>
      </c>
      <c r="M568">
        <v>4</v>
      </c>
      <c r="N568">
        <v>3</v>
      </c>
      <c r="O568">
        <v>3</v>
      </c>
      <c r="P568">
        <v>1</v>
      </c>
      <c r="Q568">
        <v>0</v>
      </c>
      <c r="R568">
        <v>12</v>
      </c>
      <c r="S568">
        <v>25</v>
      </c>
      <c r="T568">
        <v>21</v>
      </c>
      <c r="U568">
        <v>18</v>
      </c>
      <c r="V568">
        <v>5</v>
      </c>
      <c r="W568">
        <v>17</v>
      </c>
      <c r="X568">
        <v>5</v>
      </c>
      <c r="Y568">
        <v>26</v>
      </c>
      <c r="Z568">
        <v>7</v>
      </c>
      <c r="AA568">
        <v>18</v>
      </c>
      <c r="AB568">
        <v>6</v>
      </c>
      <c r="AC568">
        <v>0</v>
      </c>
      <c r="AD568">
        <v>14</v>
      </c>
      <c r="AE568">
        <v>0</v>
      </c>
      <c r="AF568">
        <v>55</v>
      </c>
      <c r="AG568">
        <v>0</v>
      </c>
      <c r="AH568">
        <v>2</v>
      </c>
      <c r="AI568">
        <v>14</v>
      </c>
      <c r="AJ568">
        <v>0</v>
      </c>
      <c r="AK568">
        <v>3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</v>
      </c>
      <c r="AV568">
        <v>0</v>
      </c>
      <c r="AW568">
        <v>8</v>
      </c>
      <c r="AX568">
        <v>4</v>
      </c>
      <c r="AY568">
        <v>5</v>
      </c>
      <c r="AZ568">
        <v>6</v>
      </c>
      <c r="BA568">
        <v>0</v>
      </c>
      <c r="BB568">
        <v>0</v>
      </c>
      <c r="BC568">
        <v>3</v>
      </c>
      <c r="BD568">
        <v>8</v>
      </c>
    </row>
    <row r="569" spans="1:56" x14ac:dyDescent="0.3">
      <c r="A569">
        <v>2025</v>
      </c>
      <c r="B569">
        <v>4</v>
      </c>
      <c r="C569">
        <v>4319</v>
      </c>
      <c r="D569">
        <v>4322</v>
      </c>
      <c r="E569" t="s">
        <v>14</v>
      </c>
      <c r="F569" t="s">
        <v>8</v>
      </c>
      <c r="G569" t="s">
        <v>8</v>
      </c>
      <c r="H569">
        <v>0</v>
      </c>
      <c r="I569">
        <v>0</v>
      </c>
      <c r="J569">
        <v>0</v>
      </c>
      <c r="K569">
        <v>9</v>
      </c>
      <c r="L569">
        <v>5</v>
      </c>
      <c r="M569">
        <v>2</v>
      </c>
      <c r="N569">
        <v>8</v>
      </c>
      <c r="O569">
        <v>0</v>
      </c>
      <c r="P569">
        <v>9</v>
      </c>
      <c r="Q569">
        <v>0</v>
      </c>
      <c r="R569">
        <v>1</v>
      </c>
      <c r="S569">
        <v>11</v>
      </c>
      <c r="T569">
        <v>9</v>
      </c>
      <c r="U569">
        <v>23</v>
      </c>
      <c r="V569">
        <v>5</v>
      </c>
      <c r="W569">
        <v>17</v>
      </c>
      <c r="X569">
        <v>5</v>
      </c>
      <c r="Y569">
        <v>10</v>
      </c>
      <c r="Z569">
        <v>3</v>
      </c>
      <c r="AA569">
        <v>3</v>
      </c>
      <c r="AB569">
        <v>0</v>
      </c>
      <c r="AC569">
        <v>0</v>
      </c>
      <c r="AD569">
        <v>12</v>
      </c>
      <c r="AE569">
        <v>1</v>
      </c>
      <c r="AF569">
        <v>55</v>
      </c>
      <c r="AG569">
        <v>0</v>
      </c>
      <c r="AH569">
        <v>0</v>
      </c>
      <c r="AI569">
        <v>22</v>
      </c>
      <c r="AJ569">
        <v>0</v>
      </c>
      <c r="AK569">
        <v>7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</v>
      </c>
      <c r="AV569">
        <v>0</v>
      </c>
      <c r="AW569">
        <v>12</v>
      </c>
      <c r="AX569">
        <v>3</v>
      </c>
      <c r="AY569">
        <v>9</v>
      </c>
      <c r="AZ569">
        <v>18</v>
      </c>
      <c r="BA569">
        <v>0</v>
      </c>
      <c r="BB569">
        <v>0</v>
      </c>
      <c r="BC569">
        <v>7</v>
      </c>
      <c r="BD569">
        <v>8</v>
      </c>
    </row>
    <row r="570" spans="1:56" x14ac:dyDescent="0.3">
      <c r="A570">
        <v>2025</v>
      </c>
      <c r="B570">
        <v>4</v>
      </c>
      <c r="C570">
        <v>4320</v>
      </c>
      <c r="D570">
        <v>4323</v>
      </c>
      <c r="E570" t="s">
        <v>15</v>
      </c>
      <c r="F570" t="s">
        <v>8</v>
      </c>
      <c r="G570" t="s">
        <v>8</v>
      </c>
      <c r="H570">
        <v>0</v>
      </c>
      <c r="I570">
        <v>0</v>
      </c>
      <c r="J570">
        <v>0</v>
      </c>
      <c r="K570">
        <v>5</v>
      </c>
      <c r="L570">
        <v>5</v>
      </c>
      <c r="M570">
        <v>1</v>
      </c>
      <c r="N570">
        <v>3</v>
      </c>
      <c r="O570">
        <v>0</v>
      </c>
      <c r="P570">
        <v>5</v>
      </c>
      <c r="Q570">
        <v>0</v>
      </c>
      <c r="R570">
        <v>1</v>
      </c>
      <c r="S570">
        <v>8</v>
      </c>
      <c r="T570">
        <v>8</v>
      </c>
      <c r="U570">
        <v>12</v>
      </c>
      <c r="V570">
        <v>4</v>
      </c>
      <c r="W570">
        <v>15</v>
      </c>
      <c r="X570">
        <v>6</v>
      </c>
      <c r="Y570">
        <v>30</v>
      </c>
      <c r="Z570">
        <v>3</v>
      </c>
      <c r="AA570">
        <v>21</v>
      </c>
      <c r="AB570">
        <v>1</v>
      </c>
      <c r="AC570">
        <v>0</v>
      </c>
      <c r="AD570">
        <v>0</v>
      </c>
      <c r="AE570">
        <v>0</v>
      </c>
      <c r="AF570">
        <v>2</v>
      </c>
      <c r="AG570">
        <v>0</v>
      </c>
      <c r="AH570">
        <v>1</v>
      </c>
      <c r="AI570">
        <v>12</v>
      </c>
      <c r="AJ570">
        <v>0</v>
      </c>
      <c r="AK570">
        <v>10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</v>
      </c>
      <c r="AV570">
        <v>0</v>
      </c>
      <c r="AW570">
        <v>7</v>
      </c>
      <c r="AX570">
        <v>5</v>
      </c>
      <c r="AY570">
        <v>4</v>
      </c>
      <c r="AZ570">
        <v>13</v>
      </c>
      <c r="BA570">
        <v>0</v>
      </c>
      <c r="BB570">
        <v>0</v>
      </c>
      <c r="BC570">
        <v>3</v>
      </c>
      <c r="BD570">
        <v>9</v>
      </c>
    </row>
    <row r="571" spans="1:56" x14ac:dyDescent="0.3">
      <c r="A571">
        <v>2025</v>
      </c>
      <c r="B571">
        <v>4</v>
      </c>
      <c r="C571">
        <v>4321</v>
      </c>
      <c r="D571">
        <v>4324</v>
      </c>
      <c r="E571" t="s">
        <v>16</v>
      </c>
      <c r="F571" t="s">
        <v>8</v>
      </c>
      <c r="G571" t="s">
        <v>8</v>
      </c>
      <c r="H571">
        <v>5</v>
      </c>
      <c r="I571">
        <v>0</v>
      </c>
      <c r="J571">
        <v>7</v>
      </c>
      <c r="K571">
        <v>9</v>
      </c>
      <c r="L571">
        <v>7</v>
      </c>
      <c r="M571">
        <v>3</v>
      </c>
      <c r="N571">
        <v>11</v>
      </c>
      <c r="O571">
        <v>1</v>
      </c>
      <c r="P571">
        <v>7</v>
      </c>
      <c r="Q571">
        <v>0</v>
      </c>
      <c r="R571">
        <v>4</v>
      </c>
      <c r="S571">
        <v>18</v>
      </c>
      <c r="T571">
        <v>17</v>
      </c>
      <c r="U571">
        <v>23</v>
      </c>
      <c r="V571">
        <v>6</v>
      </c>
      <c r="W571">
        <v>18</v>
      </c>
      <c r="X571">
        <v>8</v>
      </c>
      <c r="Y571">
        <v>9</v>
      </c>
      <c r="Z571">
        <v>6</v>
      </c>
      <c r="AA571">
        <v>27</v>
      </c>
      <c r="AB571">
        <v>4</v>
      </c>
      <c r="AC571">
        <v>0</v>
      </c>
      <c r="AD571">
        <v>17</v>
      </c>
      <c r="AE571">
        <v>4</v>
      </c>
      <c r="AF571">
        <v>37</v>
      </c>
      <c r="AG571">
        <v>1</v>
      </c>
      <c r="AH571">
        <v>4</v>
      </c>
      <c r="AI571">
        <v>18</v>
      </c>
      <c r="AJ571">
        <v>0</v>
      </c>
      <c r="AK571">
        <v>1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9</v>
      </c>
      <c r="AV571">
        <v>0</v>
      </c>
      <c r="AW571">
        <v>18</v>
      </c>
      <c r="AX571">
        <v>5</v>
      </c>
      <c r="AY571">
        <v>42</v>
      </c>
      <c r="AZ571">
        <v>53</v>
      </c>
      <c r="BA571">
        <v>0</v>
      </c>
      <c r="BB571">
        <v>0</v>
      </c>
      <c r="BC571">
        <v>18</v>
      </c>
      <c r="BD571">
        <v>23</v>
      </c>
    </row>
    <row r="572" spans="1:56" x14ac:dyDescent="0.3">
      <c r="A572">
        <v>2025</v>
      </c>
      <c r="B572">
        <v>4</v>
      </c>
      <c r="C572">
        <v>4322</v>
      </c>
      <c r="D572">
        <v>4325</v>
      </c>
      <c r="E572" t="s">
        <v>17</v>
      </c>
      <c r="F572" t="s">
        <v>8</v>
      </c>
      <c r="G572" t="s">
        <v>18</v>
      </c>
      <c r="H572">
        <v>5</v>
      </c>
      <c r="I572">
        <v>1</v>
      </c>
      <c r="J572">
        <v>0</v>
      </c>
      <c r="K572">
        <v>14</v>
      </c>
      <c r="L572">
        <v>5</v>
      </c>
      <c r="M572">
        <v>1</v>
      </c>
      <c r="N572">
        <v>4</v>
      </c>
      <c r="O572">
        <v>1</v>
      </c>
      <c r="P572">
        <v>4</v>
      </c>
      <c r="Q572">
        <v>0</v>
      </c>
      <c r="R572">
        <v>10</v>
      </c>
      <c r="S572">
        <v>8</v>
      </c>
      <c r="T572">
        <v>9</v>
      </c>
      <c r="U572">
        <v>12</v>
      </c>
      <c r="V572">
        <v>4</v>
      </c>
      <c r="W572">
        <v>6</v>
      </c>
      <c r="X572">
        <v>6</v>
      </c>
      <c r="Y572">
        <v>8</v>
      </c>
      <c r="Z572">
        <v>2</v>
      </c>
      <c r="AA572">
        <v>2</v>
      </c>
      <c r="AB572">
        <v>0</v>
      </c>
      <c r="AC572">
        <v>0</v>
      </c>
      <c r="AD572">
        <v>10</v>
      </c>
      <c r="AE572">
        <v>0</v>
      </c>
      <c r="AF572">
        <v>38</v>
      </c>
      <c r="AG572">
        <v>0</v>
      </c>
      <c r="AH572">
        <v>0</v>
      </c>
      <c r="AI572">
        <v>7</v>
      </c>
      <c r="AJ572">
        <v>0</v>
      </c>
      <c r="AK572">
        <v>5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4</v>
      </c>
      <c r="AV572">
        <v>0</v>
      </c>
      <c r="AW572">
        <v>15</v>
      </c>
      <c r="AX572">
        <v>2</v>
      </c>
      <c r="AY572">
        <v>14</v>
      </c>
      <c r="AZ572">
        <v>20</v>
      </c>
      <c r="BA572">
        <v>0</v>
      </c>
      <c r="BB572">
        <v>0</v>
      </c>
      <c r="BC572">
        <v>4</v>
      </c>
      <c r="BD572">
        <v>7</v>
      </c>
    </row>
    <row r="573" spans="1:56" x14ac:dyDescent="0.3">
      <c r="A573">
        <v>2025</v>
      </c>
      <c r="B573">
        <v>4</v>
      </c>
      <c r="C573">
        <v>4323</v>
      </c>
      <c r="D573">
        <v>4326</v>
      </c>
      <c r="E573" t="s">
        <v>19</v>
      </c>
      <c r="F573" t="s">
        <v>8</v>
      </c>
      <c r="G573" t="s">
        <v>18</v>
      </c>
      <c r="H573">
        <v>0</v>
      </c>
      <c r="I573">
        <v>0</v>
      </c>
      <c r="J573">
        <v>0</v>
      </c>
      <c r="K573">
        <v>3</v>
      </c>
      <c r="L573">
        <v>1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3</v>
      </c>
      <c r="S573">
        <v>3</v>
      </c>
      <c r="T573">
        <v>2</v>
      </c>
      <c r="U573">
        <v>0</v>
      </c>
      <c r="V573">
        <v>0</v>
      </c>
      <c r="W573">
        <v>0</v>
      </c>
      <c r="X573">
        <v>0</v>
      </c>
      <c r="Y573">
        <v>3</v>
      </c>
      <c r="Z573">
        <v>1</v>
      </c>
      <c r="AA573">
        <v>3</v>
      </c>
      <c r="AB573">
        <v>1</v>
      </c>
      <c r="AC573">
        <v>0</v>
      </c>
      <c r="AD573">
        <v>2</v>
      </c>
      <c r="AE573">
        <v>0</v>
      </c>
      <c r="AF573">
        <v>2</v>
      </c>
      <c r="AG573">
        <v>0</v>
      </c>
      <c r="AH573">
        <v>5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1</v>
      </c>
      <c r="AT573">
        <v>2</v>
      </c>
      <c r="AU573">
        <v>2</v>
      </c>
      <c r="AV573">
        <v>0</v>
      </c>
      <c r="AW573">
        <v>5</v>
      </c>
      <c r="AX573">
        <v>0</v>
      </c>
      <c r="AY573">
        <v>13</v>
      </c>
      <c r="AZ573">
        <v>5</v>
      </c>
      <c r="BA573">
        <v>0</v>
      </c>
      <c r="BB573">
        <v>0</v>
      </c>
      <c r="BC573">
        <v>4</v>
      </c>
      <c r="BD573">
        <v>6</v>
      </c>
    </row>
    <row r="574" spans="1:56" x14ac:dyDescent="0.3">
      <c r="A574">
        <v>2025</v>
      </c>
      <c r="B574">
        <v>4</v>
      </c>
      <c r="C574">
        <v>4324</v>
      </c>
      <c r="D574">
        <v>4327</v>
      </c>
      <c r="E574" t="s">
        <v>20</v>
      </c>
      <c r="F574" t="s">
        <v>8</v>
      </c>
      <c r="G574" t="s">
        <v>21</v>
      </c>
      <c r="H574">
        <v>0</v>
      </c>
      <c r="I574">
        <v>1</v>
      </c>
      <c r="J574">
        <v>0</v>
      </c>
      <c r="K574">
        <v>16</v>
      </c>
      <c r="L574">
        <v>16</v>
      </c>
      <c r="M574">
        <v>1</v>
      </c>
      <c r="N574">
        <v>19</v>
      </c>
      <c r="O574">
        <v>0</v>
      </c>
      <c r="P574">
        <v>13</v>
      </c>
      <c r="Q574">
        <v>1</v>
      </c>
      <c r="R574">
        <v>6</v>
      </c>
      <c r="S574">
        <v>19</v>
      </c>
      <c r="T574">
        <v>17</v>
      </c>
      <c r="U574">
        <v>18</v>
      </c>
      <c r="V574">
        <v>13</v>
      </c>
      <c r="W574">
        <v>15</v>
      </c>
      <c r="X574">
        <v>16</v>
      </c>
      <c r="Y574">
        <v>12</v>
      </c>
      <c r="Z574">
        <v>9</v>
      </c>
      <c r="AA574">
        <v>11</v>
      </c>
      <c r="AB574">
        <v>3</v>
      </c>
      <c r="AC574">
        <v>0</v>
      </c>
      <c r="AD574">
        <v>13</v>
      </c>
      <c r="AE574">
        <v>0</v>
      </c>
      <c r="AF574">
        <v>46</v>
      </c>
      <c r="AG574">
        <v>0</v>
      </c>
      <c r="AH574">
        <v>1</v>
      </c>
      <c r="AI574">
        <v>14</v>
      </c>
      <c r="AJ574">
        <v>0</v>
      </c>
      <c r="AK574">
        <v>1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2</v>
      </c>
      <c r="AX574">
        <v>4</v>
      </c>
      <c r="AY574">
        <v>8</v>
      </c>
      <c r="AZ574">
        <v>12</v>
      </c>
      <c r="BA574">
        <v>0</v>
      </c>
      <c r="BB574">
        <v>0</v>
      </c>
      <c r="BC574">
        <v>2</v>
      </c>
      <c r="BD574">
        <v>3</v>
      </c>
    </row>
    <row r="575" spans="1:56" x14ac:dyDescent="0.3">
      <c r="A575">
        <v>2025</v>
      </c>
      <c r="B575">
        <v>4</v>
      </c>
      <c r="C575">
        <v>4325</v>
      </c>
      <c r="D575">
        <v>4328</v>
      </c>
      <c r="E575" t="s">
        <v>22</v>
      </c>
      <c r="F575" t="s">
        <v>8</v>
      </c>
      <c r="G575" t="s">
        <v>21</v>
      </c>
      <c r="H575">
        <v>0</v>
      </c>
      <c r="I575">
        <v>0</v>
      </c>
      <c r="J575">
        <v>0</v>
      </c>
      <c r="K575">
        <v>8</v>
      </c>
      <c r="L575">
        <v>4</v>
      </c>
      <c r="M575">
        <v>0</v>
      </c>
      <c r="N575">
        <v>5</v>
      </c>
      <c r="O575">
        <v>0</v>
      </c>
      <c r="P575">
        <v>6</v>
      </c>
      <c r="Q575">
        <v>0</v>
      </c>
      <c r="R575">
        <v>1</v>
      </c>
      <c r="S575">
        <v>8</v>
      </c>
      <c r="T575">
        <v>5</v>
      </c>
      <c r="U575">
        <v>4</v>
      </c>
      <c r="V575">
        <v>4</v>
      </c>
      <c r="W575">
        <v>8</v>
      </c>
      <c r="X575">
        <v>3</v>
      </c>
      <c r="Y575">
        <v>2</v>
      </c>
      <c r="Z575">
        <v>4</v>
      </c>
      <c r="AA575">
        <v>3</v>
      </c>
      <c r="AB575">
        <v>1</v>
      </c>
      <c r="AC575">
        <v>0</v>
      </c>
      <c r="AD575">
        <v>6</v>
      </c>
      <c r="AE575">
        <v>0</v>
      </c>
      <c r="AF575">
        <v>3</v>
      </c>
      <c r="AG575">
        <v>0</v>
      </c>
      <c r="AH575">
        <v>0</v>
      </c>
      <c r="AI575">
        <v>9</v>
      </c>
      <c r="AJ575">
        <v>0</v>
      </c>
      <c r="AK575">
        <v>2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16</v>
      </c>
      <c r="AV575">
        <v>0</v>
      </c>
      <c r="AW575">
        <v>77</v>
      </c>
      <c r="AX575">
        <v>0</v>
      </c>
      <c r="AY575">
        <v>4</v>
      </c>
      <c r="AZ575">
        <v>9</v>
      </c>
      <c r="BA575">
        <v>0</v>
      </c>
      <c r="BB575">
        <v>0</v>
      </c>
      <c r="BC575">
        <v>2</v>
      </c>
      <c r="BD575">
        <v>11</v>
      </c>
    </row>
    <row r="576" spans="1:56" x14ac:dyDescent="0.3">
      <c r="A576">
        <v>2025</v>
      </c>
      <c r="B576">
        <v>4</v>
      </c>
      <c r="C576">
        <v>4326</v>
      </c>
      <c r="D576">
        <v>4329</v>
      </c>
      <c r="E576" t="s">
        <v>23</v>
      </c>
      <c r="F576" t="s">
        <v>8</v>
      </c>
      <c r="G576" t="s">
        <v>21</v>
      </c>
      <c r="H576">
        <v>15</v>
      </c>
      <c r="I576">
        <v>0</v>
      </c>
      <c r="J576">
        <v>14</v>
      </c>
      <c r="K576">
        <v>18</v>
      </c>
      <c r="L576">
        <v>12</v>
      </c>
      <c r="M576">
        <v>5</v>
      </c>
      <c r="N576">
        <v>9</v>
      </c>
      <c r="O576">
        <v>0</v>
      </c>
      <c r="P576">
        <v>8</v>
      </c>
      <c r="Q576">
        <v>0</v>
      </c>
      <c r="R576">
        <v>4</v>
      </c>
      <c r="S576">
        <v>20</v>
      </c>
      <c r="T576">
        <v>19</v>
      </c>
      <c r="U576">
        <v>25</v>
      </c>
      <c r="V576">
        <v>10</v>
      </c>
      <c r="W576">
        <v>23</v>
      </c>
      <c r="X576">
        <v>12</v>
      </c>
      <c r="Y576">
        <v>14</v>
      </c>
      <c r="Z576">
        <v>6</v>
      </c>
      <c r="AA576">
        <v>7</v>
      </c>
      <c r="AB576">
        <v>4</v>
      </c>
      <c r="AC576">
        <v>0</v>
      </c>
      <c r="AD576">
        <v>20</v>
      </c>
      <c r="AE576">
        <v>0</v>
      </c>
      <c r="AF576">
        <v>48</v>
      </c>
      <c r="AG576">
        <v>0</v>
      </c>
      <c r="AH576">
        <v>1</v>
      </c>
      <c r="AI576">
        <v>19</v>
      </c>
      <c r="AJ576">
        <v>0</v>
      </c>
      <c r="AK576">
        <v>3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1</v>
      </c>
      <c r="AV576">
        <v>0</v>
      </c>
      <c r="AW576">
        <v>4</v>
      </c>
      <c r="AX576">
        <v>0</v>
      </c>
      <c r="AY576">
        <v>13</v>
      </c>
      <c r="AZ576">
        <v>32</v>
      </c>
      <c r="BA576">
        <v>0</v>
      </c>
      <c r="BB576">
        <v>0</v>
      </c>
      <c r="BC576">
        <v>2</v>
      </c>
      <c r="BD576">
        <v>19</v>
      </c>
    </row>
    <row r="577" spans="1:56" x14ac:dyDescent="0.3">
      <c r="A577">
        <v>2025</v>
      </c>
      <c r="B577">
        <v>4</v>
      </c>
      <c r="C577">
        <v>4327</v>
      </c>
      <c r="D577">
        <v>4330</v>
      </c>
      <c r="E577" t="s">
        <v>24</v>
      </c>
      <c r="F577" t="s">
        <v>8</v>
      </c>
      <c r="G577" t="s">
        <v>21</v>
      </c>
      <c r="H577">
        <v>0</v>
      </c>
      <c r="I577">
        <v>0</v>
      </c>
      <c r="J577">
        <v>0</v>
      </c>
      <c r="K577">
        <v>7</v>
      </c>
      <c r="L577">
        <v>7</v>
      </c>
      <c r="M577">
        <v>0</v>
      </c>
      <c r="N577">
        <v>4</v>
      </c>
      <c r="O577">
        <v>0</v>
      </c>
      <c r="P577">
        <v>2</v>
      </c>
      <c r="Q577">
        <v>0</v>
      </c>
      <c r="R577">
        <v>1</v>
      </c>
      <c r="S577">
        <v>2</v>
      </c>
      <c r="T577">
        <v>6</v>
      </c>
      <c r="U577">
        <v>9</v>
      </c>
      <c r="V577">
        <v>3</v>
      </c>
      <c r="W577">
        <v>4</v>
      </c>
      <c r="X577">
        <v>0</v>
      </c>
      <c r="Y577">
        <v>2</v>
      </c>
      <c r="Z577">
        <v>2</v>
      </c>
      <c r="AA577">
        <v>4</v>
      </c>
      <c r="AB577">
        <v>0</v>
      </c>
      <c r="AC577">
        <v>0</v>
      </c>
      <c r="AD577">
        <v>2</v>
      </c>
      <c r="AE577">
        <v>0</v>
      </c>
      <c r="AF577">
        <v>12</v>
      </c>
      <c r="AG577">
        <v>0</v>
      </c>
      <c r="AH577">
        <v>0</v>
      </c>
      <c r="AI577">
        <v>2</v>
      </c>
      <c r="AJ577">
        <v>0</v>
      </c>
      <c r="AK577">
        <v>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1</v>
      </c>
      <c r="AX577">
        <v>0</v>
      </c>
      <c r="AY577">
        <v>7</v>
      </c>
      <c r="AZ577">
        <v>18</v>
      </c>
      <c r="BA577">
        <v>0</v>
      </c>
      <c r="BB577">
        <v>0</v>
      </c>
      <c r="BC577">
        <v>3</v>
      </c>
      <c r="BD577">
        <v>4</v>
      </c>
    </row>
    <row r="578" spans="1:56" x14ac:dyDescent="0.3">
      <c r="A578">
        <v>2025</v>
      </c>
      <c r="B578">
        <v>4</v>
      </c>
      <c r="C578">
        <v>4328</v>
      </c>
      <c r="D578">
        <v>4331</v>
      </c>
      <c r="E578" t="s">
        <v>25</v>
      </c>
      <c r="F578" t="s">
        <v>8</v>
      </c>
      <c r="G578" t="s">
        <v>25</v>
      </c>
      <c r="H578">
        <v>10</v>
      </c>
      <c r="I578">
        <v>2</v>
      </c>
      <c r="J578">
        <v>16</v>
      </c>
      <c r="K578">
        <v>37</v>
      </c>
      <c r="L578">
        <v>19</v>
      </c>
      <c r="M578">
        <v>1</v>
      </c>
      <c r="N578">
        <v>19</v>
      </c>
      <c r="O578">
        <v>0</v>
      </c>
      <c r="P578">
        <v>15</v>
      </c>
      <c r="Q578">
        <v>0</v>
      </c>
      <c r="R578">
        <v>19</v>
      </c>
      <c r="S578">
        <v>37</v>
      </c>
      <c r="T578">
        <v>27</v>
      </c>
      <c r="U578">
        <v>40</v>
      </c>
      <c r="V578">
        <v>17</v>
      </c>
      <c r="W578">
        <v>28</v>
      </c>
      <c r="X578">
        <v>11</v>
      </c>
      <c r="Y578">
        <v>17</v>
      </c>
      <c r="Z578">
        <v>4</v>
      </c>
      <c r="AA578">
        <v>12</v>
      </c>
      <c r="AB578">
        <v>2</v>
      </c>
      <c r="AC578">
        <v>2</v>
      </c>
      <c r="AD578">
        <v>27</v>
      </c>
      <c r="AE578">
        <v>5</v>
      </c>
      <c r="AF578">
        <v>114</v>
      </c>
      <c r="AG578">
        <v>0</v>
      </c>
      <c r="AH578">
        <v>2</v>
      </c>
      <c r="AI578">
        <v>26</v>
      </c>
      <c r="AJ578">
        <v>0</v>
      </c>
      <c r="AK578">
        <v>11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6</v>
      </c>
      <c r="AV578">
        <v>0</v>
      </c>
      <c r="AW578">
        <v>30</v>
      </c>
      <c r="AX578">
        <v>6</v>
      </c>
      <c r="AY578">
        <v>17</v>
      </c>
      <c r="AZ578">
        <v>31</v>
      </c>
      <c r="BA578">
        <v>0</v>
      </c>
      <c r="BB578">
        <v>1</v>
      </c>
      <c r="BC578">
        <v>6</v>
      </c>
      <c r="BD578">
        <v>16</v>
      </c>
    </row>
    <row r="579" spans="1:56" x14ac:dyDescent="0.3">
      <c r="A579">
        <v>2025</v>
      </c>
      <c r="B579">
        <v>4</v>
      </c>
      <c r="C579">
        <v>4329</v>
      </c>
      <c r="D579">
        <v>4332</v>
      </c>
      <c r="E579" t="s">
        <v>26</v>
      </c>
      <c r="F579" t="s">
        <v>8</v>
      </c>
      <c r="G579" t="s">
        <v>25</v>
      </c>
      <c r="H579">
        <v>9</v>
      </c>
      <c r="I579">
        <v>0</v>
      </c>
      <c r="J579">
        <v>18</v>
      </c>
      <c r="K579">
        <v>24</v>
      </c>
      <c r="L579">
        <v>8</v>
      </c>
      <c r="M579">
        <v>3</v>
      </c>
      <c r="N579">
        <v>8</v>
      </c>
      <c r="O579">
        <v>0</v>
      </c>
      <c r="P579">
        <v>10</v>
      </c>
      <c r="Q579">
        <v>0</v>
      </c>
      <c r="R579">
        <v>4</v>
      </c>
      <c r="S579">
        <v>27</v>
      </c>
      <c r="T579">
        <v>14</v>
      </c>
      <c r="U579">
        <v>29</v>
      </c>
      <c r="V579">
        <v>12</v>
      </c>
      <c r="W579">
        <v>20</v>
      </c>
      <c r="X579">
        <v>4</v>
      </c>
      <c r="Y579">
        <v>14</v>
      </c>
      <c r="Z579">
        <v>11</v>
      </c>
      <c r="AA579">
        <v>13</v>
      </c>
      <c r="AB579">
        <v>2</v>
      </c>
      <c r="AC579">
        <v>0</v>
      </c>
      <c r="AD579">
        <v>32</v>
      </c>
      <c r="AE579">
        <v>2</v>
      </c>
      <c r="AF579">
        <v>73</v>
      </c>
      <c r="AG579">
        <v>0</v>
      </c>
      <c r="AH579">
        <v>61</v>
      </c>
      <c r="AI579">
        <v>3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2</v>
      </c>
      <c r="AV579">
        <v>0</v>
      </c>
      <c r="AW579">
        <v>1</v>
      </c>
      <c r="AX579">
        <v>0</v>
      </c>
      <c r="AY579">
        <v>23</v>
      </c>
      <c r="AZ579">
        <v>35</v>
      </c>
      <c r="BA579">
        <v>0</v>
      </c>
      <c r="BB579">
        <v>1</v>
      </c>
      <c r="BC579">
        <v>2</v>
      </c>
      <c r="BD579">
        <v>9</v>
      </c>
    </row>
    <row r="580" spans="1:56" x14ac:dyDescent="0.3">
      <c r="A580">
        <v>2025</v>
      </c>
      <c r="B580">
        <v>4</v>
      </c>
      <c r="C580">
        <v>4330</v>
      </c>
      <c r="D580">
        <v>4333</v>
      </c>
      <c r="E580" t="s">
        <v>27</v>
      </c>
      <c r="F580" t="s">
        <v>8</v>
      </c>
      <c r="G580" t="s">
        <v>25</v>
      </c>
      <c r="H580">
        <v>6</v>
      </c>
      <c r="I580">
        <v>0</v>
      </c>
      <c r="J580">
        <v>12</v>
      </c>
      <c r="K580">
        <v>25</v>
      </c>
      <c r="L580">
        <v>23</v>
      </c>
      <c r="M580">
        <v>1</v>
      </c>
      <c r="N580">
        <v>19</v>
      </c>
      <c r="O580">
        <v>0</v>
      </c>
      <c r="P580">
        <v>22</v>
      </c>
      <c r="Q580">
        <v>0</v>
      </c>
      <c r="R580">
        <v>2</v>
      </c>
      <c r="S580">
        <v>17</v>
      </c>
      <c r="T580">
        <v>32</v>
      </c>
      <c r="U580">
        <v>20</v>
      </c>
      <c r="V580">
        <v>12</v>
      </c>
      <c r="W580">
        <v>23</v>
      </c>
      <c r="X580">
        <v>7</v>
      </c>
      <c r="Y580">
        <v>8</v>
      </c>
      <c r="Z580">
        <v>4</v>
      </c>
      <c r="AA580">
        <v>11</v>
      </c>
      <c r="AB580">
        <v>1</v>
      </c>
      <c r="AC580">
        <v>0</v>
      </c>
      <c r="AD580">
        <v>28</v>
      </c>
      <c r="AE580">
        <v>1</v>
      </c>
      <c r="AF580">
        <v>68</v>
      </c>
      <c r="AG580">
        <v>0</v>
      </c>
      <c r="AH580">
        <v>19</v>
      </c>
      <c r="AI580">
        <v>1</v>
      </c>
      <c r="AJ580">
        <v>0</v>
      </c>
      <c r="AK580">
        <v>0</v>
      </c>
      <c r="AL580">
        <v>0</v>
      </c>
      <c r="AM580">
        <v>5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4</v>
      </c>
      <c r="AV580">
        <v>0</v>
      </c>
      <c r="AW580">
        <v>5</v>
      </c>
      <c r="AX580">
        <v>1</v>
      </c>
      <c r="AY580">
        <v>37</v>
      </c>
      <c r="AZ580">
        <v>42</v>
      </c>
      <c r="BA580">
        <v>0</v>
      </c>
      <c r="BB580">
        <v>0</v>
      </c>
      <c r="BC580">
        <v>19</v>
      </c>
      <c r="BD580">
        <v>31</v>
      </c>
    </row>
    <row r="581" spans="1:56" x14ac:dyDescent="0.3">
      <c r="A581">
        <v>2025</v>
      </c>
      <c r="B581">
        <v>4</v>
      </c>
      <c r="C581">
        <v>4331</v>
      </c>
      <c r="D581">
        <v>4334</v>
      </c>
      <c r="E581" t="s">
        <v>28</v>
      </c>
      <c r="F581" t="s">
        <v>8</v>
      </c>
      <c r="G581" t="s">
        <v>25</v>
      </c>
      <c r="H581">
        <v>0</v>
      </c>
      <c r="I581">
        <v>0</v>
      </c>
      <c r="J581">
        <v>0</v>
      </c>
      <c r="K581">
        <v>4</v>
      </c>
      <c r="L581">
        <v>3</v>
      </c>
      <c r="M581">
        <v>0</v>
      </c>
      <c r="N581">
        <v>0</v>
      </c>
      <c r="O581">
        <v>2</v>
      </c>
      <c r="P581">
        <v>0</v>
      </c>
      <c r="Q581">
        <v>0</v>
      </c>
      <c r="R581">
        <v>1</v>
      </c>
      <c r="S581">
        <v>6</v>
      </c>
      <c r="T581">
        <v>7</v>
      </c>
      <c r="U581">
        <v>5</v>
      </c>
      <c r="V581">
        <v>2</v>
      </c>
      <c r="W581">
        <v>6</v>
      </c>
      <c r="X581">
        <v>5</v>
      </c>
      <c r="Y581">
        <v>4</v>
      </c>
      <c r="Z581">
        <v>2</v>
      </c>
      <c r="AA581">
        <v>6</v>
      </c>
      <c r="AB581">
        <v>0</v>
      </c>
      <c r="AC581">
        <v>0</v>
      </c>
      <c r="AD581">
        <v>7</v>
      </c>
      <c r="AE581">
        <v>0</v>
      </c>
      <c r="AF581">
        <v>20</v>
      </c>
      <c r="AG581">
        <v>0</v>
      </c>
      <c r="AH581">
        <v>10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2</v>
      </c>
      <c r="AX581">
        <v>0</v>
      </c>
      <c r="AY581">
        <v>10</v>
      </c>
      <c r="AZ581">
        <v>9</v>
      </c>
      <c r="BA581">
        <v>0</v>
      </c>
      <c r="BB581">
        <v>0</v>
      </c>
      <c r="BC581">
        <v>0</v>
      </c>
      <c r="BD581">
        <v>3</v>
      </c>
    </row>
    <row r="582" spans="1:56" x14ac:dyDescent="0.3">
      <c r="A582">
        <v>2025</v>
      </c>
      <c r="B582">
        <v>4</v>
      </c>
      <c r="C582">
        <v>4332</v>
      </c>
      <c r="D582">
        <v>4335</v>
      </c>
      <c r="E582" t="s">
        <v>29</v>
      </c>
      <c r="F582" t="s">
        <v>8</v>
      </c>
      <c r="G582" t="s">
        <v>25</v>
      </c>
      <c r="H582">
        <v>0</v>
      </c>
      <c r="I582">
        <v>0</v>
      </c>
      <c r="J582">
        <v>0</v>
      </c>
      <c r="K582">
        <v>4</v>
      </c>
      <c r="L582">
        <v>4</v>
      </c>
      <c r="M582">
        <v>0</v>
      </c>
      <c r="N582">
        <v>4</v>
      </c>
      <c r="O582">
        <v>0</v>
      </c>
      <c r="P582">
        <v>4</v>
      </c>
      <c r="Q582">
        <v>0</v>
      </c>
      <c r="R582">
        <v>5</v>
      </c>
      <c r="S582">
        <v>9</v>
      </c>
      <c r="T582">
        <v>14</v>
      </c>
      <c r="U582">
        <v>8</v>
      </c>
      <c r="V582">
        <v>5</v>
      </c>
      <c r="W582">
        <v>2</v>
      </c>
      <c r="X582">
        <v>13</v>
      </c>
      <c r="Y582">
        <v>3</v>
      </c>
      <c r="Z582">
        <v>2</v>
      </c>
      <c r="AA582">
        <v>5</v>
      </c>
      <c r="AB582">
        <v>1</v>
      </c>
      <c r="AC582">
        <v>0</v>
      </c>
      <c r="AD582">
        <v>10</v>
      </c>
      <c r="AE582">
        <v>0</v>
      </c>
      <c r="AF582">
        <v>49</v>
      </c>
      <c r="AG582">
        <v>0</v>
      </c>
      <c r="AH582">
        <v>19</v>
      </c>
      <c r="AI582">
        <v>1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</v>
      </c>
      <c r="AV582">
        <v>0</v>
      </c>
      <c r="AW582">
        <v>4</v>
      </c>
      <c r="AX582">
        <v>4</v>
      </c>
      <c r="AY582">
        <v>16</v>
      </c>
      <c r="AZ582">
        <v>47</v>
      </c>
      <c r="BA582">
        <v>0</v>
      </c>
      <c r="BB582">
        <v>0</v>
      </c>
      <c r="BC582">
        <v>2</v>
      </c>
      <c r="BD582">
        <v>14</v>
      </c>
    </row>
    <row r="583" spans="1:56" x14ac:dyDescent="0.3">
      <c r="A583">
        <v>2025</v>
      </c>
      <c r="B583">
        <v>4</v>
      </c>
      <c r="C583">
        <v>4334</v>
      </c>
      <c r="D583">
        <v>4337</v>
      </c>
      <c r="E583" t="s">
        <v>31</v>
      </c>
      <c r="F583" t="s">
        <v>8</v>
      </c>
      <c r="G583" t="s">
        <v>30</v>
      </c>
      <c r="H583">
        <v>0</v>
      </c>
      <c r="I583">
        <v>0</v>
      </c>
      <c r="J583">
        <v>0</v>
      </c>
      <c r="K583">
        <v>3</v>
      </c>
      <c r="L583">
        <v>1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2</v>
      </c>
      <c r="S583">
        <v>1</v>
      </c>
      <c r="T583">
        <v>2</v>
      </c>
      <c r="U583">
        <v>3</v>
      </c>
      <c r="V583">
        <v>3</v>
      </c>
      <c r="W583">
        <v>0</v>
      </c>
      <c r="X583">
        <v>1</v>
      </c>
      <c r="Y583">
        <v>1</v>
      </c>
      <c r="Z583">
        <v>0</v>
      </c>
      <c r="AA583">
        <v>1</v>
      </c>
      <c r="AB583">
        <v>0</v>
      </c>
      <c r="AC583">
        <v>0</v>
      </c>
      <c r="AD583">
        <v>5</v>
      </c>
      <c r="AE583">
        <v>0</v>
      </c>
      <c r="AF583">
        <v>6</v>
      </c>
      <c r="AG583">
        <v>0</v>
      </c>
      <c r="AH583">
        <v>0</v>
      </c>
      <c r="AI583">
        <v>5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2</v>
      </c>
      <c r="AZ583">
        <v>4</v>
      </c>
      <c r="BA583">
        <v>0</v>
      </c>
      <c r="BB583">
        <v>0</v>
      </c>
      <c r="BC583">
        <v>3</v>
      </c>
      <c r="BD583">
        <v>3</v>
      </c>
    </row>
    <row r="584" spans="1:56" x14ac:dyDescent="0.3">
      <c r="A584">
        <v>2025</v>
      </c>
      <c r="B584">
        <v>4</v>
      </c>
      <c r="C584">
        <v>4335</v>
      </c>
      <c r="D584">
        <v>4338</v>
      </c>
      <c r="E584" t="s">
        <v>32</v>
      </c>
      <c r="F584" t="s">
        <v>8</v>
      </c>
      <c r="G584" t="s">
        <v>32</v>
      </c>
      <c r="H584">
        <v>6</v>
      </c>
      <c r="I584">
        <v>2</v>
      </c>
      <c r="J584">
        <v>8</v>
      </c>
      <c r="K584">
        <v>14</v>
      </c>
      <c r="L584">
        <v>9</v>
      </c>
      <c r="M584">
        <v>3</v>
      </c>
      <c r="N584">
        <v>13</v>
      </c>
      <c r="O584">
        <v>0</v>
      </c>
      <c r="P584">
        <v>12</v>
      </c>
      <c r="Q584">
        <v>1</v>
      </c>
      <c r="R584">
        <v>1</v>
      </c>
      <c r="S584">
        <v>18</v>
      </c>
      <c r="T584">
        <v>15</v>
      </c>
      <c r="U584">
        <v>17</v>
      </c>
      <c r="V584">
        <v>14</v>
      </c>
      <c r="W584">
        <v>22</v>
      </c>
      <c r="X584">
        <v>7</v>
      </c>
      <c r="Y584">
        <v>17</v>
      </c>
      <c r="Z584">
        <v>8</v>
      </c>
      <c r="AA584">
        <v>24</v>
      </c>
      <c r="AB584">
        <v>3</v>
      </c>
      <c r="AC584">
        <v>0</v>
      </c>
      <c r="AD584">
        <v>21</v>
      </c>
      <c r="AE584">
        <v>0</v>
      </c>
      <c r="AF584">
        <v>86</v>
      </c>
      <c r="AG584">
        <v>0</v>
      </c>
      <c r="AH584">
        <v>0</v>
      </c>
      <c r="AI584">
        <v>14</v>
      </c>
      <c r="AJ584">
        <v>0</v>
      </c>
      <c r="AK584">
        <v>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23</v>
      </c>
      <c r="AV584">
        <v>0</v>
      </c>
      <c r="AW584">
        <v>53</v>
      </c>
      <c r="AX584">
        <v>0</v>
      </c>
      <c r="AY584">
        <v>14</v>
      </c>
      <c r="AZ584">
        <v>71</v>
      </c>
      <c r="BA584">
        <v>0</v>
      </c>
      <c r="BB584">
        <v>1</v>
      </c>
      <c r="BC584">
        <v>7</v>
      </c>
      <c r="BD584">
        <v>7</v>
      </c>
    </row>
    <row r="585" spans="1:56" x14ac:dyDescent="0.3">
      <c r="A585">
        <v>2025</v>
      </c>
      <c r="B585">
        <v>4</v>
      </c>
      <c r="C585">
        <v>4336</v>
      </c>
      <c r="D585">
        <v>4339</v>
      </c>
      <c r="E585" t="s">
        <v>33</v>
      </c>
      <c r="F585" t="s">
        <v>8</v>
      </c>
      <c r="G585" t="s">
        <v>34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</v>
      </c>
      <c r="W585">
        <v>1</v>
      </c>
      <c r="X585">
        <v>0</v>
      </c>
      <c r="Y585">
        <v>0</v>
      </c>
      <c r="Z585">
        <v>1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1</v>
      </c>
      <c r="AG585">
        <v>0</v>
      </c>
      <c r="AH585">
        <v>0</v>
      </c>
      <c r="AI585">
        <v>1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2</v>
      </c>
      <c r="AX585">
        <v>0</v>
      </c>
      <c r="AY585">
        <v>0</v>
      </c>
      <c r="AZ585">
        <v>1</v>
      </c>
      <c r="BA585">
        <v>0</v>
      </c>
      <c r="BB585">
        <v>0</v>
      </c>
      <c r="BC585">
        <v>0</v>
      </c>
      <c r="BD585">
        <v>0</v>
      </c>
    </row>
    <row r="586" spans="1:56" x14ac:dyDescent="0.3">
      <c r="A586">
        <v>2025</v>
      </c>
      <c r="B586">
        <v>4</v>
      </c>
      <c r="C586">
        <v>4337</v>
      </c>
      <c r="D586">
        <v>4340</v>
      </c>
      <c r="E586" t="s">
        <v>35</v>
      </c>
      <c r="F586" t="s">
        <v>8</v>
      </c>
      <c r="G586" t="s">
        <v>34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  <c r="S586">
        <v>1</v>
      </c>
      <c r="T586">
        <v>1</v>
      </c>
      <c r="U586">
        <v>6</v>
      </c>
      <c r="V586">
        <v>1</v>
      </c>
      <c r="W586">
        <v>4</v>
      </c>
      <c r="X586">
        <v>3</v>
      </c>
      <c r="Y586">
        <v>4</v>
      </c>
      <c r="Z586">
        <v>0</v>
      </c>
      <c r="AA586">
        <v>3</v>
      </c>
      <c r="AB586">
        <v>0</v>
      </c>
      <c r="AC586">
        <v>0</v>
      </c>
      <c r="AD586">
        <v>0</v>
      </c>
      <c r="AE586">
        <v>0</v>
      </c>
      <c r="AF586">
        <v>8</v>
      </c>
      <c r="AG586">
        <v>0</v>
      </c>
      <c r="AH586">
        <v>0</v>
      </c>
      <c r="AI586">
        <v>0</v>
      </c>
      <c r="AJ586">
        <v>0</v>
      </c>
      <c r="AK586">
        <v>3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</row>
    <row r="587" spans="1:56" x14ac:dyDescent="0.3">
      <c r="A587">
        <v>2025</v>
      </c>
      <c r="B587">
        <v>4</v>
      </c>
      <c r="C587">
        <v>4338</v>
      </c>
      <c r="D587">
        <v>4341</v>
      </c>
      <c r="E587" t="s">
        <v>36</v>
      </c>
      <c r="F587" t="s">
        <v>8</v>
      </c>
      <c r="G587" t="s">
        <v>37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1</v>
      </c>
      <c r="T587">
        <v>1</v>
      </c>
      <c r="U587">
        <v>1</v>
      </c>
      <c r="V587">
        <v>2</v>
      </c>
      <c r="W587">
        <v>1</v>
      </c>
      <c r="X587">
        <v>1</v>
      </c>
      <c r="Y587">
        <v>0</v>
      </c>
      <c r="Z587">
        <v>0</v>
      </c>
      <c r="AA587">
        <v>2</v>
      </c>
      <c r="AB587">
        <v>0</v>
      </c>
      <c r="AC587">
        <v>0</v>
      </c>
      <c r="AD587">
        <v>0</v>
      </c>
      <c r="AE587">
        <v>0</v>
      </c>
      <c r="AF587">
        <v>3</v>
      </c>
      <c r="AG587">
        <v>0</v>
      </c>
      <c r="AH587">
        <v>0</v>
      </c>
      <c r="AI587">
        <v>0</v>
      </c>
      <c r="AJ587">
        <v>0</v>
      </c>
      <c r="AK587">
        <v>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1</v>
      </c>
      <c r="AX587">
        <v>0</v>
      </c>
      <c r="AY587">
        <v>3</v>
      </c>
      <c r="AZ587">
        <v>4</v>
      </c>
      <c r="BA587">
        <v>0</v>
      </c>
      <c r="BB587">
        <v>0</v>
      </c>
      <c r="BC587">
        <v>1</v>
      </c>
      <c r="BD587">
        <v>6</v>
      </c>
    </row>
    <row r="588" spans="1:56" x14ac:dyDescent="0.3">
      <c r="A588">
        <v>2025</v>
      </c>
      <c r="B588">
        <v>4</v>
      </c>
      <c r="C588">
        <v>4339</v>
      </c>
      <c r="D588">
        <v>4342</v>
      </c>
      <c r="E588" t="s">
        <v>38</v>
      </c>
      <c r="F588" t="s">
        <v>8</v>
      </c>
      <c r="G588" t="s">
        <v>39</v>
      </c>
      <c r="H588">
        <v>4</v>
      </c>
      <c r="I588">
        <v>1</v>
      </c>
      <c r="J588">
        <v>12</v>
      </c>
      <c r="K588">
        <v>15</v>
      </c>
      <c r="L588">
        <v>9</v>
      </c>
      <c r="M588">
        <v>0</v>
      </c>
      <c r="N588">
        <v>11</v>
      </c>
      <c r="O588">
        <v>0</v>
      </c>
      <c r="P588">
        <v>10</v>
      </c>
      <c r="Q588">
        <v>0</v>
      </c>
      <c r="R588">
        <v>2</v>
      </c>
      <c r="S588">
        <v>10</v>
      </c>
      <c r="T588">
        <v>15</v>
      </c>
      <c r="U588">
        <v>17</v>
      </c>
      <c r="V588">
        <v>11</v>
      </c>
      <c r="W588">
        <v>9</v>
      </c>
      <c r="X588">
        <v>7</v>
      </c>
      <c r="Y588">
        <v>8</v>
      </c>
      <c r="Z588">
        <v>4</v>
      </c>
      <c r="AA588">
        <v>12</v>
      </c>
      <c r="AB588">
        <v>4</v>
      </c>
      <c r="AC588">
        <v>0</v>
      </c>
      <c r="AD588">
        <v>16</v>
      </c>
      <c r="AE588">
        <v>0</v>
      </c>
      <c r="AF588">
        <v>49</v>
      </c>
      <c r="AG588">
        <v>0</v>
      </c>
      <c r="AH588">
        <v>4</v>
      </c>
      <c r="AI588">
        <v>13</v>
      </c>
      <c r="AJ588">
        <v>0</v>
      </c>
      <c r="AK588">
        <v>5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4</v>
      </c>
      <c r="AV588">
        <v>0</v>
      </c>
      <c r="AW588">
        <v>16</v>
      </c>
      <c r="AX588">
        <v>3</v>
      </c>
      <c r="AY588">
        <v>23</v>
      </c>
      <c r="AZ588">
        <v>42</v>
      </c>
      <c r="BA588">
        <v>0</v>
      </c>
      <c r="BB588">
        <v>0</v>
      </c>
      <c r="BC588">
        <v>10</v>
      </c>
      <c r="BD588">
        <v>17</v>
      </c>
    </row>
    <row r="589" spans="1:56" x14ac:dyDescent="0.3">
      <c r="A589">
        <v>2025</v>
      </c>
      <c r="B589">
        <v>4</v>
      </c>
      <c r="C589">
        <v>4340</v>
      </c>
      <c r="D589">
        <v>4343</v>
      </c>
      <c r="E589" t="s">
        <v>40</v>
      </c>
      <c r="F589" t="s">
        <v>8</v>
      </c>
      <c r="G589" t="s">
        <v>39</v>
      </c>
      <c r="H589">
        <v>0</v>
      </c>
      <c r="I589">
        <v>0</v>
      </c>
      <c r="J589">
        <v>0</v>
      </c>
      <c r="K589">
        <v>2</v>
      </c>
      <c r="L589">
        <v>2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2</v>
      </c>
      <c r="S589">
        <v>1</v>
      </c>
      <c r="T589">
        <v>1</v>
      </c>
      <c r="U589">
        <v>2</v>
      </c>
      <c r="V589">
        <v>0</v>
      </c>
      <c r="W589">
        <v>1</v>
      </c>
      <c r="X589">
        <v>0</v>
      </c>
      <c r="Y589">
        <v>2</v>
      </c>
      <c r="Z589">
        <v>1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4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1</v>
      </c>
      <c r="AX589">
        <v>1</v>
      </c>
      <c r="AY589">
        <v>1</v>
      </c>
      <c r="AZ589">
        <v>5</v>
      </c>
      <c r="BA589">
        <v>0</v>
      </c>
      <c r="BB589">
        <v>0</v>
      </c>
      <c r="BC589">
        <v>1</v>
      </c>
      <c r="BD589">
        <v>0</v>
      </c>
    </row>
    <row r="590" spans="1:56" x14ac:dyDescent="0.3">
      <c r="A590">
        <v>2025</v>
      </c>
      <c r="B590">
        <v>4</v>
      </c>
      <c r="C590">
        <v>4341</v>
      </c>
      <c r="D590">
        <v>4344</v>
      </c>
      <c r="E590" t="s">
        <v>41</v>
      </c>
      <c r="F590" t="s">
        <v>8</v>
      </c>
      <c r="G590" t="s">
        <v>39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1</v>
      </c>
      <c r="S590">
        <v>2</v>
      </c>
      <c r="T590">
        <v>0</v>
      </c>
      <c r="U590">
        <v>2</v>
      </c>
      <c r="V590">
        <v>1</v>
      </c>
      <c r="W590">
        <v>2</v>
      </c>
      <c r="X590">
        <v>1</v>
      </c>
      <c r="Y590">
        <v>1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3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5</v>
      </c>
      <c r="BA590">
        <v>0</v>
      </c>
      <c r="BB590">
        <v>0</v>
      </c>
      <c r="BC590">
        <v>0</v>
      </c>
      <c r="BD590">
        <v>0</v>
      </c>
    </row>
    <row r="591" spans="1:56" x14ac:dyDescent="0.3">
      <c r="A591">
        <v>2025</v>
      </c>
      <c r="B591">
        <v>4</v>
      </c>
      <c r="C591">
        <v>4342</v>
      </c>
      <c r="D591">
        <v>4345</v>
      </c>
      <c r="E591" t="s">
        <v>42</v>
      </c>
      <c r="F591" t="s">
        <v>8</v>
      </c>
      <c r="G591" t="s">
        <v>42</v>
      </c>
      <c r="H591">
        <v>0</v>
      </c>
      <c r="I591">
        <v>3</v>
      </c>
      <c r="J591">
        <v>0</v>
      </c>
      <c r="K591">
        <v>8</v>
      </c>
      <c r="L591">
        <v>9</v>
      </c>
      <c r="M591">
        <v>0</v>
      </c>
      <c r="N591">
        <v>7</v>
      </c>
      <c r="O591">
        <v>0</v>
      </c>
      <c r="P591">
        <v>6</v>
      </c>
      <c r="Q591">
        <v>0</v>
      </c>
      <c r="R591">
        <v>0</v>
      </c>
      <c r="S591">
        <v>6</v>
      </c>
      <c r="T591">
        <v>29</v>
      </c>
      <c r="U591">
        <v>25</v>
      </c>
      <c r="V591">
        <v>9</v>
      </c>
      <c r="W591">
        <v>17</v>
      </c>
      <c r="X591">
        <v>4</v>
      </c>
      <c r="Y591">
        <v>7</v>
      </c>
      <c r="Z591">
        <v>3</v>
      </c>
      <c r="AA591">
        <v>9</v>
      </c>
      <c r="AB591">
        <v>0</v>
      </c>
      <c r="AC591">
        <v>0</v>
      </c>
      <c r="AD591">
        <v>12</v>
      </c>
      <c r="AE591">
        <v>0</v>
      </c>
      <c r="AF591">
        <v>77</v>
      </c>
      <c r="AG591">
        <v>1</v>
      </c>
      <c r="AH591">
        <v>1</v>
      </c>
      <c r="AI591">
        <v>10</v>
      </c>
      <c r="AJ591">
        <v>0</v>
      </c>
      <c r="AK591">
        <v>11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4</v>
      </c>
      <c r="AV591">
        <v>0</v>
      </c>
      <c r="AW591">
        <v>16</v>
      </c>
      <c r="AX591">
        <v>2</v>
      </c>
      <c r="AY591">
        <v>9</v>
      </c>
      <c r="AZ591">
        <v>29</v>
      </c>
      <c r="BA591">
        <v>0</v>
      </c>
      <c r="BB591">
        <v>0</v>
      </c>
      <c r="BC591">
        <v>5</v>
      </c>
      <c r="BD591">
        <v>5</v>
      </c>
    </row>
    <row r="592" spans="1:56" x14ac:dyDescent="0.3">
      <c r="A592">
        <v>2025</v>
      </c>
      <c r="B592">
        <v>4</v>
      </c>
      <c r="C592">
        <v>4343</v>
      </c>
      <c r="D592">
        <v>4346</v>
      </c>
      <c r="E592" t="s">
        <v>43</v>
      </c>
      <c r="F592" t="s">
        <v>8</v>
      </c>
      <c r="G592" t="s">
        <v>42</v>
      </c>
      <c r="H592">
        <v>0</v>
      </c>
      <c r="I592">
        <v>2</v>
      </c>
      <c r="J592">
        <v>0</v>
      </c>
      <c r="K592">
        <v>3</v>
      </c>
      <c r="L592">
        <v>3</v>
      </c>
      <c r="M592">
        <v>0</v>
      </c>
      <c r="N592">
        <v>2</v>
      </c>
      <c r="O592">
        <v>0</v>
      </c>
      <c r="P592">
        <v>0</v>
      </c>
      <c r="Q592">
        <v>0</v>
      </c>
      <c r="R592">
        <v>1</v>
      </c>
      <c r="S592">
        <v>1</v>
      </c>
      <c r="T592">
        <v>1</v>
      </c>
      <c r="U592">
        <v>0</v>
      </c>
      <c r="V592">
        <v>4</v>
      </c>
      <c r="W592">
        <v>2</v>
      </c>
      <c r="X592">
        <v>5</v>
      </c>
      <c r="Y592">
        <v>3</v>
      </c>
      <c r="Z592">
        <v>3</v>
      </c>
      <c r="AA592">
        <v>0</v>
      </c>
      <c r="AB592">
        <v>3</v>
      </c>
      <c r="AC592">
        <v>0</v>
      </c>
      <c r="AD592">
        <v>1</v>
      </c>
      <c r="AE592">
        <v>0</v>
      </c>
      <c r="AF592">
        <v>14</v>
      </c>
      <c r="AG592">
        <v>0</v>
      </c>
      <c r="AH592">
        <v>0</v>
      </c>
      <c r="AI592">
        <v>2</v>
      </c>
      <c r="AJ592">
        <v>0</v>
      </c>
      <c r="AK592">
        <v>3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1</v>
      </c>
      <c r="AV592">
        <v>0</v>
      </c>
      <c r="AW592">
        <v>2</v>
      </c>
      <c r="AX592">
        <v>6</v>
      </c>
      <c r="AY592">
        <v>2</v>
      </c>
      <c r="AZ592">
        <v>10</v>
      </c>
      <c r="BA592">
        <v>0</v>
      </c>
      <c r="BB592">
        <v>0</v>
      </c>
      <c r="BC592">
        <v>0</v>
      </c>
      <c r="BD592">
        <v>0</v>
      </c>
    </row>
    <row r="593" spans="1:56" x14ac:dyDescent="0.3">
      <c r="A593">
        <v>2025</v>
      </c>
      <c r="B593">
        <v>4</v>
      </c>
      <c r="C593">
        <v>4344</v>
      </c>
      <c r="D593">
        <v>4347</v>
      </c>
      <c r="E593" t="s">
        <v>44</v>
      </c>
      <c r="F593" t="s">
        <v>8</v>
      </c>
      <c r="G593" t="s">
        <v>42</v>
      </c>
      <c r="H593">
        <v>0</v>
      </c>
      <c r="I593">
        <v>0</v>
      </c>
      <c r="J593">
        <v>0</v>
      </c>
      <c r="K593">
        <v>2</v>
      </c>
      <c r="L593">
        <v>3</v>
      </c>
      <c r="M593">
        <v>0</v>
      </c>
      <c r="N593">
        <v>3</v>
      </c>
      <c r="O593">
        <v>0</v>
      </c>
      <c r="P593">
        <v>2</v>
      </c>
      <c r="Q593">
        <v>0</v>
      </c>
      <c r="R593">
        <v>1</v>
      </c>
      <c r="S593">
        <v>2</v>
      </c>
      <c r="T593">
        <v>1</v>
      </c>
      <c r="U593">
        <v>3</v>
      </c>
      <c r="V593">
        <v>3</v>
      </c>
      <c r="W593">
        <v>3</v>
      </c>
      <c r="X593">
        <v>1</v>
      </c>
      <c r="Y593">
        <v>2</v>
      </c>
      <c r="Z593">
        <v>1</v>
      </c>
      <c r="AA593">
        <v>1</v>
      </c>
      <c r="AB593">
        <v>0</v>
      </c>
      <c r="AC593">
        <v>0</v>
      </c>
      <c r="AD593">
        <v>0</v>
      </c>
      <c r="AE593">
        <v>0</v>
      </c>
      <c r="AF593">
        <v>14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3</v>
      </c>
      <c r="AX593">
        <v>7</v>
      </c>
      <c r="AY593">
        <v>3</v>
      </c>
      <c r="AZ593">
        <v>5</v>
      </c>
      <c r="BA593">
        <v>0</v>
      </c>
      <c r="BB593">
        <v>0</v>
      </c>
      <c r="BC593">
        <v>0</v>
      </c>
      <c r="BD593">
        <v>2</v>
      </c>
    </row>
    <row r="594" spans="1:56" x14ac:dyDescent="0.3">
      <c r="A594">
        <v>2025</v>
      </c>
      <c r="B594">
        <v>4</v>
      </c>
      <c r="C594">
        <v>4345</v>
      </c>
      <c r="D594">
        <v>4348</v>
      </c>
      <c r="E594" t="s">
        <v>45</v>
      </c>
      <c r="F594" t="s">
        <v>8</v>
      </c>
      <c r="G594" t="s">
        <v>42</v>
      </c>
      <c r="H594">
        <v>0</v>
      </c>
      <c r="I594">
        <v>0</v>
      </c>
      <c r="J594">
        <v>0</v>
      </c>
      <c r="K594">
        <v>3</v>
      </c>
      <c r="L594">
        <v>3</v>
      </c>
      <c r="M594">
        <v>0</v>
      </c>
      <c r="N594">
        <v>5</v>
      </c>
      <c r="O594">
        <v>0</v>
      </c>
      <c r="P594">
        <v>5</v>
      </c>
      <c r="Q594">
        <v>0</v>
      </c>
      <c r="R594">
        <v>2</v>
      </c>
      <c r="S594">
        <v>7</v>
      </c>
      <c r="T594">
        <v>7</v>
      </c>
      <c r="U594">
        <v>7</v>
      </c>
      <c r="V594">
        <v>2</v>
      </c>
      <c r="W594">
        <v>2</v>
      </c>
      <c r="X594">
        <v>1</v>
      </c>
      <c r="Y594">
        <v>5</v>
      </c>
      <c r="Z594">
        <v>0</v>
      </c>
      <c r="AA594">
        <v>2</v>
      </c>
      <c r="AB594">
        <v>0</v>
      </c>
      <c r="AC594">
        <v>0</v>
      </c>
      <c r="AD594">
        <v>5</v>
      </c>
      <c r="AE594">
        <v>0</v>
      </c>
      <c r="AF594">
        <v>16</v>
      </c>
      <c r="AG594">
        <v>0</v>
      </c>
      <c r="AH594">
        <v>0</v>
      </c>
      <c r="AI594">
        <v>5</v>
      </c>
      <c r="AJ594">
        <v>0</v>
      </c>
      <c r="AK594">
        <v>7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6</v>
      </c>
      <c r="AZ594">
        <v>12</v>
      </c>
      <c r="BA594">
        <v>0</v>
      </c>
      <c r="BB594">
        <v>0</v>
      </c>
      <c r="BC594">
        <v>0</v>
      </c>
      <c r="BD594">
        <v>2</v>
      </c>
    </row>
    <row r="595" spans="1:56" x14ac:dyDescent="0.3">
      <c r="A595">
        <v>2025</v>
      </c>
      <c r="B595">
        <v>4</v>
      </c>
      <c r="C595">
        <v>4346</v>
      </c>
      <c r="D595">
        <v>4349</v>
      </c>
      <c r="E595" t="s">
        <v>46</v>
      </c>
      <c r="F595" t="s">
        <v>8</v>
      </c>
      <c r="G595" t="s">
        <v>47</v>
      </c>
      <c r="H595">
        <v>24</v>
      </c>
      <c r="I595">
        <v>3</v>
      </c>
      <c r="J595">
        <v>35</v>
      </c>
      <c r="K595">
        <v>31</v>
      </c>
      <c r="L595">
        <v>26</v>
      </c>
      <c r="M595">
        <v>1</v>
      </c>
      <c r="N595">
        <v>26</v>
      </c>
      <c r="O595">
        <v>0</v>
      </c>
      <c r="P595">
        <v>27</v>
      </c>
      <c r="Q595">
        <v>0</v>
      </c>
      <c r="R595">
        <v>0</v>
      </c>
      <c r="S595">
        <v>31</v>
      </c>
      <c r="T595">
        <v>19</v>
      </c>
      <c r="U595">
        <v>32</v>
      </c>
      <c r="V595">
        <v>19</v>
      </c>
      <c r="W595">
        <v>28</v>
      </c>
      <c r="X595">
        <v>13</v>
      </c>
      <c r="Y595">
        <v>20</v>
      </c>
      <c r="Z595">
        <v>3</v>
      </c>
      <c r="AA595">
        <v>17</v>
      </c>
      <c r="AB595">
        <v>3</v>
      </c>
      <c r="AC595">
        <v>0</v>
      </c>
      <c r="AD595">
        <v>45</v>
      </c>
      <c r="AE595">
        <v>0</v>
      </c>
      <c r="AF595">
        <v>130</v>
      </c>
      <c r="AG595">
        <v>0</v>
      </c>
      <c r="AH595">
        <v>0</v>
      </c>
      <c r="AI595">
        <v>35</v>
      </c>
      <c r="AJ595">
        <v>0</v>
      </c>
      <c r="AK595">
        <v>14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</v>
      </c>
      <c r="AV595">
        <v>0</v>
      </c>
      <c r="AW595">
        <v>4</v>
      </c>
      <c r="AX595">
        <v>6</v>
      </c>
      <c r="AY595">
        <v>25</v>
      </c>
      <c r="AZ595">
        <v>29</v>
      </c>
      <c r="BA595">
        <v>1</v>
      </c>
      <c r="BB595">
        <v>1</v>
      </c>
      <c r="BC595">
        <v>4</v>
      </c>
      <c r="BD595">
        <v>17</v>
      </c>
    </row>
    <row r="596" spans="1:56" x14ac:dyDescent="0.3">
      <c r="A596">
        <v>2025</v>
      </c>
      <c r="B596">
        <v>4</v>
      </c>
      <c r="C596">
        <v>4347</v>
      </c>
      <c r="D596">
        <v>4350</v>
      </c>
      <c r="E596" t="s">
        <v>48</v>
      </c>
      <c r="F596" t="s">
        <v>8</v>
      </c>
      <c r="G596" t="s">
        <v>47</v>
      </c>
      <c r="H596">
        <v>0</v>
      </c>
      <c r="I596">
        <v>0</v>
      </c>
      <c r="J596">
        <v>0</v>
      </c>
      <c r="K596">
        <v>4</v>
      </c>
      <c r="L596">
        <v>2</v>
      </c>
      <c r="M596">
        <v>0</v>
      </c>
      <c r="N596">
        <v>2</v>
      </c>
      <c r="O596">
        <v>0</v>
      </c>
      <c r="P596">
        <v>1</v>
      </c>
      <c r="Q596">
        <v>0</v>
      </c>
      <c r="R596">
        <v>0</v>
      </c>
      <c r="S596">
        <v>2</v>
      </c>
      <c r="T596">
        <v>4</v>
      </c>
      <c r="U596">
        <v>1</v>
      </c>
      <c r="V596">
        <v>0</v>
      </c>
      <c r="W596">
        <v>2</v>
      </c>
      <c r="X596">
        <v>1</v>
      </c>
      <c r="Y596">
        <v>4</v>
      </c>
      <c r="Z596">
        <v>1</v>
      </c>
      <c r="AA596">
        <v>3</v>
      </c>
      <c r="AB596">
        <v>2</v>
      </c>
      <c r="AC596">
        <v>0</v>
      </c>
      <c r="AD596">
        <v>2</v>
      </c>
      <c r="AE596">
        <v>0</v>
      </c>
      <c r="AF596">
        <v>15</v>
      </c>
      <c r="AG596">
        <v>0</v>
      </c>
      <c r="AH596">
        <v>7</v>
      </c>
      <c r="AI596">
        <v>0</v>
      </c>
      <c r="AJ596">
        <v>0</v>
      </c>
      <c r="AK596">
        <v>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5</v>
      </c>
      <c r="AV596">
        <v>0</v>
      </c>
      <c r="AW596">
        <v>11</v>
      </c>
      <c r="AX596">
        <v>0</v>
      </c>
      <c r="AY596">
        <v>5</v>
      </c>
      <c r="AZ596">
        <v>7</v>
      </c>
      <c r="BA596">
        <v>0</v>
      </c>
      <c r="BB596">
        <v>0</v>
      </c>
      <c r="BC596">
        <v>1</v>
      </c>
      <c r="BD596">
        <v>1</v>
      </c>
    </row>
    <row r="597" spans="1:56" x14ac:dyDescent="0.3">
      <c r="A597">
        <v>2025</v>
      </c>
      <c r="B597">
        <v>4</v>
      </c>
      <c r="C597">
        <v>4348</v>
      </c>
      <c r="D597">
        <v>4351</v>
      </c>
      <c r="E597" t="s">
        <v>49</v>
      </c>
      <c r="F597" t="s">
        <v>8</v>
      </c>
      <c r="G597" t="s">
        <v>47</v>
      </c>
      <c r="H597">
        <v>0</v>
      </c>
      <c r="I597">
        <v>0</v>
      </c>
      <c r="J597">
        <v>0</v>
      </c>
      <c r="K597">
        <v>0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  <c r="S597">
        <v>5</v>
      </c>
      <c r="T597">
        <v>4</v>
      </c>
      <c r="U597">
        <v>5</v>
      </c>
      <c r="V597">
        <v>3</v>
      </c>
      <c r="W597">
        <v>4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4</v>
      </c>
      <c r="AE597">
        <v>0</v>
      </c>
      <c r="AF597">
        <v>10</v>
      </c>
      <c r="AG597">
        <v>0</v>
      </c>
      <c r="AH597">
        <v>0</v>
      </c>
      <c r="AI597">
        <v>4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1</v>
      </c>
      <c r="AV597">
        <v>0</v>
      </c>
      <c r="AW597">
        <v>8</v>
      </c>
      <c r="AX597">
        <v>0</v>
      </c>
      <c r="AY597">
        <v>4</v>
      </c>
      <c r="AZ597">
        <v>7</v>
      </c>
      <c r="BA597">
        <v>0</v>
      </c>
      <c r="BB597">
        <v>0</v>
      </c>
      <c r="BC597">
        <v>1</v>
      </c>
      <c r="BD597">
        <v>2</v>
      </c>
    </row>
    <row r="598" spans="1:56" x14ac:dyDescent="0.3">
      <c r="A598">
        <v>2025</v>
      </c>
      <c r="B598">
        <v>4</v>
      </c>
      <c r="C598">
        <v>4349</v>
      </c>
      <c r="D598">
        <v>4352</v>
      </c>
      <c r="E598" t="s">
        <v>50</v>
      </c>
      <c r="F598" t="s">
        <v>8</v>
      </c>
      <c r="G598" t="s">
        <v>47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  <c r="S598">
        <v>4</v>
      </c>
      <c r="T598">
        <v>0</v>
      </c>
      <c r="U598">
        <v>0</v>
      </c>
      <c r="V598">
        <v>1</v>
      </c>
      <c r="W598">
        <v>2</v>
      </c>
      <c r="X598">
        <v>1</v>
      </c>
      <c r="Y598">
        <v>1</v>
      </c>
      <c r="Z598">
        <v>2</v>
      </c>
      <c r="AA598">
        <v>1</v>
      </c>
      <c r="AB598">
        <v>0</v>
      </c>
      <c r="AC598">
        <v>0</v>
      </c>
      <c r="AD598">
        <v>0</v>
      </c>
      <c r="AE598">
        <v>0</v>
      </c>
      <c r="AF598">
        <v>2</v>
      </c>
      <c r="AG598">
        <v>0</v>
      </c>
      <c r="AH598">
        <v>0</v>
      </c>
      <c r="AI598">
        <v>0</v>
      </c>
      <c r="AJ598">
        <v>0</v>
      </c>
      <c r="AK598">
        <v>1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7</v>
      </c>
      <c r="AV598">
        <v>2</v>
      </c>
      <c r="AW598">
        <v>0</v>
      </c>
      <c r="AX598">
        <v>1</v>
      </c>
      <c r="AY598">
        <v>0</v>
      </c>
      <c r="AZ598">
        <v>16</v>
      </c>
      <c r="BA598">
        <v>0</v>
      </c>
      <c r="BB598">
        <v>0</v>
      </c>
      <c r="BC598">
        <v>0</v>
      </c>
      <c r="BD598">
        <v>2</v>
      </c>
    </row>
    <row r="599" spans="1:56" x14ac:dyDescent="0.3">
      <c r="A599">
        <v>2025</v>
      </c>
      <c r="B599">
        <v>4</v>
      </c>
      <c r="C599">
        <v>4350</v>
      </c>
      <c r="D599">
        <v>4353</v>
      </c>
      <c r="E599" t="s">
        <v>51</v>
      </c>
      <c r="F599" t="s">
        <v>8</v>
      </c>
      <c r="G599" t="s">
        <v>47</v>
      </c>
      <c r="H599">
        <v>0</v>
      </c>
      <c r="I599">
        <v>0</v>
      </c>
      <c r="J599">
        <v>0</v>
      </c>
      <c r="K599">
        <v>10</v>
      </c>
      <c r="L599">
        <v>8</v>
      </c>
      <c r="M599">
        <v>1</v>
      </c>
      <c r="N599">
        <v>9</v>
      </c>
      <c r="O599">
        <v>0</v>
      </c>
      <c r="P599">
        <v>7</v>
      </c>
      <c r="Q599">
        <v>0</v>
      </c>
      <c r="R599">
        <v>1</v>
      </c>
      <c r="S599">
        <v>7</v>
      </c>
      <c r="T599">
        <v>11</v>
      </c>
      <c r="U599">
        <v>13</v>
      </c>
      <c r="V599">
        <v>6</v>
      </c>
      <c r="W599">
        <v>11</v>
      </c>
      <c r="X599">
        <v>3</v>
      </c>
      <c r="Y599">
        <v>8</v>
      </c>
      <c r="Z599">
        <v>3</v>
      </c>
      <c r="AA599">
        <v>3</v>
      </c>
      <c r="AB599">
        <v>1</v>
      </c>
      <c r="AC599">
        <v>0</v>
      </c>
      <c r="AD599">
        <v>15</v>
      </c>
      <c r="AE599">
        <v>0</v>
      </c>
      <c r="AF599">
        <v>32</v>
      </c>
      <c r="AG599">
        <v>0</v>
      </c>
      <c r="AH599">
        <v>0</v>
      </c>
      <c r="AI599">
        <v>19</v>
      </c>
      <c r="AJ599">
        <v>0</v>
      </c>
      <c r="AK599">
        <v>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1</v>
      </c>
      <c r="AX599">
        <v>0</v>
      </c>
      <c r="AY599">
        <v>10</v>
      </c>
      <c r="AZ599">
        <v>15</v>
      </c>
      <c r="BA599">
        <v>0</v>
      </c>
      <c r="BB599">
        <v>0</v>
      </c>
      <c r="BC599">
        <v>2</v>
      </c>
      <c r="BD599">
        <v>7</v>
      </c>
    </row>
    <row r="600" spans="1:56" x14ac:dyDescent="0.3">
      <c r="A600">
        <v>2025</v>
      </c>
      <c r="B600">
        <v>4</v>
      </c>
      <c r="C600">
        <v>4351</v>
      </c>
      <c r="D600">
        <v>4354</v>
      </c>
      <c r="E600" t="s">
        <v>52</v>
      </c>
      <c r="F600" t="s">
        <v>8</v>
      </c>
      <c r="G600" t="s">
        <v>47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1</v>
      </c>
      <c r="O600">
        <v>0</v>
      </c>
      <c r="P600">
        <v>0</v>
      </c>
      <c r="Q600">
        <v>0</v>
      </c>
      <c r="R600">
        <v>0</v>
      </c>
      <c r="S600">
        <v>1</v>
      </c>
      <c r="T600">
        <v>1</v>
      </c>
      <c r="U600">
        <v>5</v>
      </c>
      <c r="V600">
        <v>0</v>
      </c>
      <c r="W600">
        <v>2</v>
      </c>
      <c r="X600">
        <v>1</v>
      </c>
      <c r="Y600">
        <v>3</v>
      </c>
      <c r="Z600">
        <v>0</v>
      </c>
      <c r="AA600">
        <v>3</v>
      </c>
      <c r="AB600">
        <v>0</v>
      </c>
      <c r="AC600">
        <v>0</v>
      </c>
      <c r="AD600">
        <v>0</v>
      </c>
      <c r="AE600">
        <v>0</v>
      </c>
      <c r="AF600">
        <v>7</v>
      </c>
      <c r="AG600">
        <v>0</v>
      </c>
      <c r="AH600">
        <v>0</v>
      </c>
      <c r="AI600">
        <v>2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3</v>
      </c>
      <c r="AX600">
        <v>0</v>
      </c>
      <c r="AY600">
        <v>0</v>
      </c>
      <c r="AZ600">
        <v>8</v>
      </c>
      <c r="BA600">
        <v>0</v>
      </c>
      <c r="BB600">
        <v>0</v>
      </c>
      <c r="BC600">
        <v>0</v>
      </c>
      <c r="BD600">
        <v>3</v>
      </c>
    </row>
    <row r="601" spans="1:56" x14ac:dyDescent="0.3">
      <c r="A601">
        <v>2025</v>
      </c>
      <c r="B601">
        <v>4</v>
      </c>
      <c r="C601">
        <v>4352</v>
      </c>
      <c r="D601">
        <v>4355</v>
      </c>
      <c r="E601" t="s">
        <v>53</v>
      </c>
      <c r="F601" t="s">
        <v>8</v>
      </c>
      <c r="G601" t="s">
        <v>47</v>
      </c>
      <c r="H601">
        <v>0</v>
      </c>
      <c r="I601">
        <v>0</v>
      </c>
      <c r="J601">
        <v>0</v>
      </c>
      <c r="K601">
        <v>11</v>
      </c>
      <c r="L601">
        <v>7</v>
      </c>
      <c r="M601">
        <v>1</v>
      </c>
      <c r="N601">
        <v>6</v>
      </c>
      <c r="O601">
        <v>0</v>
      </c>
      <c r="P601">
        <v>4</v>
      </c>
      <c r="Q601">
        <v>0</v>
      </c>
      <c r="R601">
        <v>9</v>
      </c>
      <c r="S601">
        <v>14</v>
      </c>
      <c r="T601">
        <v>14</v>
      </c>
      <c r="U601">
        <v>15</v>
      </c>
      <c r="V601">
        <v>6</v>
      </c>
      <c r="W601">
        <v>19</v>
      </c>
      <c r="X601">
        <v>4</v>
      </c>
      <c r="Y601">
        <v>17</v>
      </c>
      <c r="Z601">
        <v>2</v>
      </c>
      <c r="AA601">
        <v>20</v>
      </c>
      <c r="AB601">
        <v>3</v>
      </c>
      <c r="AC601">
        <v>0</v>
      </c>
      <c r="AD601">
        <v>10</v>
      </c>
      <c r="AE601">
        <v>0</v>
      </c>
      <c r="AF601">
        <v>30</v>
      </c>
      <c r="AG601">
        <v>0</v>
      </c>
      <c r="AH601">
        <v>0</v>
      </c>
      <c r="AI601">
        <v>19</v>
      </c>
      <c r="AJ601">
        <v>0</v>
      </c>
      <c r="AK601">
        <v>7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9</v>
      </c>
      <c r="AX601">
        <v>0</v>
      </c>
      <c r="AY601">
        <v>14</v>
      </c>
      <c r="AZ601">
        <v>56</v>
      </c>
      <c r="BA601">
        <v>0</v>
      </c>
      <c r="BB601">
        <v>0</v>
      </c>
      <c r="BC601">
        <v>2</v>
      </c>
      <c r="BD601">
        <v>6</v>
      </c>
    </row>
    <row r="602" spans="1:56" x14ac:dyDescent="0.3">
      <c r="A602">
        <v>2025</v>
      </c>
      <c r="B602">
        <v>4</v>
      </c>
      <c r="C602">
        <v>4353</v>
      </c>
      <c r="D602">
        <v>4356</v>
      </c>
      <c r="E602" t="s">
        <v>54</v>
      </c>
      <c r="F602" t="s">
        <v>8</v>
      </c>
      <c r="G602" t="s">
        <v>37</v>
      </c>
      <c r="H602">
        <v>0</v>
      </c>
      <c r="I602">
        <v>0</v>
      </c>
      <c r="J602">
        <v>0</v>
      </c>
      <c r="K602">
        <v>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1</v>
      </c>
      <c r="S602">
        <v>3</v>
      </c>
      <c r="T602">
        <v>7</v>
      </c>
      <c r="U602">
        <v>4</v>
      </c>
      <c r="V602">
        <v>4</v>
      </c>
      <c r="W602">
        <v>4</v>
      </c>
      <c r="X602">
        <v>1</v>
      </c>
      <c r="Y602">
        <v>7</v>
      </c>
      <c r="Z602">
        <v>3</v>
      </c>
      <c r="AA602">
        <v>1</v>
      </c>
      <c r="AB602">
        <v>1</v>
      </c>
      <c r="AC602">
        <v>0</v>
      </c>
      <c r="AD602">
        <v>3</v>
      </c>
      <c r="AE602">
        <v>0</v>
      </c>
      <c r="AF602">
        <v>16</v>
      </c>
      <c r="AG602">
        <v>0</v>
      </c>
      <c r="AH602">
        <v>0</v>
      </c>
      <c r="AI602">
        <v>3</v>
      </c>
      <c r="AJ602">
        <v>0</v>
      </c>
      <c r="AK602">
        <v>1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</v>
      </c>
      <c r="AR602">
        <v>0</v>
      </c>
      <c r="AS602">
        <v>0</v>
      </c>
      <c r="AT602">
        <v>0</v>
      </c>
      <c r="AU602">
        <v>7</v>
      </c>
      <c r="AV602">
        <v>0</v>
      </c>
      <c r="AW602">
        <v>15</v>
      </c>
      <c r="AX602">
        <v>1</v>
      </c>
      <c r="AY602">
        <v>10</v>
      </c>
      <c r="AZ602">
        <v>25</v>
      </c>
      <c r="BA602">
        <v>0</v>
      </c>
      <c r="BB602">
        <v>0</v>
      </c>
      <c r="BC602">
        <v>1</v>
      </c>
      <c r="BD602">
        <v>9</v>
      </c>
    </row>
    <row r="603" spans="1:56" x14ac:dyDescent="0.3">
      <c r="A603">
        <v>2025</v>
      </c>
      <c r="B603">
        <v>4</v>
      </c>
      <c r="C603">
        <v>4354</v>
      </c>
      <c r="D603">
        <v>4357</v>
      </c>
      <c r="E603" t="s">
        <v>55</v>
      </c>
      <c r="F603" t="s">
        <v>8</v>
      </c>
      <c r="G603" t="s">
        <v>37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1</v>
      </c>
      <c r="T603">
        <v>0</v>
      </c>
      <c r="U603">
        <v>0</v>
      </c>
      <c r="V603">
        <v>1</v>
      </c>
      <c r="W603">
        <v>0</v>
      </c>
      <c r="X603">
        <v>0</v>
      </c>
      <c r="Y603">
        <v>0</v>
      </c>
      <c r="Z603">
        <v>0</v>
      </c>
      <c r="AA603">
        <v>2</v>
      </c>
      <c r="AB603">
        <v>0</v>
      </c>
      <c r="AC603">
        <v>0</v>
      </c>
      <c r="AD603">
        <v>1</v>
      </c>
      <c r="AE603">
        <v>0</v>
      </c>
      <c r="AF603">
        <v>1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1</v>
      </c>
      <c r="AZ603">
        <v>0</v>
      </c>
      <c r="BA603">
        <v>0</v>
      </c>
      <c r="BB603">
        <v>0</v>
      </c>
      <c r="BC603">
        <v>0</v>
      </c>
      <c r="BD603">
        <v>1</v>
      </c>
    </row>
    <row r="604" spans="1:56" x14ac:dyDescent="0.3">
      <c r="A604">
        <v>2025</v>
      </c>
      <c r="B604">
        <v>4</v>
      </c>
      <c r="C604">
        <v>4355</v>
      </c>
      <c r="D604">
        <v>4358</v>
      </c>
      <c r="E604" t="s">
        <v>199</v>
      </c>
      <c r="F604" t="s">
        <v>8</v>
      </c>
      <c r="G604" t="s">
        <v>37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3</v>
      </c>
      <c r="U604">
        <v>0</v>
      </c>
      <c r="V604">
        <v>0</v>
      </c>
      <c r="W604">
        <v>1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1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2</v>
      </c>
      <c r="AY604">
        <v>0</v>
      </c>
      <c r="AZ604">
        <v>6</v>
      </c>
      <c r="BA604">
        <v>0</v>
      </c>
      <c r="BB604">
        <v>0</v>
      </c>
      <c r="BC604">
        <v>0</v>
      </c>
      <c r="BD604">
        <v>1</v>
      </c>
    </row>
    <row r="605" spans="1:56" x14ac:dyDescent="0.3">
      <c r="A605">
        <v>2025</v>
      </c>
      <c r="B605">
        <v>4</v>
      </c>
      <c r="C605">
        <v>4356</v>
      </c>
      <c r="D605">
        <v>4359</v>
      </c>
      <c r="E605" t="s">
        <v>56</v>
      </c>
      <c r="F605" t="s">
        <v>8</v>
      </c>
      <c r="G605" t="s">
        <v>39</v>
      </c>
      <c r="H605">
        <v>0</v>
      </c>
      <c r="I605">
        <v>0</v>
      </c>
      <c r="J605">
        <v>0</v>
      </c>
      <c r="K605">
        <v>4</v>
      </c>
      <c r="L605">
        <v>4</v>
      </c>
      <c r="M605">
        <v>0</v>
      </c>
      <c r="N605">
        <v>3</v>
      </c>
      <c r="O605">
        <v>0</v>
      </c>
      <c r="P605">
        <v>2</v>
      </c>
      <c r="Q605">
        <v>0</v>
      </c>
      <c r="R605">
        <v>1</v>
      </c>
      <c r="S605">
        <v>3</v>
      </c>
      <c r="T605">
        <v>6</v>
      </c>
      <c r="U605">
        <v>6</v>
      </c>
      <c r="V605">
        <v>3</v>
      </c>
      <c r="W605">
        <v>6</v>
      </c>
      <c r="X605">
        <v>6</v>
      </c>
      <c r="Y605">
        <v>5</v>
      </c>
      <c r="Z605">
        <v>2</v>
      </c>
      <c r="AA605">
        <v>4</v>
      </c>
      <c r="AB605">
        <v>0</v>
      </c>
      <c r="AC605">
        <v>0</v>
      </c>
      <c r="AD605">
        <v>6</v>
      </c>
      <c r="AE605">
        <v>0</v>
      </c>
      <c r="AF605">
        <v>16</v>
      </c>
      <c r="AG605">
        <v>0</v>
      </c>
      <c r="AH605">
        <v>1</v>
      </c>
      <c r="AI605">
        <v>4</v>
      </c>
      <c r="AJ605">
        <v>0</v>
      </c>
      <c r="AK605">
        <v>4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3</v>
      </c>
      <c r="AV605">
        <v>0</v>
      </c>
      <c r="AW605">
        <v>4</v>
      </c>
      <c r="AX605">
        <v>0</v>
      </c>
      <c r="AY605">
        <v>6</v>
      </c>
      <c r="AZ605">
        <v>11</v>
      </c>
      <c r="BA605">
        <v>0</v>
      </c>
      <c r="BB605">
        <v>0</v>
      </c>
      <c r="BC605">
        <v>4</v>
      </c>
      <c r="BD605">
        <v>1</v>
      </c>
    </row>
    <row r="606" spans="1:56" x14ac:dyDescent="0.3">
      <c r="A606">
        <v>2025</v>
      </c>
      <c r="B606">
        <v>4</v>
      </c>
      <c r="C606">
        <v>4357</v>
      </c>
      <c r="D606">
        <v>4360</v>
      </c>
      <c r="E606" t="s">
        <v>57</v>
      </c>
      <c r="F606" t="s">
        <v>8</v>
      </c>
      <c r="G606" t="s">
        <v>39</v>
      </c>
      <c r="H606">
        <v>0</v>
      </c>
      <c r="I606">
        <v>2</v>
      </c>
      <c r="J606">
        <v>0</v>
      </c>
      <c r="K606">
        <v>2</v>
      </c>
      <c r="L606">
        <v>1</v>
      </c>
      <c r="M606">
        <v>0</v>
      </c>
      <c r="N606">
        <v>2</v>
      </c>
      <c r="O606">
        <v>0</v>
      </c>
      <c r="P606">
        <v>2</v>
      </c>
      <c r="Q606">
        <v>0</v>
      </c>
      <c r="R606">
        <v>0</v>
      </c>
      <c r="S606">
        <v>2</v>
      </c>
      <c r="T606">
        <v>2</v>
      </c>
      <c r="U606">
        <v>5</v>
      </c>
      <c r="V606">
        <v>6</v>
      </c>
      <c r="W606">
        <v>2</v>
      </c>
      <c r="X606">
        <v>1</v>
      </c>
      <c r="Y606">
        <v>4</v>
      </c>
      <c r="Z606">
        <v>1</v>
      </c>
      <c r="AA606">
        <v>7</v>
      </c>
      <c r="AB606">
        <v>0</v>
      </c>
      <c r="AC606">
        <v>0</v>
      </c>
      <c r="AD606">
        <v>0</v>
      </c>
      <c r="AE606">
        <v>0</v>
      </c>
      <c r="AF606">
        <v>4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2</v>
      </c>
      <c r="AY606">
        <v>1</v>
      </c>
      <c r="AZ606">
        <v>0</v>
      </c>
      <c r="BA606">
        <v>0</v>
      </c>
      <c r="BB606">
        <v>0</v>
      </c>
      <c r="BC606">
        <v>0</v>
      </c>
      <c r="BD606">
        <v>0</v>
      </c>
    </row>
    <row r="607" spans="1:56" x14ac:dyDescent="0.3">
      <c r="A607">
        <v>2025</v>
      </c>
      <c r="B607">
        <v>4</v>
      </c>
      <c r="C607">
        <v>4358</v>
      </c>
      <c r="D607">
        <v>4361</v>
      </c>
      <c r="E607" t="s">
        <v>58</v>
      </c>
      <c r="F607" t="s">
        <v>8</v>
      </c>
      <c r="G607" t="s">
        <v>39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  <c r="S607">
        <v>2</v>
      </c>
      <c r="T607">
        <v>0</v>
      </c>
      <c r="U607">
        <v>1</v>
      </c>
      <c r="V607">
        <v>1</v>
      </c>
      <c r="W607">
        <v>1</v>
      </c>
      <c r="X607">
        <v>0</v>
      </c>
      <c r="Y607">
        <v>3</v>
      </c>
      <c r="Z607">
        <v>0</v>
      </c>
      <c r="AA607">
        <v>3</v>
      </c>
      <c r="AB607">
        <v>0</v>
      </c>
      <c r="AC607">
        <v>0</v>
      </c>
      <c r="AD607">
        <v>1</v>
      </c>
      <c r="AE607">
        <v>0</v>
      </c>
      <c r="AF607">
        <v>4</v>
      </c>
      <c r="AG607">
        <v>0</v>
      </c>
      <c r="AH607">
        <v>0</v>
      </c>
      <c r="AI607">
        <v>1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2</v>
      </c>
      <c r="AX607">
        <v>0</v>
      </c>
      <c r="AY607">
        <v>1</v>
      </c>
      <c r="AZ607">
        <v>6</v>
      </c>
      <c r="BA607">
        <v>0</v>
      </c>
      <c r="BB607">
        <v>0</v>
      </c>
      <c r="BC607">
        <v>2</v>
      </c>
      <c r="BD607">
        <v>2</v>
      </c>
    </row>
    <row r="608" spans="1:56" x14ac:dyDescent="0.3">
      <c r="A608">
        <v>2025</v>
      </c>
      <c r="B608">
        <v>4</v>
      </c>
      <c r="C608">
        <v>4359</v>
      </c>
      <c r="D608">
        <v>4362</v>
      </c>
      <c r="E608" t="s">
        <v>13</v>
      </c>
      <c r="F608" t="s">
        <v>8</v>
      </c>
      <c r="G608" t="s">
        <v>39</v>
      </c>
      <c r="H608">
        <v>0</v>
      </c>
      <c r="I608">
        <v>0</v>
      </c>
      <c r="J608">
        <v>0</v>
      </c>
      <c r="K608">
        <v>1</v>
      </c>
      <c r="L608">
        <v>3</v>
      </c>
      <c r="M608">
        <v>0</v>
      </c>
      <c r="N608">
        <v>1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</v>
      </c>
      <c r="V608">
        <v>4</v>
      </c>
      <c r="W608">
        <v>0</v>
      </c>
      <c r="X608">
        <v>1</v>
      </c>
      <c r="Y608">
        <v>1</v>
      </c>
      <c r="Z608">
        <v>3</v>
      </c>
      <c r="AA608">
        <v>5</v>
      </c>
      <c r="AB608">
        <v>5</v>
      </c>
      <c r="AC608">
        <v>0</v>
      </c>
      <c r="AD608">
        <v>1</v>
      </c>
      <c r="AE608">
        <v>0</v>
      </c>
      <c r="AF608">
        <v>7</v>
      </c>
      <c r="AG608">
        <v>0</v>
      </c>
      <c r="AH608">
        <v>4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5</v>
      </c>
      <c r="AZ608">
        <v>5</v>
      </c>
      <c r="BA608">
        <v>0</v>
      </c>
      <c r="BB608">
        <v>0</v>
      </c>
      <c r="BC608">
        <v>1</v>
      </c>
      <c r="BD608">
        <v>1</v>
      </c>
    </row>
    <row r="609" spans="1:56" x14ac:dyDescent="0.3">
      <c r="A609">
        <v>2025</v>
      </c>
      <c r="B609">
        <v>4</v>
      </c>
      <c r="C609">
        <v>4360</v>
      </c>
      <c r="D609">
        <v>4363</v>
      </c>
      <c r="E609" t="s">
        <v>59</v>
      </c>
      <c r="F609" t="s">
        <v>8</v>
      </c>
      <c r="G609" t="s">
        <v>39</v>
      </c>
      <c r="H609">
        <v>0</v>
      </c>
      <c r="I609">
        <v>0</v>
      </c>
      <c r="J609">
        <v>0</v>
      </c>
      <c r="K609">
        <v>1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1</v>
      </c>
      <c r="T609">
        <v>1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3</v>
      </c>
      <c r="AZ609">
        <v>6</v>
      </c>
      <c r="BA609">
        <v>0</v>
      </c>
      <c r="BB609">
        <v>0</v>
      </c>
      <c r="BC609">
        <v>0</v>
      </c>
      <c r="BD609">
        <v>0</v>
      </c>
    </row>
    <row r="610" spans="1:56" x14ac:dyDescent="0.3">
      <c r="A610">
        <v>2025</v>
      </c>
      <c r="B610">
        <v>4</v>
      </c>
      <c r="C610">
        <v>4361</v>
      </c>
      <c r="D610">
        <v>4364</v>
      </c>
      <c r="E610" t="s">
        <v>60</v>
      </c>
      <c r="F610" t="s">
        <v>8</v>
      </c>
      <c r="G610" t="s">
        <v>61</v>
      </c>
      <c r="H610">
        <v>0</v>
      </c>
      <c r="I610">
        <v>0</v>
      </c>
      <c r="J610">
        <v>0</v>
      </c>
      <c r="K610">
        <v>2</v>
      </c>
      <c r="L610">
        <v>3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  <c r="S610">
        <v>2</v>
      </c>
      <c r="T610">
        <v>2</v>
      </c>
      <c r="U610">
        <v>0</v>
      </c>
      <c r="V610">
        <v>2</v>
      </c>
      <c r="W610">
        <v>3</v>
      </c>
      <c r="X610">
        <v>3</v>
      </c>
      <c r="Y610">
        <v>0</v>
      </c>
      <c r="Z610">
        <v>1</v>
      </c>
      <c r="AA610">
        <v>4</v>
      </c>
      <c r="AB610">
        <v>0</v>
      </c>
      <c r="AC610">
        <v>0</v>
      </c>
      <c r="AD610">
        <v>0</v>
      </c>
      <c r="AE610">
        <v>0</v>
      </c>
      <c r="AF610">
        <v>10</v>
      </c>
      <c r="AG610">
        <v>1</v>
      </c>
      <c r="AH610">
        <v>2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1</v>
      </c>
      <c r="AX610">
        <v>1</v>
      </c>
      <c r="AY610">
        <v>3</v>
      </c>
      <c r="AZ610">
        <v>31</v>
      </c>
      <c r="BA610">
        <v>0</v>
      </c>
      <c r="BB610">
        <v>0</v>
      </c>
      <c r="BC610">
        <v>1</v>
      </c>
      <c r="BD610">
        <v>7</v>
      </c>
    </row>
    <row r="611" spans="1:56" x14ac:dyDescent="0.3">
      <c r="A611">
        <v>2025</v>
      </c>
      <c r="B611">
        <v>4</v>
      </c>
      <c r="C611">
        <v>4362</v>
      </c>
      <c r="D611">
        <v>4365</v>
      </c>
      <c r="E611" t="s">
        <v>200</v>
      </c>
      <c r="F611" t="s">
        <v>8</v>
      </c>
      <c r="G611" t="s">
        <v>61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2</v>
      </c>
      <c r="AE611">
        <v>0</v>
      </c>
      <c r="AF611">
        <v>2</v>
      </c>
      <c r="AG611">
        <v>0</v>
      </c>
      <c r="AH611">
        <v>0</v>
      </c>
      <c r="AI611">
        <v>2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3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1</v>
      </c>
      <c r="BD611">
        <v>0</v>
      </c>
    </row>
    <row r="612" spans="1:56" x14ac:dyDescent="0.3">
      <c r="A612">
        <v>2025</v>
      </c>
      <c r="B612">
        <v>4</v>
      </c>
      <c r="C612">
        <v>4363</v>
      </c>
      <c r="D612">
        <v>4366</v>
      </c>
      <c r="E612" t="s">
        <v>61</v>
      </c>
      <c r="F612" t="s">
        <v>8</v>
      </c>
      <c r="G612" t="s">
        <v>61</v>
      </c>
      <c r="H612">
        <v>0</v>
      </c>
      <c r="I612">
        <v>0</v>
      </c>
      <c r="J612">
        <v>0</v>
      </c>
      <c r="K612">
        <v>7</v>
      </c>
      <c r="L612">
        <v>5</v>
      </c>
      <c r="M612">
        <v>0</v>
      </c>
      <c r="N612">
        <v>5</v>
      </c>
      <c r="O612">
        <v>0</v>
      </c>
      <c r="P612">
        <v>6</v>
      </c>
      <c r="Q612">
        <v>1</v>
      </c>
      <c r="R612">
        <v>3</v>
      </c>
      <c r="S612">
        <v>8</v>
      </c>
      <c r="T612">
        <v>10</v>
      </c>
      <c r="U612">
        <v>6</v>
      </c>
      <c r="V612">
        <v>4</v>
      </c>
      <c r="W612">
        <v>4</v>
      </c>
      <c r="X612">
        <v>4</v>
      </c>
      <c r="Y612">
        <v>3</v>
      </c>
      <c r="Z612">
        <v>3</v>
      </c>
      <c r="AA612">
        <v>13</v>
      </c>
      <c r="AB612">
        <v>1</v>
      </c>
      <c r="AC612">
        <v>0</v>
      </c>
      <c r="AD612">
        <v>7</v>
      </c>
      <c r="AE612">
        <v>0</v>
      </c>
      <c r="AF612">
        <v>7</v>
      </c>
      <c r="AG612">
        <v>0</v>
      </c>
      <c r="AH612">
        <v>2</v>
      </c>
      <c r="AI612">
        <v>5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2</v>
      </c>
      <c r="AV612">
        <v>0</v>
      </c>
      <c r="AW612">
        <v>1</v>
      </c>
      <c r="AX612">
        <v>0</v>
      </c>
      <c r="AY612">
        <v>17</v>
      </c>
      <c r="AZ612">
        <v>26</v>
      </c>
      <c r="BA612">
        <v>0</v>
      </c>
      <c r="BB612">
        <v>0</v>
      </c>
      <c r="BC612">
        <v>6</v>
      </c>
      <c r="BD612">
        <v>12</v>
      </c>
    </row>
    <row r="613" spans="1:56" x14ac:dyDescent="0.3">
      <c r="A613">
        <v>2025</v>
      </c>
      <c r="B613">
        <v>4</v>
      </c>
      <c r="C613">
        <v>4364</v>
      </c>
      <c r="D613">
        <v>4367</v>
      </c>
      <c r="E613" t="s">
        <v>62</v>
      </c>
      <c r="F613" t="s">
        <v>8</v>
      </c>
      <c r="G613" t="s">
        <v>61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2</v>
      </c>
      <c r="AG613">
        <v>0</v>
      </c>
      <c r="AH613">
        <v>2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2</v>
      </c>
      <c r="AZ613">
        <v>3</v>
      </c>
      <c r="BA613">
        <v>0</v>
      </c>
      <c r="BB613">
        <v>0</v>
      </c>
      <c r="BC613">
        <v>0</v>
      </c>
      <c r="BD613">
        <v>0</v>
      </c>
    </row>
    <row r="614" spans="1:56" x14ac:dyDescent="0.3">
      <c r="A614">
        <v>2025</v>
      </c>
      <c r="B614">
        <v>4</v>
      </c>
      <c r="C614">
        <v>4365</v>
      </c>
      <c r="D614">
        <v>4368</v>
      </c>
      <c r="E614" t="s">
        <v>63</v>
      </c>
      <c r="F614" t="s">
        <v>8</v>
      </c>
      <c r="G614" t="s">
        <v>61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2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1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1</v>
      </c>
      <c r="AX614">
        <v>0</v>
      </c>
      <c r="AY614">
        <v>1</v>
      </c>
      <c r="AZ614">
        <v>2</v>
      </c>
      <c r="BA614">
        <v>0</v>
      </c>
      <c r="BB614">
        <v>0</v>
      </c>
      <c r="BC614">
        <v>1</v>
      </c>
      <c r="BD614">
        <v>0</v>
      </c>
    </row>
    <row r="615" spans="1:56" x14ac:dyDescent="0.3">
      <c r="A615">
        <v>2025</v>
      </c>
      <c r="B615">
        <v>4</v>
      </c>
      <c r="C615">
        <v>4366</v>
      </c>
      <c r="D615">
        <v>4369</v>
      </c>
      <c r="E615" t="s">
        <v>64</v>
      </c>
      <c r="F615" t="s">
        <v>8</v>
      </c>
      <c r="G615" t="s">
        <v>37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2</v>
      </c>
      <c r="X615">
        <v>0</v>
      </c>
      <c r="Y615">
        <v>1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1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1</v>
      </c>
      <c r="AX615">
        <v>1</v>
      </c>
      <c r="AY615">
        <v>1</v>
      </c>
      <c r="AZ615">
        <v>1</v>
      </c>
      <c r="BA615">
        <v>0</v>
      </c>
      <c r="BB615">
        <v>0</v>
      </c>
      <c r="BC615">
        <v>0</v>
      </c>
      <c r="BD615">
        <v>0</v>
      </c>
    </row>
    <row r="616" spans="1:56" x14ac:dyDescent="0.3">
      <c r="A616">
        <v>2025</v>
      </c>
      <c r="B616">
        <v>4</v>
      </c>
      <c r="C616">
        <v>4367</v>
      </c>
      <c r="D616">
        <v>4370</v>
      </c>
      <c r="E616" t="s">
        <v>65</v>
      </c>
      <c r="F616" t="s">
        <v>66</v>
      </c>
      <c r="G616" t="s">
        <v>9</v>
      </c>
      <c r="H616">
        <v>0</v>
      </c>
      <c r="I616">
        <v>0</v>
      </c>
      <c r="J616">
        <v>242</v>
      </c>
      <c r="K616">
        <v>11</v>
      </c>
      <c r="L616">
        <v>9</v>
      </c>
      <c r="M616">
        <v>0</v>
      </c>
      <c r="N616">
        <v>8</v>
      </c>
      <c r="O616">
        <v>0</v>
      </c>
      <c r="P616">
        <v>2</v>
      </c>
      <c r="Q616">
        <v>0</v>
      </c>
      <c r="R616">
        <v>0</v>
      </c>
      <c r="S616">
        <v>1</v>
      </c>
      <c r="T616">
        <v>1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  <c r="AA616">
        <v>0</v>
      </c>
      <c r="AB616">
        <v>0</v>
      </c>
      <c r="AC616">
        <v>0</v>
      </c>
      <c r="AD616">
        <v>4</v>
      </c>
      <c r="AE616">
        <v>0</v>
      </c>
      <c r="AF616">
        <v>0</v>
      </c>
      <c r="AG616">
        <v>0</v>
      </c>
      <c r="AH616">
        <v>0</v>
      </c>
      <c r="AI616">
        <v>8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1</v>
      </c>
      <c r="AV616">
        <v>0</v>
      </c>
      <c r="AW616">
        <v>4</v>
      </c>
      <c r="AX616">
        <v>0</v>
      </c>
      <c r="AY616">
        <v>2</v>
      </c>
      <c r="AZ616">
        <v>10</v>
      </c>
      <c r="BA616">
        <v>0</v>
      </c>
      <c r="BB616">
        <v>0</v>
      </c>
      <c r="BC616">
        <v>0</v>
      </c>
      <c r="BD616">
        <v>0</v>
      </c>
    </row>
    <row r="617" spans="1:56" x14ac:dyDescent="0.3">
      <c r="A617">
        <v>2025</v>
      </c>
      <c r="B617">
        <v>4</v>
      </c>
      <c r="C617">
        <v>4368</v>
      </c>
      <c r="D617">
        <v>4371</v>
      </c>
      <c r="E617" t="s">
        <v>67</v>
      </c>
      <c r="F617" t="s">
        <v>68</v>
      </c>
      <c r="G617" t="s">
        <v>67</v>
      </c>
      <c r="H617">
        <v>6</v>
      </c>
      <c r="I617">
        <v>0</v>
      </c>
      <c r="J617">
        <v>11</v>
      </c>
      <c r="K617">
        <v>24</v>
      </c>
      <c r="L617">
        <v>29</v>
      </c>
      <c r="M617">
        <v>0</v>
      </c>
      <c r="N617">
        <v>27</v>
      </c>
      <c r="O617">
        <v>0</v>
      </c>
      <c r="P617">
        <v>28</v>
      </c>
      <c r="Q617">
        <v>0</v>
      </c>
      <c r="R617">
        <v>0</v>
      </c>
      <c r="S617">
        <v>31</v>
      </c>
      <c r="T617">
        <v>47</v>
      </c>
      <c r="U617">
        <v>15</v>
      </c>
      <c r="V617">
        <v>18</v>
      </c>
      <c r="W617">
        <v>19</v>
      </c>
      <c r="X617">
        <v>15</v>
      </c>
      <c r="Y617">
        <v>15</v>
      </c>
      <c r="Z617">
        <v>8</v>
      </c>
      <c r="AA617">
        <v>12</v>
      </c>
      <c r="AB617">
        <v>6</v>
      </c>
      <c r="AC617">
        <v>0</v>
      </c>
      <c r="AD617">
        <v>33</v>
      </c>
      <c r="AE617">
        <v>0</v>
      </c>
      <c r="AF617">
        <v>69</v>
      </c>
      <c r="AG617">
        <v>0</v>
      </c>
      <c r="AH617">
        <v>25</v>
      </c>
      <c r="AI617">
        <v>23</v>
      </c>
      <c r="AJ617">
        <v>0</v>
      </c>
      <c r="AK617">
        <v>9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3</v>
      </c>
      <c r="AV617">
        <v>0</v>
      </c>
      <c r="AW617">
        <v>5</v>
      </c>
      <c r="AX617">
        <v>9</v>
      </c>
      <c r="AY617">
        <v>40</v>
      </c>
      <c r="AZ617">
        <v>40</v>
      </c>
      <c r="BA617">
        <v>0</v>
      </c>
      <c r="BB617">
        <v>0</v>
      </c>
      <c r="BC617">
        <v>6</v>
      </c>
      <c r="BD617">
        <v>12</v>
      </c>
    </row>
    <row r="618" spans="1:56" x14ac:dyDescent="0.3">
      <c r="A618">
        <v>2025</v>
      </c>
      <c r="B618">
        <v>4</v>
      </c>
      <c r="C618">
        <v>4369</v>
      </c>
      <c r="D618">
        <v>4372</v>
      </c>
      <c r="E618" t="s">
        <v>69</v>
      </c>
      <c r="F618" t="s">
        <v>68</v>
      </c>
      <c r="G618" t="s">
        <v>68</v>
      </c>
      <c r="H618">
        <v>0</v>
      </c>
      <c r="I618">
        <v>0</v>
      </c>
      <c r="J618">
        <v>0</v>
      </c>
      <c r="K618">
        <v>36</v>
      </c>
      <c r="L618">
        <v>27</v>
      </c>
      <c r="M618">
        <v>0</v>
      </c>
      <c r="N618">
        <v>30</v>
      </c>
      <c r="O618">
        <v>1</v>
      </c>
      <c r="P618">
        <v>26</v>
      </c>
      <c r="Q618">
        <v>0</v>
      </c>
      <c r="R618">
        <v>5</v>
      </c>
      <c r="S618">
        <v>33</v>
      </c>
      <c r="T618">
        <v>20</v>
      </c>
      <c r="U618">
        <v>35</v>
      </c>
      <c r="V618">
        <v>13</v>
      </c>
      <c r="W618">
        <v>26</v>
      </c>
      <c r="X618">
        <v>12</v>
      </c>
      <c r="Y618">
        <v>17</v>
      </c>
      <c r="Z618">
        <v>9</v>
      </c>
      <c r="AA618">
        <v>10</v>
      </c>
      <c r="AB618">
        <v>1</v>
      </c>
      <c r="AC618">
        <v>0</v>
      </c>
      <c r="AD618">
        <v>32</v>
      </c>
      <c r="AE618">
        <v>0</v>
      </c>
      <c r="AF618">
        <v>94</v>
      </c>
      <c r="AG618">
        <v>1</v>
      </c>
      <c r="AH618">
        <v>6</v>
      </c>
      <c r="AI618">
        <v>24</v>
      </c>
      <c r="AJ618">
        <v>0</v>
      </c>
      <c r="AK618">
        <v>12</v>
      </c>
      <c r="AL618">
        <v>0</v>
      </c>
      <c r="AM618">
        <v>0</v>
      </c>
      <c r="AN618">
        <v>1</v>
      </c>
      <c r="AO618">
        <v>1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19</v>
      </c>
      <c r="AV618">
        <v>0</v>
      </c>
      <c r="AW618">
        <v>16</v>
      </c>
      <c r="AX618">
        <v>8</v>
      </c>
      <c r="AY618">
        <v>32</v>
      </c>
      <c r="AZ618">
        <v>91</v>
      </c>
      <c r="BA618">
        <v>0</v>
      </c>
      <c r="BB618">
        <v>0</v>
      </c>
      <c r="BC618">
        <v>6</v>
      </c>
      <c r="BD618">
        <v>3</v>
      </c>
    </row>
    <row r="619" spans="1:56" x14ac:dyDescent="0.3">
      <c r="A619">
        <v>2025</v>
      </c>
      <c r="B619">
        <v>4</v>
      </c>
      <c r="C619">
        <v>4370</v>
      </c>
      <c r="D619">
        <v>4373</v>
      </c>
      <c r="E619" t="s">
        <v>70</v>
      </c>
      <c r="F619" t="s">
        <v>68</v>
      </c>
      <c r="G619" t="s">
        <v>68</v>
      </c>
      <c r="H619">
        <v>14</v>
      </c>
      <c r="I619">
        <v>0</v>
      </c>
      <c r="J619">
        <v>18</v>
      </c>
      <c r="K619">
        <v>29</v>
      </c>
      <c r="L619">
        <v>20</v>
      </c>
      <c r="M619">
        <v>0</v>
      </c>
      <c r="N619">
        <v>15</v>
      </c>
      <c r="O619">
        <v>1</v>
      </c>
      <c r="P619">
        <v>17</v>
      </c>
      <c r="Q619">
        <v>1</v>
      </c>
      <c r="R619">
        <v>8</v>
      </c>
      <c r="S619">
        <v>26</v>
      </c>
      <c r="T619">
        <v>23</v>
      </c>
      <c r="U619">
        <v>29</v>
      </c>
      <c r="V619">
        <v>14</v>
      </c>
      <c r="W619">
        <v>26</v>
      </c>
      <c r="X619">
        <v>19</v>
      </c>
      <c r="Y619">
        <v>30</v>
      </c>
      <c r="Z619">
        <v>20</v>
      </c>
      <c r="AA619">
        <v>14</v>
      </c>
      <c r="AB619">
        <v>7</v>
      </c>
      <c r="AC619">
        <v>0</v>
      </c>
      <c r="AD619">
        <v>19</v>
      </c>
      <c r="AE619">
        <v>2</v>
      </c>
      <c r="AF619">
        <v>67</v>
      </c>
      <c r="AG619">
        <v>0</v>
      </c>
      <c r="AH619">
        <v>0</v>
      </c>
      <c r="AI619">
        <v>25</v>
      </c>
      <c r="AJ619">
        <v>0</v>
      </c>
      <c r="AK619">
        <v>18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17</v>
      </c>
      <c r="AV619">
        <v>0</v>
      </c>
      <c r="AW619">
        <v>16</v>
      </c>
      <c r="AX619">
        <v>6</v>
      </c>
      <c r="AY619">
        <v>38</v>
      </c>
      <c r="AZ619">
        <v>58</v>
      </c>
      <c r="BA619">
        <v>0</v>
      </c>
      <c r="BB619">
        <v>1</v>
      </c>
      <c r="BC619">
        <v>10</v>
      </c>
      <c r="BD619">
        <v>16</v>
      </c>
    </row>
    <row r="620" spans="1:56" x14ac:dyDescent="0.3">
      <c r="A620">
        <v>2025</v>
      </c>
      <c r="B620">
        <v>4</v>
      </c>
      <c r="C620">
        <v>4371</v>
      </c>
      <c r="D620">
        <v>4374</v>
      </c>
      <c r="E620" t="s">
        <v>71</v>
      </c>
      <c r="F620" t="s">
        <v>68</v>
      </c>
      <c r="G620" t="s">
        <v>68</v>
      </c>
      <c r="H620">
        <v>0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2</v>
      </c>
      <c r="S620">
        <v>1</v>
      </c>
      <c r="T620">
        <v>0</v>
      </c>
      <c r="U620">
        <v>2</v>
      </c>
      <c r="V620">
        <v>0</v>
      </c>
      <c r="W620">
        <v>2</v>
      </c>
      <c r="X620">
        <v>3</v>
      </c>
      <c r="Y620">
        <v>1</v>
      </c>
      <c r="Z620">
        <v>1</v>
      </c>
      <c r="AA620">
        <v>1</v>
      </c>
      <c r="AB620">
        <v>0</v>
      </c>
      <c r="AC620">
        <v>0</v>
      </c>
      <c r="AD620">
        <v>0</v>
      </c>
      <c r="AE620">
        <v>0</v>
      </c>
      <c r="AF620">
        <v>3</v>
      </c>
      <c r="AG620">
        <v>0</v>
      </c>
      <c r="AH620">
        <v>0</v>
      </c>
      <c r="AI620">
        <v>1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1</v>
      </c>
      <c r="AX620">
        <v>1</v>
      </c>
      <c r="AY620">
        <v>2</v>
      </c>
      <c r="AZ620">
        <v>2</v>
      </c>
      <c r="BA620">
        <v>0</v>
      </c>
      <c r="BB620">
        <v>0</v>
      </c>
      <c r="BC620">
        <v>0</v>
      </c>
      <c r="BD620">
        <v>1</v>
      </c>
    </row>
    <row r="621" spans="1:56" x14ac:dyDescent="0.3">
      <c r="A621">
        <v>2025</v>
      </c>
      <c r="B621">
        <v>4</v>
      </c>
      <c r="C621">
        <v>4372</v>
      </c>
      <c r="D621">
        <v>4375</v>
      </c>
      <c r="E621" t="s">
        <v>72</v>
      </c>
      <c r="F621" t="s">
        <v>68</v>
      </c>
      <c r="G621" t="s">
        <v>68</v>
      </c>
      <c r="H621">
        <v>0</v>
      </c>
      <c r="I621">
        <v>0</v>
      </c>
      <c r="J621">
        <v>0</v>
      </c>
      <c r="K621">
        <v>2</v>
      </c>
      <c r="L621">
        <v>1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1</v>
      </c>
      <c r="S621">
        <v>2</v>
      </c>
      <c r="T621">
        <v>3</v>
      </c>
      <c r="U621">
        <v>3</v>
      </c>
      <c r="V621">
        <v>7</v>
      </c>
      <c r="W621">
        <v>3</v>
      </c>
      <c r="X621">
        <v>4</v>
      </c>
      <c r="Y621">
        <v>11</v>
      </c>
      <c r="Z621">
        <v>2</v>
      </c>
      <c r="AA621">
        <v>6</v>
      </c>
      <c r="AB621">
        <v>1</v>
      </c>
      <c r="AC621">
        <v>0</v>
      </c>
      <c r="AD621">
        <v>2</v>
      </c>
      <c r="AE621">
        <v>0</v>
      </c>
      <c r="AF621">
        <v>13</v>
      </c>
      <c r="AG621">
        <v>1</v>
      </c>
      <c r="AH621">
        <v>0</v>
      </c>
      <c r="AI621">
        <v>3</v>
      </c>
      <c r="AJ621">
        <v>0</v>
      </c>
      <c r="AK621">
        <v>3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2</v>
      </c>
      <c r="AV621">
        <v>0</v>
      </c>
      <c r="AW621">
        <v>4</v>
      </c>
      <c r="AX621">
        <v>2</v>
      </c>
      <c r="AY621">
        <v>4</v>
      </c>
      <c r="AZ621">
        <v>14</v>
      </c>
      <c r="BA621">
        <v>0</v>
      </c>
      <c r="BB621">
        <v>0</v>
      </c>
      <c r="BC621">
        <v>1</v>
      </c>
      <c r="BD621">
        <v>1</v>
      </c>
    </row>
    <row r="622" spans="1:56" x14ac:dyDescent="0.3">
      <c r="A622">
        <v>2025</v>
      </c>
      <c r="B622">
        <v>4</v>
      </c>
      <c r="C622">
        <v>4373</v>
      </c>
      <c r="D622">
        <v>4376</v>
      </c>
      <c r="E622" t="s">
        <v>73</v>
      </c>
      <c r="F622" t="s">
        <v>68</v>
      </c>
      <c r="G622" t="s">
        <v>73</v>
      </c>
      <c r="H622">
        <v>11</v>
      </c>
      <c r="I622">
        <v>0</v>
      </c>
      <c r="J622">
        <v>13</v>
      </c>
      <c r="K622">
        <v>12</v>
      </c>
      <c r="L622">
        <v>10</v>
      </c>
      <c r="M622">
        <v>0</v>
      </c>
      <c r="N622">
        <v>12</v>
      </c>
      <c r="O622">
        <v>0</v>
      </c>
      <c r="P622">
        <v>9</v>
      </c>
      <c r="Q622">
        <v>0</v>
      </c>
      <c r="R622">
        <v>1</v>
      </c>
      <c r="S622">
        <v>9</v>
      </c>
      <c r="T622">
        <v>16</v>
      </c>
      <c r="U622">
        <v>10</v>
      </c>
      <c r="V622">
        <v>2</v>
      </c>
      <c r="W622">
        <v>7</v>
      </c>
      <c r="X622">
        <v>10</v>
      </c>
      <c r="Y622">
        <v>3</v>
      </c>
      <c r="Z622">
        <v>2</v>
      </c>
      <c r="AA622">
        <v>6</v>
      </c>
      <c r="AB622">
        <v>3</v>
      </c>
      <c r="AC622">
        <v>0</v>
      </c>
      <c r="AD622">
        <v>14</v>
      </c>
      <c r="AE622">
        <v>0</v>
      </c>
      <c r="AF622">
        <v>47</v>
      </c>
      <c r="AG622">
        <v>0</v>
      </c>
      <c r="AH622">
        <v>0</v>
      </c>
      <c r="AI622">
        <v>14</v>
      </c>
      <c r="AJ622">
        <v>0</v>
      </c>
      <c r="AK622">
        <v>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</v>
      </c>
      <c r="AV622">
        <v>0</v>
      </c>
      <c r="AW622">
        <v>4</v>
      </c>
      <c r="AX622">
        <v>3</v>
      </c>
      <c r="AY622">
        <v>8</v>
      </c>
      <c r="AZ622">
        <v>27</v>
      </c>
      <c r="BA622">
        <v>0</v>
      </c>
      <c r="BB622">
        <v>0</v>
      </c>
      <c r="BC622">
        <v>2</v>
      </c>
      <c r="BD622">
        <v>8</v>
      </c>
    </row>
    <row r="623" spans="1:56" x14ac:dyDescent="0.3">
      <c r="A623">
        <v>2025</v>
      </c>
      <c r="B623">
        <v>4</v>
      </c>
      <c r="C623">
        <v>4374</v>
      </c>
      <c r="D623">
        <v>4377</v>
      </c>
      <c r="E623" t="s">
        <v>74</v>
      </c>
      <c r="F623" t="s">
        <v>68</v>
      </c>
      <c r="G623" t="s">
        <v>73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  <c r="S623">
        <v>1</v>
      </c>
      <c r="T623">
        <v>0</v>
      </c>
      <c r="U623">
        <v>1</v>
      </c>
      <c r="V623">
        <v>4</v>
      </c>
      <c r="W623">
        <v>1</v>
      </c>
      <c r="X623">
        <v>2</v>
      </c>
      <c r="Y623">
        <v>6</v>
      </c>
      <c r="Z623">
        <v>2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12</v>
      </c>
      <c r="AG623">
        <v>0</v>
      </c>
      <c r="AH623">
        <v>0</v>
      </c>
      <c r="AI623">
        <v>0</v>
      </c>
      <c r="AJ623">
        <v>0</v>
      </c>
      <c r="AK623">
        <v>5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2</v>
      </c>
      <c r="AX623">
        <v>2</v>
      </c>
      <c r="AY623">
        <v>7</v>
      </c>
      <c r="AZ623">
        <v>24</v>
      </c>
      <c r="BA623">
        <v>0</v>
      </c>
      <c r="BB623">
        <v>0</v>
      </c>
      <c r="BC623">
        <v>0</v>
      </c>
      <c r="BD623">
        <v>4</v>
      </c>
    </row>
    <row r="624" spans="1:56" x14ac:dyDescent="0.3">
      <c r="A624">
        <v>2025</v>
      </c>
      <c r="B624">
        <v>4</v>
      </c>
      <c r="C624">
        <v>4375</v>
      </c>
      <c r="D624">
        <v>4378</v>
      </c>
      <c r="E624" t="s">
        <v>75</v>
      </c>
      <c r="F624" t="s">
        <v>68</v>
      </c>
      <c r="G624" t="s">
        <v>73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  <c r="S624">
        <v>2</v>
      </c>
      <c r="T624">
        <v>0</v>
      </c>
      <c r="U624">
        <v>4</v>
      </c>
      <c r="V624">
        <v>2</v>
      </c>
      <c r="W624">
        <v>0</v>
      </c>
      <c r="X624">
        <v>2</v>
      </c>
      <c r="Y624">
        <v>2</v>
      </c>
      <c r="Z624">
        <v>1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5</v>
      </c>
      <c r="AG624">
        <v>0</v>
      </c>
      <c r="AH624">
        <v>3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1</v>
      </c>
      <c r="AX624">
        <v>0</v>
      </c>
      <c r="AY624">
        <v>5</v>
      </c>
      <c r="AZ624">
        <v>5</v>
      </c>
      <c r="BA624">
        <v>0</v>
      </c>
      <c r="BB624">
        <v>0</v>
      </c>
      <c r="BC624">
        <v>1</v>
      </c>
      <c r="BD624">
        <v>2</v>
      </c>
    </row>
    <row r="625" spans="1:56" x14ac:dyDescent="0.3">
      <c r="A625">
        <v>2025</v>
      </c>
      <c r="B625">
        <v>4</v>
      </c>
      <c r="C625">
        <v>4376</v>
      </c>
      <c r="D625">
        <v>4379</v>
      </c>
      <c r="E625" t="s">
        <v>76</v>
      </c>
      <c r="F625" t="s">
        <v>68</v>
      </c>
      <c r="G625" t="s">
        <v>67</v>
      </c>
      <c r="H625">
        <v>0</v>
      </c>
      <c r="I625">
        <v>0</v>
      </c>
      <c r="J625">
        <v>0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1</v>
      </c>
      <c r="S625">
        <v>3</v>
      </c>
      <c r="T625">
        <v>5</v>
      </c>
      <c r="U625">
        <v>3</v>
      </c>
      <c r="V625">
        <v>4</v>
      </c>
      <c r="W625">
        <v>4</v>
      </c>
      <c r="X625">
        <v>1</v>
      </c>
      <c r="Y625">
        <v>1</v>
      </c>
      <c r="Z625">
        <v>1</v>
      </c>
      <c r="AA625">
        <v>4</v>
      </c>
      <c r="AB625">
        <v>2</v>
      </c>
      <c r="AC625">
        <v>0</v>
      </c>
      <c r="AD625">
        <v>2</v>
      </c>
      <c r="AE625">
        <v>1</v>
      </c>
      <c r="AF625">
        <v>12</v>
      </c>
      <c r="AG625">
        <v>0</v>
      </c>
      <c r="AH625">
        <v>0</v>
      </c>
      <c r="AI625">
        <v>2</v>
      </c>
      <c r="AJ625">
        <v>0</v>
      </c>
      <c r="AK625">
        <v>3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2</v>
      </c>
      <c r="AX625">
        <v>0</v>
      </c>
      <c r="AY625">
        <v>3</v>
      </c>
      <c r="AZ625">
        <v>3</v>
      </c>
      <c r="BA625">
        <v>0</v>
      </c>
      <c r="BB625">
        <v>0</v>
      </c>
      <c r="BC625">
        <v>1</v>
      </c>
      <c r="BD625">
        <v>7</v>
      </c>
    </row>
    <row r="626" spans="1:56" x14ac:dyDescent="0.3">
      <c r="A626">
        <v>2025</v>
      </c>
      <c r="B626">
        <v>4</v>
      </c>
      <c r="C626">
        <v>4377</v>
      </c>
      <c r="D626">
        <v>4380</v>
      </c>
      <c r="E626" t="s">
        <v>77</v>
      </c>
      <c r="F626" t="s">
        <v>68</v>
      </c>
      <c r="G626" t="s">
        <v>77</v>
      </c>
      <c r="H626">
        <v>0</v>
      </c>
      <c r="I626">
        <v>0</v>
      </c>
      <c r="J626">
        <v>1</v>
      </c>
      <c r="K626">
        <v>15</v>
      </c>
      <c r="L626">
        <v>11</v>
      </c>
      <c r="M626">
        <v>0</v>
      </c>
      <c r="N626">
        <v>8</v>
      </c>
      <c r="O626">
        <v>0</v>
      </c>
      <c r="P626">
        <v>7</v>
      </c>
      <c r="Q626">
        <v>0</v>
      </c>
      <c r="R626">
        <v>3</v>
      </c>
      <c r="S626">
        <v>11</v>
      </c>
      <c r="T626">
        <v>15</v>
      </c>
      <c r="U626">
        <v>8</v>
      </c>
      <c r="V626">
        <v>22</v>
      </c>
      <c r="W626">
        <v>18</v>
      </c>
      <c r="X626">
        <v>12</v>
      </c>
      <c r="Y626">
        <v>28</v>
      </c>
      <c r="Z626">
        <v>22</v>
      </c>
      <c r="AA626">
        <v>21</v>
      </c>
      <c r="AB626">
        <v>18</v>
      </c>
      <c r="AC626">
        <v>0</v>
      </c>
      <c r="AD626">
        <v>0</v>
      </c>
      <c r="AE626">
        <v>0</v>
      </c>
      <c r="AF626">
        <v>1</v>
      </c>
      <c r="AG626">
        <v>0</v>
      </c>
      <c r="AH626">
        <v>0</v>
      </c>
      <c r="AI626">
        <v>22</v>
      </c>
      <c r="AJ626">
        <v>0</v>
      </c>
      <c r="AK626">
        <v>18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2</v>
      </c>
      <c r="AV626">
        <v>0</v>
      </c>
      <c r="AW626">
        <v>3</v>
      </c>
      <c r="AX626">
        <v>7</v>
      </c>
      <c r="AY626">
        <v>7</v>
      </c>
      <c r="AZ626">
        <v>24</v>
      </c>
      <c r="BA626">
        <v>0</v>
      </c>
      <c r="BB626">
        <v>0</v>
      </c>
      <c r="BC626">
        <v>4</v>
      </c>
      <c r="BD626">
        <v>0</v>
      </c>
    </row>
    <row r="627" spans="1:56" x14ac:dyDescent="0.3">
      <c r="A627">
        <v>2025</v>
      </c>
      <c r="B627">
        <v>4</v>
      </c>
      <c r="C627">
        <v>4378</v>
      </c>
      <c r="D627">
        <v>4381</v>
      </c>
      <c r="E627" t="s">
        <v>78</v>
      </c>
      <c r="F627" t="s">
        <v>68</v>
      </c>
      <c r="G627" t="s">
        <v>77</v>
      </c>
      <c r="H627">
        <v>0</v>
      </c>
      <c r="I627">
        <v>0</v>
      </c>
      <c r="J627">
        <v>0</v>
      </c>
      <c r="K627">
        <v>5</v>
      </c>
      <c r="L627">
        <v>2</v>
      </c>
      <c r="M627">
        <v>0</v>
      </c>
      <c r="N627">
        <v>2</v>
      </c>
      <c r="O627">
        <v>0</v>
      </c>
      <c r="P627">
        <v>1</v>
      </c>
      <c r="Q627">
        <v>0</v>
      </c>
      <c r="R627">
        <v>1</v>
      </c>
      <c r="S627">
        <v>1</v>
      </c>
      <c r="T627">
        <v>2</v>
      </c>
      <c r="U627">
        <v>3</v>
      </c>
      <c r="V627">
        <v>1</v>
      </c>
      <c r="W627">
        <v>3</v>
      </c>
      <c r="X627">
        <v>2</v>
      </c>
      <c r="Y627">
        <v>3</v>
      </c>
      <c r="Z627">
        <v>0</v>
      </c>
      <c r="AA627">
        <v>2</v>
      </c>
      <c r="AB627">
        <v>0</v>
      </c>
      <c r="AC627">
        <v>0</v>
      </c>
      <c r="AD627">
        <v>2</v>
      </c>
      <c r="AE627">
        <v>0</v>
      </c>
      <c r="AF627">
        <v>7</v>
      </c>
      <c r="AG627">
        <v>0</v>
      </c>
      <c r="AH627">
        <v>0</v>
      </c>
      <c r="AI627">
        <v>3</v>
      </c>
      <c r="AJ627">
        <v>0</v>
      </c>
      <c r="AK627">
        <v>2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7</v>
      </c>
      <c r="BA627">
        <v>0</v>
      </c>
      <c r="BB627">
        <v>0</v>
      </c>
      <c r="BC627">
        <v>0</v>
      </c>
      <c r="BD627">
        <v>1</v>
      </c>
    </row>
    <row r="628" spans="1:56" x14ac:dyDescent="0.3">
      <c r="A628">
        <v>2025</v>
      </c>
      <c r="B628">
        <v>4</v>
      </c>
      <c r="C628">
        <v>4379</v>
      </c>
      <c r="D628">
        <v>4382</v>
      </c>
      <c r="E628" t="s">
        <v>79</v>
      </c>
      <c r="F628" t="s">
        <v>68</v>
      </c>
      <c r="G628" t="s">
        <v>77</v>
      </c>
      <c r="H628">
        <v>0</v>
      </c>
      <c r="I628">
        <v>0</v>
      </c>
      <c r="J628">
        <v>0</v>
      </c>
      <c r="K628">
        <v>4</v>
      </c>
      <c r="L628">
        <v>5</v>
      </c>
      <c r="M628">
        <v>0</v>
      </c>
      <c r="N628">
        <v>4</v>
      </c>
      <c r="O628">
        <v>1</v>
      </c>
      <c r="P628">
        <v>4</v>
      </c>
      <c r="Q628">
        <v>0</v>
      </c>
      <c r="R628">
        <v>0</v>
      </c>
      <c r="S628">
        <v>4</v>
      </c>
      <c r="T628">
        <v>4</v>
      </c>
      <c r="U628">
        <v>7</v>
      </c>
      <c r="V628">
        <v>3</v>
      </c>
      <c r="W628">
        <v>4</v>
      </c>
      <c r="X628">
        <v>3</v>
      </c>
      <c r="Y628">
        <v>6</v>
      </c>
      <c r="Z628">
        <v>3</v>
      </c>
      <c r="AA628">
        <v>4</v>
      </c>
      <c r="AB628">
        <v>2</v>
      </c>
      <c r="AC628">
        <v>0</v>
      </c>
      <c r="AD628">
        <v>0</v>
      </c>
      <c r="AE628">
        <v>0</v>
      </c>
      <c r="AF628">
        <v>3</v>
      </c>
      <c r="AG628">
        <v>0</v>
      </c>
      <c r="AH628">
        <v>0</v>
      </c>
      <c r="AI628">
        <v>5</v>
      </c>
      <c r="AJ628">
        <v>0</v>
      </c>
      <c r="AK628">
        <v>3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</row>
    <row r="629" spans="1:56" x14ac:dyDescent="0.3">
      <c r="A629">
        <v>2025</v>
      </c>
      <c r="B629">
        <v>4</v>
      </c>
      <c r="C629">
        <v>4380</v>
      </c>
      <c r="D629">
        <v>4383</v>
      </c>
      <c r="E629" t="s">
        <v>80</v>
      </c>
      <c r="F629" t="s">
        <v>68</v>
      </c>
      <c r="G629" t="s">
        <v>77</v>
      </c>
      <c r="H629">
        <v>0</v>
      </c>
      <c r="I629">
        <v>0</v>
      </c>
      <c r="J629">
        <v>0</v>
      </c>
      <c r="K629">
        <v>1</v>
      </c>
      <c r="L629">
        <v>1</v>
      </c>
      <c r="M629">
        <v>0</v>
      </c>
      <c r="N629">
        <v>1</v>
      </c>
      <c r="O629">
        <v>0</v>
      </c>
      <c r="P629">
        <v>1</v>
      </c>
      <c r="Q629">
        <v>0</v>
      </c>
      <c r="R629">
        <v>0</v>
      </c>
      <c r="S629">
        <v>0</v>
      </c>
      <c r="T629">
        <v>2</v>
      </c>
      <c r="U629">
        <v>3</v>
      </c>
      <c r="V629">
        <v>4</v>
      </c>
      <c r="W629">
        <v>1</v>
      </c>
      <c r="X629">
        <v>6</v>
      </c>
      <c r="Y629">
        <v>1</v>
      </c>
      <c r="Z629">
        <v>4</v>
      </c>
      <c r="AA629">
        <v>2</v>
      </c>
      <c r="AB629">
        <v>2</v>
      </c>
      <c r="AC629">
        <v>0</v>
      </c>
      <c r="AD629">
        <v>1</v>
      </c>
      <c r="AE629">
        <v>0</v>
      </c>
      <c r="AF629">
        <v>14</v>
      </c>
      <c r="AG629">
        <v>0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</v>
      </c>
      <c r="AV629">
        <v>0</v>
      </c>
      <c r="AW629">
        <v>0</v>
      </c>
      <c r="AX629">
        <v>3</v>
      </c>
      <c r="AY629">
        <v>9</v>
      </c>
      <c r="AZ629">
        <v>4</v>
      </c>
      <c r="BA629">
        <v>0</v>
      </c>
      <c r="BB629">
        <v>0</v>
      </c>
      <c r="BC629">
        <v>0</v>
      </c>
      <c r="BD629">
        <v>3</v>
      </c>
    </row>
    <row r="630" spans="1:56" x14ac:dyDescent="0.3">
      <c r="A630">
        <v>2025</v>
      </c>
      <c r="B630">
        <v>4</v>
      </c>
      <c r="C630">
        <v>4381</v>
      </c>
      <c r="D630">
        <v>4384</v>
      </c>
      <c r="E630" t="s">
        <v>81</v>
      </c>
      <c r="F630" t="s">
        <v>68</v>
      </c>
      <c r="G630" t="s">
        <v>73</v>
      </c>
      <c r="H630">
        <v>0</v>
      </c>
      <c r="I630">
        <v>0</v>
      </c>
      <c r="J630">
        <v>0</v>
      </c>
      <c r="K630">
        <v>7</v>
      </c>
      <c r="L630">
        <v>4</v>
      </c>
      <c r="M630">
        <v>1</v>
      </c>
      <c r="N630">
        <v>3</v>
      </c>
      <c r="O630">
        <v>0</v>
      </c>
      <c r="P630">
        <v>4</v>
      </c>
      <c r="Q630">
        <v>0</v>
      </c>
      <c r="R630">
        <v>6</v>
      </c>
      <c r="S630">
        <v>6</v>
      </c>
      <c r="T630">
        <v>14</v>
      </c>
      <c r="U630">
        <v>13</v>
      </c>
      <c r="V630">
        <v>8</v>
      </c>
      <c r="W630">
        <v>9</v>
      </c>
      <c r="X630">
        <v>5</v>
      </c>
      <c r="Y630">
        <v>7</v>
      </c>
      <c r="Z630">
        <v>4</v>
      </c>
      <c r="AA630">
        <v>7</v>
      </c>
      <c r="AB630">
        <v>2</v>
      </c>
      <c r="AC630">
        <v>0</v>
      </c>
      <c r="AD630">
        <v>9</v>
      </c>
      <c r="AE630">
        <v>0</v>
      </c>
      <c r="AF630">
        <v>38</v>
      </c>
      <c r="AG630">
        <v>0</v>
      </c>
      <c r="AH630">
        <v>0</v>
      </c>
      <c r="AI630">
        <v>10</v>
      </c>
      <c r="AJ630">
        <v>0</v>
      </c>
      <c r="AK630">
        <v>12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2</v>
      </c>
      <c r="AV630">
        <v>0</v>
      </c>
      <c r="AW630">
        <v>4</v>
      </c>
      <c r="AX630">
        <v>3</v>
      </c>
      <c r="AY630">
        <v>16</v>
      </c>
      <c r="AZ630">
        <v>39</v>
      </c>
      <c r="BA630">
        <v>0</v>
      </c>
      <c r="BB630">
        <v>0</v>
      </c>
      <c r="BC630">
        <v>9</v>
      </c>
      <c r="BD630">
        <v>8</v>
      </c>
    </row>
    <row r="631" spans="1:56" x14ac:dyDescent="0.3">
      <c r="A631">
        <v>2025</v>
      </c>
      <c r="B631">
        <v>4</v>
      </c>
      <c r="C631">
        <v>4382</v>
      </c>
      <c r="D631">
        <v>4385</v>
      </c>
      <c r="E631" t="s">
        <v>82</v>
      </c>
      <c r="F631" t="s">
        <v>68</v>
      </c>
      <c r="G631" t="s">
        <v>73</v>
      </c>
      <c r="H631">
        <v>0</v>
      </c>
      <c r="I631">
        <v>0</v>
      </c>
      <c r="J631">
        <v>0</v>
      </c>
      <c r="K631">
        <v>1</v>
      </c>
      <c r="L631">
        <v>1</v>
      </c>
      <c r="M631">
        <v>0</v>
      </c>
      <c r="N631">
        <v>1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2</v>
      </c>
      <c r="U631">
        <v>1</v>
      </c>
      <c r="V631">
        <v>1</v>
      </c>
      <c r="W631">
        <v>2</v>
      </c>
      <c r="X631">
        <v>1</v>
      </c>
      <c r="Y631">
        <v>1</v>
      </c>
      <c r="Z631">
        <v>0</v>
      </c>
      <c r="AA631">
        <v>3</v>
      </c>
      <c r="AB631">
        <v>0</v>
      </c>
      <c r="AC631">
        <v>0</v>
      </c>
      <c r="AD631">
        <v>0</v>
      </c>
      <c r="AE631">
        <v>0</v>
      </c>
      <c r="AF631">
        <v>8</v>
      </c>
      <c r="AG631">
        <v>0</v>
      </c>
      <c r="AH631">
        <v>0</v>
      </c>
      <c r="AI631">
        <v>0</v>
      </c>
      <c r="AJ631">
        <v>0</v>
      </c>
      <c r="AK631">
        <v>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2</v>
      </c>
      <c r="AZ631">
        <v>3</v>
      </c>
      <c r="BA631">
        <v>0</v>
      </c>
      <c r="BB631">
        <v>0</v>
      </c>
      <c r="BC631">
        <v>1</v>
      </c>
      <c r="BD631">
        <v>3</v>
      </c>
    </row>
    <row r="632" spans="1:56" x14ac:dyDescent="0.3">
      <c r="A632">
        <v>2025</v>
      </c>
      <c r="B632">
        <v>4</v>
      </c>
      <c r="C632">
        <v>4383</v>
      </c>
      <c r="D632">
        <v>4386</v>
      </c>
      <c r="E632" t="s">
        <v>83</v>
      </c>
      <c r="F632" t="s">
        <v>68</v>
      </c>
      <c r="G632" t="s">
        <v>83</v>
      </c>
      <c r="H632">
        <v>3</v>
      </c>
      <c r="I632">
        <v>0</v>
      </c>
      <c r="J632">
        <v>5</v>
      </c>
      <c r="K632">
        <v>4</v>
      </c>
      <c r="L632">
        <v>1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5</v>
      </c>
      <c r="S632">
        <v>4</v>
      </c>
      <c r="T632">
        <v>6</v>
      </c>
      <c r="U632">
        <v>6</v>
      </c>
      <c r="V632">
        <v>4</v>
      </c>
      <c r="W632">
        <v>3</v>
      </c>
      <c r="X632">
        <v>6</v>
      </c>
      <c r="Y632">
        <v>5</v>
      </c>
      <c r="Z632">
        <v>3</v>
      </c>
      <c r="AA632">
        <v>5</v>
      </c>
      <c r="AB632">
        <v>2</v>
      </c>
      <c r="AC632">
        <v>0</v>
      </c>
      <c r="AD632">
        <v>6</v>
      </c>
      <c r="AE632">
        <v>0</v>
      </c>
      <c r="AF632">
        <v>17</v>
      </c>
      <c r="AG632">
        <v>0</v>
      </c>
      <c r="AH632">
        <v>0</v>
      </c>
      <c r="AI632">
        <v>3</v>
      </c>
      <c r="AJ632">
        <v>0</v>
      </c>
      <c r="AK632">
        <v>2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</v>
      </c>
      <c r="AV632">
        <v>0</v>
      </c>
      <c r="AW632">
        <v>8</v>
      </c>
      <c r="AX632">
        <v>0</v>
      </c>
      <c r="AY632">
        <v>13</v>
      </c>
      <c r="AZ632">
        <v>22</v>
      </c>
      <c r="BA632">
        <v>0</v>
      </c>
      <c r="BB632">
        <v>0</v>
      </c>
      <c r="BC632">
        <v>4</v>
      </c>
      <c r="BD632">
        <v>12</v>
      </c>
    </row>
    <row r="633" spans="1:56" x14ac:dyDescent="0.3">
      <c r="A633">
        <v>2025</v>
      </c>
      <c r="B633">
        <v>4</v>
      </c>
      <c r="C633">
        <v>4384</v>
      </c>
      <c r="D633">
        <v>4387</v>
      </c>
      <c r="E633" t="s">
        <v>84</v>
      </c>
      <c r="F633" t="s">
        <v>68</v>
      </c>
      <c r="G633" t="s">
        <v>83</v>
      </c>
      <c r="H633">
        <v>0</v>
      </c>
      <c r="I633">
        <v>0</v>
      </c>
      <c r="J633">
        <v>0</v>
      </c>
      <c r="K633">
        <v>3</v>
      </c>
      <c r="L633">
        <v>2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1</v>
      </c>
      <c r="S633">
        <v>0</v>
      </c>
      <c r="T633">
        <v>1</v>
      </c>
      <c r="U633">
        <v>1</v>
      </c>
      <c r="V633">
        <v>2</v>
      </c>
      <c r="W633">
        <v>0</v>
      </c>
      <c r="X633">
        <v>1</v>
      </c>
      <c r="Y633">
        <v>3</v>
      </c>
      <c r="Z633">
        <v>2</v>
      </c>
      <c r="AA633">
        <v>2</v>
      </c>
      <c r="AB633">
        <v>2</v>
      </c>
      <c r="AC633">
        <v>0</v>
      </c>
      <c r="AD633">
        <v>0</v>
      </c>
      <c r="AE633">
        <v>0</v>
      </c>
      <c r="AF633">
        <v>7</v>
      </c>
      <c r="AG633">
        <v>0</v>
      </c>
      <c r="AH633">
        <v>0</v>
      </c>
      <c r="AI633">
        <v>0</v>
      </c>
      <c r="AJ633">
        <v>0</v>
      </c>
      <c r="AK633">
        <v>2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3</v>
      </c>
      <c r="AY633">
        <v>2</v>
      </c>
      <c r="AZ633">
        <v>2</v>
      </c>
      <c r="BA633">
        <v>0</v>
      </c>
      <c r="BB633">
        <v>0</v>
      </c>
      <c r="BC633">
        <v>0</v>
      </c>
      <c r="BD633">
        <v>1</v>
      </c>
    </row>
    <row r="634" spans="1:56" x14ac:dyDescent="0.3">
      <c r="A634">
        <v>2025</v>
      </c>
      <c r="B634">
        <v>4</v>
      </c>
      <c r="C634">
        <v>4385</v>
      </c>
      <c r="D634">
        <v>4388</v>
      </c>
      <c r="E634" t="s">
        <v>85</v>
      </c>
      <c r="F634" t="s">
        <v>68</v>
      </c>
      <c r="G634" t="s">
        <v>83</v>
      </c>
      <c r="H634">
        <v>0</v>
      </c>
      <c r="I634">
        <v>0</v>
      </c>
      <c r="J634">
        <v>0</v>
      </c>
      <c r="K634">
        <v>1</v>
      </c>
      <c r="L634">
        <v>1</v>
      </c>
      <c r="M634">
        <v>0</v>
      </c>
      <c r="N634">
        <v>1</v>
      </c>
      <c r="O634">
        <v>0</v>
      </c>
      <c r="P634">
        <v>1</v>
      </c>
      <c r="Q634">
        <v>0</v>
      </c>
      <c r="R634">
        <v>0</v>
      </c>
      <c r="S634">
        <v>1</v>
      </c>
      <c r="T634">
        <v>1</v>
      </c>
      <c r="U634">
        <v>1</v>
      </c>
      <c r="V634">
        <v>2</v>
      </c>
      <c r="W634">
        <v>1</v>
      </c>
      <c r="X634">
        <v>0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0</v>
      </c>
      <c r="AE634">
        <v>0</v>
      </c>
      <c r="AF634">
        <v>3</v>
      </c>
      <c r="AG634">
        <v>0</v>
      </c>
      <c r="AH634">
        <v>0</v>
      </c>
      <c r="AI634">
        <v>0</v>
      </c>
      <c r="AJ634">
        <v>0</v>
      </c>
      <c r="AK634">
        <v>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2</v>
      </c>
      <c r="AZ634">
        <v>0</v>
      </c>
      <c r="BA634">
        <v>0</v>
      </c>
      <c r="BB634">
        <v>0</v>
      </c>
      <c r="BC634">
        <v>1</v>
      </c>
      <c r="BD634">
        <v>0</v>
      </c>
    </row>
    <row r="635" spans="1:56" x14ac:dyDescent="0.3">
      <c r="A635">
        <v>2025</v>
      </c>
      <c r="B635">
        <v>4</v>
      </c>
      <c r="C635">
        <v>4386</v>
      </c>
      <c r="D635">
        <v>4389</v>
      </c>
      <c r="E635" t="s">
        <v>86</v>
      </c>
      <c r="F635" t="s">
        <v>68</v>
      </c>
      <c r="G635" t="s">
        <v>86</v>
      </c>
      <c r="H635">
        <v>0</v>
      </c>
      <c r="I635">
        <v>0</v>
      </c>
      <c r="J635">
        <v>0</v>
      </c>
      <c r="K635">
        <v>11</v>
      </c>
      <c r="L635">
        <v>9</v>
      </c>
      <c r="M635">
        <v>0</v>
      </c>
      <c r="N635">
        <v>6</v>
      </c>
      <c r="O635">
        <v>0</v>
      </c>
      <c r="P635">
        <v>7</v>
      </c>
      <c r="Q635">
        <v>0</v>
      </c>
      <c r="R635">
        <v>7</v>
      </c>
      <c r="S635">
        <v>16</v>
      </c>
      <c r="T635">
        <v>7</v>
      </c>
      <c r="U635">
        <v>12</v>
      </c>
      <c r="V635">
        <v>17</v>
      </c>
      <c r="W635">
        <v>16</v>
      </c>
      <c r="X635">
        <v>11</v>
      </c>
      <c r="Y635">
        <v>13</v>
      </c>
      <c r="Z635">
        <v>14</v>
      </c>
      <c r="AA635">
        <v>16</v>
      </c>
      <c r="AB635">
        <v>3</v>
      </c>
      <c r="AC635">
        <v>1</v>
      </c>
      <c r="AD635">
        <v>18</v>
      </c>
      <c r="AE635">
        <v>0</v>
      </c>
      <c r="AF635">
        <v>43</v>
      </c>
      <c r="AG635">
        <v>0</v>
      </c>
      <c r="AH635">
        <v>2</v>
      </c>
      <c r="AI635">
        <v>12</v>
      </c>
      <c r="AJ635">
        <v>0</v>
      </c>
      <c r="AK635">
        <v>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</v>
      </c>
      <c r="AV635">
        <v>0</v>
      </c>
      <c r="AW635">
        <v>8</v>
      </c>
      <c r="AX635">
        <v>1</v>
      </c>
      <c r="AY635">
        <v>8</v>
      </c>
      <c r="AZ635">
        <v>12</v>
      </c>
      <c r="BA635">
        <v>0</v>
      </c>
      <c r="BB635">
        <v>0</v>
      </c>
      <c r="BC635">
        <v>4</v>
      </c>
      <c r="BD635">
        <v>20</v>
      </c>
    </row>
    <row r="636" spans="1:56" x14ac:dyDescent="0.3">
      <c r="A636">
        <v>2025</v>
      </c>
      <c r="B636">
        <v>4</v>
      </c>
      <c r="C636">
        <v>4387</v>
      </c>
      <c r="D636">
        <v>4390</v>
      </c>
      <c r="E636" t="s">
        <v>87</v>
      </c>
      <c r="F636" t="s">
        <v>68</v>
      </c>
      <c r="G636" t="s">
        <v>86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1</v>
      </c>
      <c r="T636">
        <v>1</v>
      </c>
      <c r="U636">
        <v>1</v>
      </c>
      <c r="V636">
        <v>2</v>
      </c>
      <c r="W636">
        <v>1</v>
      </c>
      <c r="X636">
        <v>0</v>
      </c>
      <c r="Y636">
        <v>1</v>
      </c>
      <c r="Z636">
        <v>0</v>
      </c>
      <c r="AA636">
        <v>0</v>
      </c>
      <c r="AB636">
        <v>1</v>
      </c>
      <c r="AC636">
        <v>0</v>
      </c>
      <c r="AD636">
        <v>1</v>
      </c>
      <c r="AE636">
        <v>0</v>
      </c>
      <c r="AF636">
        <v>4</v>
      </c>
      <c r="AG636">
        <v>0</v>
      </c>
      <c r="AH636">
        <v>0</v>
      </c>
      <c r="AI636">
        <v>1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1</v>
      </c>
      <c r="AZ636">
        <v>14</v>
      </c>
      <c r="BA636">
        <v>0</v>
      </c>
      <c r="BB636">
        <v>0</v>
      </c>
      <c r="BC636">
        <v>0</v>
      </c>
      <c r="BD636">
        <v>2</v>
      </c>
    </row>
    <row r="637" spans="1:56" x14ac:dyDescent="0.3">
      <c r="A637">
        <v>2025</v>
      </c>
      <c r="B637">
        <v>4</v>
      </c>
      <c r="C637">
        <v>4388</v>
      </c>
      <c r="D637">
        <v>4391</v>
      </c>
      <c r="E637" t="s">
        <v>88</v>
      </c>
      <c r="F637" t="s">
        <v>68</v>
      </c>
      <c r="G637" t="s">
        <v>86</v>
      </c>
      <c r="H637">
        <v>0</v>
      </c>
      <c r="I637">
        <v>0</v>
      </c>
      <c r="J637">
        <v>0</v>
      </c>
      <c r="K637">
        <v>4</v>
      </c>
      <c r="L637">
        <v>4</v>
      </c>
      <c r="M637">
        <v>1</v>
      </c>
      <c r="N637">
        <v>2</v>
      </c>
      <c r="O637">
        <v>0</v>
      </c>
      <c r="P637">
        <v>3</v>
      </c>
      <c r="Q637">
        <v>0</v>
      </c>
      <c r="R637">
        <v>2</v>
      </c>
      <c r="S637">
        <v>7</v>
      </c>
      <c r="T637">
        <v>3</v>
      </c>
      <c r="U637">
        <v>5</v>
      </c>
      <c r="V637">
        <v>0</v>
      </c>
      <c r="W637">
        <v>2</v>
      </c>
      <c r="X637">
        <v>2</v>
      </c>
      <c r="Y637">
        <v>4</v>
      </c>
      <c r="Z637">
        <v>2</v>
      </c>
      <c r="AA637">
        <v>2</v>
      </c>
      <c r="AB637">
        <v>1</v>
      </c>
      <c r="AC637">
        <v>0</v>
      </c>
      <c r="AD637">
        <v>11</v>
      </c>
      <c r="AE637">
        <v>0</v>
      </c>
      <c r="AF637">
        <v>14</v>
      </c>
      <c r="AG637">
        <v>0</v>
      </c>
      <c r="AH637">
        <v>0</v>
      </c>
      <c r="AI637">
        <v>11</v>
      </c>
      <c r="AJ637">
        <v>0</v>
      </c>
      <c r="AK637">
        <v>5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4</v>
      </c>
      <c r="AZ637">
        <v>8</v>
      </c>
      <c r="BA637">
        <v>0</v>
      </c>
      <c r="BB637">
        <v>0</v>
      </c>
      <c r="BC637">
        <v>1</v>
      </c>
      <c r="BD637">
        <v>3</v>
      </c>
    </row>
    <row r="638" spans="1:56" x14ac:dyDescent="0.3">
      <c r="A638">
        <v>2025</v>
      </c>
      <c r="B638">
        <v>4</v>
      </c>
      <c r="C638">
        <v>4389</v>
      </c>
      <c r="D638">
        <v>4392</v>
      </c>
      <c r="E638" t="s">
        <v>89</v>
      </c>
      <c r="F638" t="s">
        <v>68</v>
      </c>
      <c r="G638" t="s">
        <v>86</v>
      </c>
      <c r="H638">
        <v>0</v>
      </c>
      <c r="I638">
        <v>0</v>
      </c>
      <c r="J638">
        <v>0</v>
      </c>
      <c r="K638">
        <v>3</v>
      </c>
      <c r="L638">
        <v>3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  <c r="S638">
        <v>3</v>
      </c>
      <c r="T638">
        <v>7</v>
      </c>
      <c r="U638">
        <v>7</v>
      </c>
      <c r="V638">
        <v>4</v>
      </c>
      <c r="W638">
        <v>5</v>
      </c>
      <c r="X638">
        <v>6</v>
      </c>
      <c r="Y638">
        <v>6</v>
      </c>
      <c r="Z638">
        <v>2</v>
      </c>
      <c r="AA638">
        <v>4</v>
      </c>
      <c r="AB638">
        <v>3</v>
      </c>
      <c r="AC638">
        <v>0</v>
      </c>
      <c r="AD638">
        <v>6</v>
      </c>
      <c r="AE638">
        <v>0</v>
      </c>
      <c r="AF638">
        <v>17</v>
      </c>
      <c r="AG638">
        <v>0</v>
      </c>
      <c r="AH638">
        <v>0</v>
      </c>
      <c r="AI638">
        <v>6</v>
      </c>
      <c r="AJ638">
        <v>0</v>
      </c>
      <c r="AK638">
        <v>1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5</v>
      </c>
      <c r="AX638">
        <v>0</v>
      </c>
      <c r="AY638">
        <v>8</v>
      </c>
      <c r="AZ638">
        <v>9</v>
      </c>
      <c r="BA638">
        <v>0</v>
      </c>
      <c r="BB638">
        <v>0</v>
      </c>
      <c r="BC638">
        <v>0</v>
      </c>
      <c r="BD638">
        <v>4</v>
      </c>
    </row>
    <row r="639" spans="1:56" x14ac:dyDescent="0.3">
      <c r="A639">
        <v>2025</v>
      </c>
      <c r="B639">
        <v>4</v>
      </c>
      <c r="C639">
        <v>4390</v>
      </c>
      <c r="D639">
        <v>4393</v>
      </c>
      <c r="E639" t="s">
        <v>90</v>
      </c>
      <c r="F639" t="s">
        <v>68</v>
      </c>
      <c r="G639" t="s">
        <v>86</v>
      </c>
      <c r="H639">
        <v>0</v>
      </c>
      <c r="I639">
        <v>0</v>
      </c>
      <c r="J639">
        <v>0</v>
      </c>
      <c r="K639">
        <v>2</v>
      </c>
      <c r="L639">
        <v>2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  <c r="S639">
        <v>2</v>
      </c>
      <c r="T639">
        <v>2</v>
      </c>
      <c r="U639">
        <v>4</v>
      </c>
      <c r="V639">
        <v>1</v>
      </c>
      <c r="W639">
        <v>4</v>
      </c>
      <c r="X639">
        <v>4</v>
      </c>
      <c r="Y639">
        <v>1</v>
      </c>
      <c r="Z639">
        <v>3</v>
      </c>
      <c r="AA639">
        <v>5</v>
      </c>
      <c r="AB639">
        <v>0</v>
      </c>
      <c r="AC639">
        <v>0</v>
      </c>
      <c r="AD639">
        <v>1</v>
      </c>
      <c r="AE639">
        <v>0</v>
      </c>
      <c r="AF639">
        <v>8</v>
      </c>
      <c r="AG639">
        <v>0</v>
      </c>
      <c r="AH639">
        <v>0</v>
      </c>
      <c r="AI639">
        <v>1</v>
      </c>
      <c r="AJ639">
        <v>0</v>
      </c>
      <c r="AK639">
        <v>2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2</v>
      </c>
      <c r="AY639">
        <v>1</v>
      </c>
      <c r="AZ639">
        <v>10</v>
      </c>
      <c r="BA639">
        <v>0</v>
      </c>
      <c r="BB639">
        <v>0</v>
      </c>
      <c r="BC639">
        <v>1</v>
      </c>
      <c r="BD639">
        <v>0</v>
      </c>
    </row>
    <row r="640" spans="1:56" x14ac:dyDescent="0.3">
      <c r="A640">
        <v>2025</v>
      </c>
      <c r="B640">
        <v>4</v>
      </c>
      <c r="C640">
        <v>4391</v>
      </c>
      <c r="D640">
        <v>4394</v>
      </c>
      <c r="E640" t="s">
        <v>91</v>
      </c>
      <c r="F640" t="s">
        <v>68</v>
      </c>
      <c r="G640" t="s">
        <v>86</v>
      </c>
      <c r="H640">
        <v>0</v>
      </c>
      <c r="I640">
        <v>0</v>
      </c>
      <c r="J640">
        <v>0</v>
      </c>
      <c r="K640">
        <v>1</v>
      </c>
      <c r="L640">
        <v>0</v>
      </c>
      <c r="M640">
        <v>0</v>
      </c>
      <c r="N640">
        <v>2</v>
      </c>
      <c r="O640">
        <v>0</v>
      </c>
      <c r="P640">
        <v>4</v>
      </c>
      <c r="Q640">
        <v>0</v>
      </c>
      <c r="R640">
        <v>0</v>
      </c>
      <c r="S640">
        <v>2</v>
      </c>
      <c r="T640">
        <v>4</v>
      </c>
      <c r="U640">
        <v>2</v>
      </c>
      <c r="V640">
        <v>0</v>
      </c>
      <c r="W640">
        <v>1</v>
      </c>
      <c r="X640">
        <v>1</v>
      </c>
      <c r="Y640">
        <v>4</v>
      </c>
      <c r="Z640">
        <v>1</v>
      </c>
      <c r="AA640">
        <v>0</v>
      </c>
      <c r="AB640">
        <v>1</v>
      </c>
      <c r="AC640">
        <v>0</v>
      </c>
      <c r="AD640">
        <v>1</v>
      </c>
      <c r="AE640">
        <v>0</v>
      </c>
      <c r="AF640">
        <v>8</v>
      </c>
      <c r="AG640">
        <v>0</v>
      </c>
      <c r="AH640">
        <v>0</v>
      </c>
      <c r="AI640">
        <v>1</v>
      </c>
      <c r="AJ640">
        <v>0</v>
      </c>
      <c r="AK640">
        <v>1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3</v>
      </c>
      <c r="AX640">
        <v>0</v>
      </c>
      <c r="AY640">
        <v>1</v>
      </c>
      <c r="AZ640">
        <v>6</v>
      </c>
      <c r="BA640">
        <v>0</v>
      </c>
      <c r="BB640">
        <v>0</v>
      </c>
      <c r="BC640">
        <v>0</v>
      </c>
      <c r="BD640">
        <v>0</v>
      </c>
    </row>
    <row r="641" spans="1:56" x14ac:dyDescent="0.3">
      <c r="A641">
        <v>2025</v>
      </c>
      <c r="B641">
        <v>4</v>
      </c>
      <c r="C641">
        <v>4392</v>
      </c>
      <c r="D641">
        <v>4395</v>
      </c>
      <c r="E641" t="s">
        <v>92</v>
      </c>
      <c r="F641" t="s">
        <v>68</v>
      </c>
      <c r="G641" t="s">
        <v>92</v>
      </c>
      <c r="H641">
        <v>20</v>
      </c>
      <c r="I641">
        <v>0</v>
      </c>
      <c r="J641">
        <v>25</v>
      </c>
      <c r="K641">
        <v>40</v>
      </c>
      <c r="L641">
        <v>33</v>
      </c>
      <c r="M641">
        <v>1</v>
      </c>
      <c r="N641">
        <v>31</v>
      </c>
      <c r="O641">
        <v>0</v>
      </c>
      <c r="P641">
        <v>30</v>
      </c>
      <c r="Q641">
        <v>0</v>
      </c>
      <c r="R641">
        <v>5</v>
      </c>
      <c r="S641">
        <v>28</v>
      </c>
      <c r="T641">
        <v>35</v>
      </c>
      <c r="U641">
        <v>31</v>
      </c>
      <c r="V641">
        <v>18</v>
      </c>
      <c r="W641">
        <v>29</v>
      </c>
      <c r="X641">
        <v>12</v>
      </c>
      <c r="Y641">
        <v>20</v>
      </c>
      <c r="Z641">
        <v>3</v>
      </c>
      <c r="AA641">
        <v>28</v>
      </c>
      <c r="AB641">
        <v>1</v>
      </c>
      <c r="AC641">
        <v>0</v>
      </c>
      <c r="AD641">
        <v>21</v>
      </c>
      <c r="AE641">
        <v>0</v>
      </c>
      <c r="AF641">
        <v>68</v>
      </c>
      <c r="AG641">
        <v>0</v>
      </c>
      <c r="AH641">
        <v>0</v>
      </c>
      <c r="AI641">
        <v>29</v>
      </c>
      <c r="AJ641">
        <v>0</v>
      </c>
      <c r="AK641">
        <v>20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3</v>
      </c>
      <c r="AV641">
        <v>0</v>
      </c>
      <c r="AW641">
        <v>9</v>
      </c>
      <c r="AX641">
        <v>8</v>
      </c>
      <c r="AY641">
        <v>27</v>
      </c>
      <c r="AZ641">
        <v>56</v>
      </c>
      <c r="BA641">
        <v>0</v>
      </c>
      <c r="BB641">
        <v>0</v>
      </c>
      <c r="BC641">
        <v>5</v>
      </c>
      <c r="BD641">
        <v>34</v>
      </c>
    </row>
    <row r="642" spans="1:56" x14ac:dyDescent="0.3">
      <c r="A642">
        <v>2025</v>
      </c>
      <c r="B642">
        <v>4</v>
      </c>
      <c r="C642">
        <v>4393</v>
      </c>
      <c r="D642">
        <v>4396</v>
      </c>
      <c r="E642" t="s">
        <v>93</v>
      </c>
      <c r="F642" t="s">
        <v>68</v>
      </c>
      <c r="G642" t="s">
        <v>92</v>
      </c>
      <c r="H642">
        <v>0</v>
      </c>
      <c r="I642">
        <v>0</v>
      </c>
      <c r="J642">
        <v>0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1</v>
      </c>
      <c r="Q642">
        <v>0</v>
      </c>
      <c r="R642">
        <v>1</v>
      </c>
      <c r="S642">
        <v>5</v>
      </c>
      <c r="T642">
        <v>3</v>
      </c>
      <c r="U642">
        <v>1</v>
      </c>
      <c r="V642">
        <v>2</v>
      </c>
      <c r="W642">
        <v>2</v>
      </c>
      <c r="X642">
        <v>0</v>
      </c>
      <c r="Y642">
        <v>3</v>
      </c>
      <c r="Z642">
        <v>1</v>
      </c>
      <c r="AA642">
        <v>4</v>
      </c>
      <c r="AB642">
        <v>1</v>
      </c>
      <c r="AC642">
        <v>0</v>
      </c>
      <c r="AD642">
        <v>0</v>
      </c>
      <c r="AE642">
        <v>0</v>
      </c>
      <c r="AF642">
        <v>6</v>
      </c>
      <c r="AG642">
        <v>0</v>
      </c>
      <c r="AH642">
        <v>0</v>
      </c>
      <c r="AI642">
        <v>0</v>
      </c>
      <c r="AJ642">
        <v>0</v>
      </c>
      <c r="AK642">
        <v>4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1</v>
      </c>
      <c r="AX642">
        <v>1</v>
      </c>
      <c r="AY642">
        <v>6</v>
      </c>
      <c r="AZ642">
        <v>9</v>
      </c>
      <c r="BA642">
        <v>0</v>
      </c>
      <c r="BB642">
        <v>0</v>
      </c>
      <c r="BC642">
        <v>0</v>
      </c>
      <c r="BD642">
        <v>4</v>
      </c>
    </row>
    <row r="643" spans="1:56" x14ac:dyDescent="0.3">
      <c r="A643">
        <v>2025</v>
      </c>
      <c r="B643">
        <v>4</v>
      </c>
      <c r="C643">
        <v>4394</v>
      </c>
      <c r="D643">
        <v>4397</v>
      </c>
      <c r="E643" t="s">
        <v>94</v>
      </c>
      <c r="F643" t="s">
        <v>68</v>
      </c>
      <c r="G643" t="s">
        <v>94</v>
      </c>
      <c r="H643">
        <v>0</v>
      </c>
      <c r="I643">
        <v>0</v>
      </c>
      <c r="J643">
        <v>0</v>
      </c>
      <c r="K643">
        <v>3</v>
      </c>
      <c r="L643">
        <v>4</v>
      </c>
      <c r="M643">
        <v>0</v>
      </c>
      <c r="N643">
        <v>4</v>
      </c>
      <c r="O643">
        <v>0</v>
      </c>
      <c r="P643">
        <v>5</v>
      </c>
      <c r="Q643">
        <v>0</v>
      </c>
      <c r="R643">
        <v>6</v>
      </c>
      <c r="S643">
        <v>9</v>
      </c>
      <c r="T643">
        <v>16</v>
      </c>
      <c r="U643">
        <v>3</v>
      </c>
      <c r="V643">
        <v>12</v>
      </c>
      <c r="W643">
        <v>4</v>
      </c>
      <c r="X643">
        <v>18</v>
      </c>
      <c r="Y643">
        <v>4</v>
      </c>
      <c r="Z643">
        <v>10</v>
      </c>
      <c r="AA643">
        <v>5</v>
      </c>
      <c r="AB643">
        <v>11</v>
      </c>
      <c r="AC643">
        <v>0</v>
      </c>
      <c r="AD643">
        <v>2</v>
      </c>
      <c r="AE643">
        <v>0</v>
      </c>
      <c r="AF643">
        <v>6</v>
      </c>
      <c r="AG643">
        <v>0</v>
      </c>
      <c r="AH643">
        <v>2</v>
      </c>
      <c r="AI643">
        <v>3</v>
      </c>
      <c r="AJ643">
        <v>0</v>
      </c>
      <c r="AK643">
        <v>1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3</v>
      </c>
      <c r="AV643">
        <v>0</v>
      </c>
      <c r="AW643">
        <v>5</v>
      </c>
      <c r="AX643">
        <v>0</v>
      </c>
      <c r="AY643">
        <v>8</v>
      </c>
      <c r="AZ643">
        <v>19</v>
      </c>
      <c r="BA643">
        <v>0</v>
      </c>
      <c r="BB643">
        <v>0</v>
      </c>
      <c r="BC643">
        <v>1</v>
      </c>
      <c r="BD643">
        <v>12</v>
      </c>
    </row>
    <row r="644" spans="1:56" x14ac:dyDescent="0.3">
      <c r="A644">
        <v>2025</v>
      </c>
      <c r="B644">
        <v>4</v>
      </c>
      <c r="C644">
        <v>4395</v>
      </c>
      <c r="D644">
        <v>4398</v>
      </c>
      <c r="E644" t="s">
        <v>95</v>
      </c>
      <c r="F644" t="s">
        <v>68</v>
      </c>
      <c r="G644" t="s">
        <v>94</v>
      </c>
      <c r="H644">
        <v>1</v>
      </c>
      <c r="I644">
        <v>0</v>
      </c>
      <c r="J644">
        <v>0</v>
      </c>
      <c r="K644">
        <v>1</v>
      </c>
      <c r="L644">
        <v>1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1</v>
      </c>
      <c r="S644">
        <v>1</v>
      </c>
      <c r="T644">
        <v>1</v>
      </c>
      <c r="U644">
        <v>0</v>
      </c>
      <c r="V644">
        <v>1</v>
      </c>
      <c r="W644">
        <v>0</v>
      </c>
      <c r="X644">
        <v>1</v>
      </c>
      <c r="Y644">
        <v>2</v>
      </c>
      <c r="Z644">
        <v>1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5</v>
      </c>
      <c r="AG644">
        <v>0</v>
      </c>
      <c r="AH644">
        <v>0</v>
      </c>
      <c r="AI644">
        <v>1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1</v>
      </c>
      <c r="AX644">
        <v>4</v>
      </c>
      <c r="AY644">
        <v>0</v>
      </c>
      <c r="AZ644">
        <v>7</v>
      </c>
      <c r="BA644">
        <v>0</v>
      </c>
      <c r="BB644">
        <v>0</v>
      </c>
      <c r="BC644">
        <v>0</v>
      </c>
      <c r="BD644">
        <v>2</v>
      </c>
    </row>
    <row r="645" spans="1:56" x14ac:dyDescent="0.3">
      <c r="A645">
        <v>2025</v>
      </c>
      <c r="B645">
        <v>4</v>
      </c>
      <c r="C645">
        <v>4396</v>
      </c>
      <c r="D645">
        <v>4399</v>
      </c>
      <c r="E645" t="s">
        <v>96</v>
      </c>
      <c r="F645" t="s">
        <v>68</v>
      </c>
      <c r="G645" t="s">
        <v>94</v>
      </c>
      <c r="H645">
        <v>2</v>
      </c>
      <c r="I645">
        <v>0</v>
      </c>
      <c r="J645">
        <v>0</v>
      </c>
      <c r="K645">
        <v>5</v>
      </c>
      <c r="L645">
        <v>4</v>
      </c>
      <c r="M645">
        <v>0</v>
      </c>
      <c r="N645">
        <v>4</v>
      </c>
      <c r="O645">
        <v>0</v>
      </c>
      <c r="P645">
        <v>5</v>
      </c>
      <c r="Q645">
        <v>0</v>
      </c>
      <c r="R645">
        <v>2</v>
      </c>
      <c r="S645">
        <v>4</v>
      </c>
      <c r="T645">
        <v>4</v>
      </c>
      <c r="U645">
        <v>1</v>
      </c>
      <c r="V645">
        <v>2</v>
      </c>
      <c r="W645">
        <v>2</v>
      </c>
      <c r="X645">
        <v>4</v>
      </c>
      <c r="Y645">
        <v>2</v>
      </c>
      <c r="Z645">
        <v>6</v>
      </c>
      <c r="AA645">
        <v>2</v>
      </c>
      <c r="AB645">
        <v>0</v>
      </c>
      <c r="AC645">
        <v>0</v>
      </c>
      <c r="AD645">
        <v>0</v>
      </c>
      <c r="AE645">
        <v>0</v>
      </c>
      <c r="AF645">
        <v>4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2</v>
      </c>
      <c r="AX645">
        <v>0</v>
      </c>
      <c r="AY645">
        <v>2</v>
      </c>
      <c r="AZ645">
        <v>10</v>
      </c>
      <c r="BA645">
        <v>0</v>
      </c>
      <c r="BB645">
        <v>0</v>
      </c>
      <c r="BC645">
        <v>1</v>
      </c>
      <c r="BD645">
        <v>0</v>
      </c>
    </row>
    <row r="646" spans="1:56" x14ac:dyDescent="0.3">
      <c r="A646">
        <v>2025</v>
      </c>
      <c r="B646">
        <v>4</v>
      </c>
      <c r="C646">
        <v>4397</v>
      </c>
      <c r="D646">
        <v>4400</v>
      </c>
      <c r="E646" t="s">
        <v>97</v>
      </c>
      <c r="F646" t="s">
        <v>68</v>
      </c>
      <c r="G646" t="s">
        <v>94</v>
      </c>
      <c r="H646">
        <v>0</v>
      </c>
      <c r="I646">
        <v>0</v>
      </c>
      <c r="J646">
        <v>0</v>
      </c>
      <c r="K646">
        <v>3</v>
      </c>
      <c r="L646">
        <v>2</v>
      </c>
      <c r="M646">
        <v>0</v>
      </c>
      <c r="N646">
        <v>2</v>
      </c>
      <c r="O646">
        <v>0</v>
      </c>
      <c r="P646">
        <v>3</v>
      </c>
      <c r="Q646">
        <v>0</v>
      </c>
      <c r="R646">
        <v>0</v>
      </c>
      <c r="S646">
        <v>1</v>
      </c>
      <c r="T646">
        <v>0</v>
      </c>
      <c r="U646">
        <v>2</v>
      </c>
      <c r="V646">
        <v>0</v>
      </c>
      <c r="W646">
        <v>2</v>
      </c>
      <c r="X646">
        <v>2</v>
      </c>
      <c r="Y646">
        <v>1</v>
      </c>
      <c r="Z646">
        <v>1</v>
      </c>
      <c r="AA646">
        <v>1</v>
      </c>
      <c r="AB646">
        <v>2</v>
      </c>
      <c r="AC646">
        <v>0</v>
      </c>
      <c r="AD646">
        <v>2</v>
      </c>
      <c r="AE646">
        <v>0</v>
      </c>
      <c r="AF646">
        <v>10</v>
      </c>
      <c r="AG646">
        <v>0</v>
      </c>
      <c r="AH646">
        <v>0</v>
      </c>
      <c r="AI646">
        <v>2</v>
      </c>
      <c r="AJ646">
        <v>0</v>
      </c>
      <c r="AK646">
        <v>5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2</v>
      </c>
      <c r="AX646">
        <v>0</v>
      </c>
      <c r="AY646">
        <v>5</v>
      </c>
      <c r="AZ646">
        <v>3</v>
      </c>
      <c r="BA646">
        <v>0</v>
      </c>
      <c r="BB646">
        <v>0</v>
      </c>
      <c r="BC646">
        <v>0</v>
      </c>
      <c r="BD646">
        <v>5</v>
      </c>
    </row>
    <row r="647" spans="1:56" x14ac:dyDescent="0.3">
      <c r="A647">
        <v>2025</v>
      </c>
      <c r="B647">
        <v>4</v>
      </c>
      <c r="C647">
        <v>4398</v>
      </c>
      <c r="D647">
        <v>4401</v>
      </c>
      <c r="E647" t="s">
        <v>98</v>
      </c>
      <c r="F647" t="s">
        <v>68</v>
      </c>
      <c r="G647" t="s">
        <v>94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0</v>
      </c>
      <c r="AE647">
        <v>0</v>
      </c>
      <c r="AF647">
        <v>2</v>
      </c>
      <c r="AG647">
        <v>0</v>
      </c>
      <c r="AH647">
        <v>0</v>
      </c>
      <c r="AI647">
        <v>2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2</v>
      </c>
      <c r="AY647">
        <v>6</v>
      </c>
      <c r="AZ647">
        <v>11</v>
      </c>
      <c r="BA647">
        <v>0</v>
      </c>
      <c r="BB647">
        <v>0</v>
      </c>
      <c r="BC647">
        <v>0</v>
      </c>
      <c r="BD647">
        <v>1</v>
      </c>
    </row>
    <row r="648" spans="1:56" x14ac:dyDescent="0.3">
      <c r="A648">
        <v>2025</v>
      </c>
      <c r="B648">
        <v>4</v>
      </c>
      <c r="C648">
        <v>4399</v>
      </c>
      <c r="D648">
        <v>4402</v>
      </c>
      <c r="E648" t="s">
        <v>99</v>
      </c>
      <c r="F648" t="s">
        <v>68</v>
      </c>
      <c r="G648" t="s">
        <v>94</v>
      </c>
      <c r="H648">
        <v>1</v>
      </c>
      <c r="I648">
        <v>0</v>
      </c>
      <c r="J648">
        <v>0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</v>
      </c>
      <c r="T648">
        <v>1</v>
      </c>
      <c r="U648">
        <v>0</v>
      </c>
      <c r="V648">
        <v>1</v>
      </c>
      <c r="W648">
        <v>1</v>
      </c>
      <c r="X648">
        <v>0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0</v>
      </c>
      <c r="AH648">
        <v>1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7</v>
      </c>
      <c r="AX648">
        <v>1</v>
      </c>
      <c r="AY648">
        <v>2</v>
      </c>
      <c r="AZ648">
        <v>3</v>
      </c>
      <c r="BA648">
        <v>0</v>
      </c>
      <c r="BB648">
        <v>0</v>
      </c>
      <c r="BC648">
        <v>0</v>
      </c>
      <c r="BD648">
        <v>5</v>
      </c>
    </row>
    <row r="649" spans="1:56" x14ac:dyDescent="0.3">
      <c r="A649">
        <v>2025</v>
      </c>
      <c r="B649">
        <v>4</v>
      </c>
      <c r="C649">
        <v>4400</v>
      </c>
      <c r="D649">
        <v>4403</v>
      </c>
      <c r="E649" t="s">
        <v>100</v>
      </c>
      <c r="F649" t="s">
        <v>68</v>
      </c>
      <c r="G649" t="s">
        <v>94</v>
      </c>
      <c r="H649">
        <v>0</v>
      </c>
      <c r="I649">
        <v>0</v>
      </c>
      <c r="J649">
        <v>0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2</v>
      </c>
      <c r="R649">
        <v>1</v>
      </c>
      <c r="S649">
        <v>0</v>
      </c>
      <c r="T649">
        <v>2</v>
      </c>
      <c r="U649">
        <v>0</v>
      </c>
      <c r="V649">
        <v>2</v>
      </c>
      <c r="W649">
        <v>3</v>
      </c>
      <c r="X649">
        <v>2</v>
      </c>
      <c r="Y649">
        <v>2</v>
      </c>
      <c r="Z649">
        <v>2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3</v>
      </c>
      <c r="AX649">
        <v>2</v>
      </c>
      <c r="AY649">
        <v>3</v>
      </c>
      <c r="AZ649">
        <v>1</v>
      </c>
      <c r="BA649">
        <v>0</v>
      </c>
      <c r="BB649">
        <v>0</v>
      </c>
      <c r="BC649">
        <v>0</v>
      </c>
      <c r="BD649">
        <v>3</v>
      </c>
    </row>
    <row r="650" spans="1:56" x14ac:dyDescent="0.3">
      <c r="A650">
        <v>2025</v>
      </c>
      <c r="B650">
        <v>4</v>
      </c>
      <c r="C650">
        <v>4401</v>
      </c>
      <c r="D650">
        <v>4404</v>
      </c>
      <c r="E650" t="s">
        <v>101</v>
      </c>
      <c r="F650" t="s">
        <v>68</v>
      </c>
      <c r="G650" t="s">
        <v>92</v>
      </c>
      <c r="H650">
        <v>0</v>
      </c>
      <c r="I650">
        <v>0</v>
      </c>
      <c r="J650">
        <v>0</v>
      </c>
      <c r="K650">
        <v>3</v>
      </c>
      <c r="L650">
        <v>1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1</v>
      </c>
      <c r="S650">
        <v>2</v>
      </c>
      <c r="T650">
        <v>2</v>
      </c>
      <c r="U650">
        <v>2</v>
      </c>
      <c r="V650">
        <v>1</v>
      </c>
      <c r="W650">
        <v>4</v>
      </c>
      <c r="X650">
        <v>2</v>
      </c>
      <c r="Y650">
        <v>3</v>
      </c>
      <c r="Z650">
        <v>0</v>
      </c>
      <c r="AA650">
        <v>3</v>
      </c>
      <c r="AB650">
        <v>0</v>
      </c>
      <c r="AC650">
        <v>0</v>
      </c>
      <c r="AD650">
        <v>2</v>
      </c>
      <c r="AE650">
        <v>0</v>
      </c>
      <c r="AF650">
        <v>5</v>
      </c>
      <c r="AG650">
        <v>0</v>
      </c>
      <c r="AH650">
        <v>0</v>
      </c>
      <c r="AI650">
        <v>3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</v>
      </c>
      <c r="AV650">
        <v>0</v>
      </c>
      <c r="AW650">
        <v>1</v>
      </c>
      <c r="AX650">
        <v>0</v>
      </c>
      <c r="AY650">
        <v>1</v>
      </c>
      <c r="AZ650">
        <v>2</v>
      </c>
      <c r="BA650">
        <v>0</v>
      </c>
      <c r="BB650">
        <v>0</v>
      </c>
      <c r="BC650">
        <v>0</v>
      </c>
      <c r="BD650">
        <v>3</v>
      </c>
    </row>
    <row r="651" spans="1:56" x14ac:dyDescent="0.3">
      <c r="A651">
        <v>2025</v>
      </c>
      <c r="B651">
        <v>4</v>
      </c>
      <c r="C651">
        <v>4402</v>
      </c>
      <c r="D651">
        <v>4405</v>
      </c>
      <c r="E651" t="s">
        <v>102</v>
      </c>
      <c r="F651" t="s">
        <v>68</v>
      </c>
      <c r="G651" t="s">
        <v>92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2</v>
      </c>
      <c r="S651">
        <v>2</v>
      </c>
      <c r="T651">
        <v>3</v>
      </c>
      <c r="U651">
        <v>1</v>
      </c>
      <c r="V651">
        <v>1</v>
      </c>
      <c r="W651">
        <v>2</v>
      </c>
      <c r="X651">
        <v>2</v>
      </c>
      <c r="Y651">
        <v>1</v>
      </c>
      <c r="Z651">
        <v>1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5</v>
      </c>
      <c r="AG651">
        <v>0</v>
      </c>
      <c r="AH651">
        <v>0</v>
      </c>
      <c r="AI651">
        <v>1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1</v>
      </c>
      <c r="AX651">
        <v>0</v>
      </c>
      <c r="AY651">
        <v>3</v>
      </c>
      <c r="AZ651">
        <v>6</v>
      </c>
      <c r="BA651">
        <v>0</v>
      </c>
      <c r="BB651">
        <v>0</v>
      </c>
      <c r="BC651">
        <v>0</v>
      </c>
      <c r="BD651">
        <v>5</v>
      </c>
    </row>
    <row r="652" spans="1:56" x14ac:dyDescent="0.3">
      <c r="A652">
        <v>2025</v>
      </c>
      <c r="B652">
        <v>4</v>
      </c>
      <c r="C652">
        <v>4403</v>
      </c>
      <c r="D652">
        <v>4406</v>
      </c>
      <c r="E652" t="s">
        <v>103</v>
      </c>
      <c r="F652" t="s">
        <v>68</v>
      </c>
      <c r="G652" t="s">
        <v>92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1</v>
      </c>
      <c r="U652">
        <v>1</v>
      </c>
      <c r="V652">
        <v>1</v>
      </c>
      <c r="W652">
        <v>1</v>
      </c>
      <c r="X652">
        <v>2</v>
      </c>
      <c r="Y652">
        <v>2</v>
      </c>
      <c r="Z652">
        <v>3</v>
      </c>
      <c r="AA652">
        <v>2</v>
      </c>
      <c r="AB652">
        <v>0</v>
      </c>
      <c r="AC652">
        <v>0</v>
      </c>
      <c r="AD652">
        <v>0</v>
      </c>
      <c r="AE652">
        <v>0</v>
      </c>
      <c r="AF652">
        <v>1</v>
      </c>
      <c r="AG652">
        <v>0</v>
      </c>
      <c r="AH652">
        <v>0</v>
      </c>
      <c r="AI652">
        <v>0</v>
      </c>
      <c r="AJ652">
        <v>0</v>
      </c>
      <c r="AK652">
        <v>3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1</v>
      </c>
      <c r="AZ652">
        <v>4</v>
      </c>
      <c r="BA652">
        <v>0</v>
      </c>
      <c r="BB652">
        <v>0</v>
      </c>
      <c r="BC652">
        <v>0</v>
      </c>
      <c r="BD652">
        <v>1</v>
      </c>
    </row>
    <row r="653" spans="1:56" x14ac:dyDescent="0.3">
      <c r="A653">
        <v>2025</v>
      </c>
      <c r="B653">
        <v>4</v>
      </c>
      <c r="C653">
        <v>4404</v>
      </c>
      <c r="D653">
        <v>4407</v>
      </c>
      <c r="E653" t="s">
        <v>104</v>
      </c>
      <c r="F653" t="s">
        <v>68</v>
      </c>
      <c r="G653" t="s">
        <v>104</v>
      </c>
      <c r="H653">
        <v>7</v>
      </c>
      <c r="I653">
        <v>0</v>
      </c>
      <c r="J653">
        <v>42</v>
      </c>
      <c r="K653">
        <v>37</v>
      </c>
      <c r="L653">
        <v>24</v>
      </c>
      <c r="M653">
        <v>0</v>
      </c>
      <c r="N653">
        <v>22</v>
      </c>
      <c r="O653">
        <v>0</v>
      </c>
      <c r="P653">
        <v>29</v>
      </c>
      <c r="Q653">
        <v>0</v>
      </c>
      <c r="R653">
        <v>13</v>
      </c>
      <c r="S653">
        <v>49</v>
      </c>
      <c r="T653">
        <v>35</v>
      </c>
      <c r="U653">
        <v>33</v>
      </c>
      <c r="V653">
        <v>6</v>
      </c>
      <c r="W653">
        <v>21</v>
      </c>
      <c r="X653">
        <v>12</v>
      </c>
      <c r="Y653">
        <v>12</v>
      </c>
      <c r="Z653">
        <v>8</v>
      </c>
      <c r="AA653">
        <v>11</v>
      </c>
      <c r="AB653">
        <v>5</v>
      </c>
      <c r="AC653">
        <v>0</v>
      </c>
      <c r="AD653">
        <v>32</v>
      </c>
      <c r="AE653">
        <v>0</v>
      </c>
      <c r="AF653">
        <v>100</v>
      </c>
      <c r="AG653">
        <v>0</v>
      </c>
      <c r="AH653">
        <v>1</v>
      </c>
      <c r="AI653">
        <v>34</v>
      </c>
      <c r="AJ653">
        <v>0</v>
      </c>
      <c r="AK653">
        <v>25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11</v>
      </c>
      <c r="AV653">
        <v>0</v>
      </c>
      <c r="AW653">
        <v>57</v>
      </c>
      <c r="AX653">
        <v>0</v>
      </c>
      <c r="AY653">
        <v>32</v>
      </c>
      <c r="AZ653">
        <v>29</v>
      </c>
      <c r="BA653">
        <v>0</v>
      </c>
      <c r="BB653">
        <v>0</v>
      </c>
      <c r="BC653">
        <v>3</v>
      </c>
      <c r="BD653">
        <v>16</v>
      </c>
    </row>
    <row r="654" spans="1:56" x14ac:dyDescent="0.3">
      <c r="A654">
        <v>2025</v>
      </c>
      <c r="B654">
        <v>4</v>
      </c>
      <c r="C654">
        <v>4405</v>
      </c>
      <c r="D654">
        <v>4408</v>
      </c>
      <c r="E654" t="s">
        <v>105</v>
      </c>
      <c r="F654" t="s">
        <v>68</v>
      </c>
      <c r="G654" t="s">
        <v>104</v>
      </c>
      <c r="H654">
        <v>0</v>
      </c>
      <c r="I654">
        <v>0</v>
      </c>
      <c r="J654">
        <v>0</v>
      </c>
      <c r="K654">
        <v>2</v>
      </c>
      <c r="L654">
        <v>2</v>
      </c>
      <c r="M654">
        <v>0</v>
      </c>
      <c r="N654">
        <v>1</v>
      </c>
      <c r="O654">
        <v>0</v>
      </c>
      <c r="P654">
        <v>1</v>
      </c>
      <c r="Q654">
        <v>0</v>
      </c>
      <c r="R654">
        <v>2</v>
      </c>
      <c r="S654">
        <v>0</v>
      </c>
      <c r="T654">
        <v>2</v>
      </c>
      <c r="U654">
        <v>5</v>
      </c>
      <c r="V654">
        <v>6</v>
      </c>
      <c r="W654">
        <v>3</v>
      </c>
      <c r="X654">
        <v>0</v>
      </c>
      <c r="Y654">
        <v>2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11</v>
      </c>
      <c r="AG654">
        <v>0</v>
      </c>
      <c r="AH654">
        <v>0</v>
      </c>
      <c r="AI654">
        <v>1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1</v>
      </c>
      <c r="AV654">
        <v>0</v>
      </c>
      <c r="AW654">
        <v>10</v>
      </c>
      <c r="AX654">
        <v>0</v>
      </c>
      <c r="AY654">
        <v>3</v>
      </c>
      <c r="AZ654">
        <v>18</v>
      </c>
      <c r="BA654">
        <v>0</v>
      </c>
      <c r="BB654">
        <v>0</v>
      </c>
      <c r="BC654">
        <v>2</v>
      </c>
      <c r="BD654">
        <v>3</v>
      </c>
    </row>
    <row r="655" spans="1:56" x14ac:dyDescent="0.3">
      <c r="A655">
        <v>2025</v>
      </c>
      <c r="B655">
        <v>4</v>
      </c>
      <c r="C655">
        <v>4406</v>
      </c>
      <c r="D655">
        <v>4409</v>
      </c>
      <c r="E655" t="s">
        <v>106</v>
      </c>
      <c r="F655" t="s">
        <v>68</v>
      </c>
      <c r="G655" t="s">
        <v>104</v>
      </c>
      <c r="H655">
        <v>0</v>
      </c>
      <c r="I655">
        <v>0</v>
      </c>
      <c r="J655">
        <v>0</v>
      </c>
      <c r="K655">
        <v>6</v>
      </c>
      <c r="L655">
        <v>3</v>
      </c>
      <c r="M655">
        <v>0</v>
      </c>
      <c r="N655">
        <v>2</v>
      </c>
      <c r="O655">
        <v>0</v>
      </c>
      <c r="P655">
        <v>0</v>
      </c>
      <c r="Q655">
        <v>0</v>
      </c>
      <c r="R655">
        <v>3</v>
      </c>
      <c r="S655">
        <v>1</v>
      </c>
      <c r="T655">
        <v>5</v>
      </c>
      <c r="U655">
        <v>6</v>
      </c>
      <c r="V655">
        <v>3</v>
      </c>
      <c r="W655">
        <v>5</v>
      </c>
      <c r="X655">
        <v>2</v>
      </c>
      <c r="Y655">
        <v>6</v>
      </c>
      <c r="Z655">
        <v>2</v>
      </c>
      <c r="AA655">
        <v>1</v>
      </c>
      <c r="AB655">
        <v>0</v>
      </c>
      <c r="AC655">
        <v>0</v>
      </c>
      <c r="AD655">
        <v>3</v>
      </c>
      <c r="AE655">
        <v>0</v>
      </c>
      <c r="AF655">
        <v>21</v>
      </c>
      <c r="AG655">
        <v>0</v>
      </c>
      <c r="AH655">
        <v>0</v>
      </c>
      <c r="AI655">
        <v>3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</v>
      </c>
      <c r="AV655">
        <v>0</v>
      </c>
      <c r="AW655">
        <v>0</v>
      </c>
      <c r="AX655">
        <v>0</v>
      </c>
      <c r="AY655">
        <v>7</v>
      </c>
      <c r="AZ655">
        <v>26</v>
      </c>
      <c r="BA655">
        <v>0</v>
      </c>
      <c r="BB655">
        <v>0</v>
      </c>
      <c r="BC655">
        <v>6</v>
      </c>
      <c r="BD655">
        <v>7</v>
      </c>
    </row>
    <row r="656" spans="1:56" x14ac:dyDescent="0.3">
      <c r="A656">
        <v>2025</v>
      </c>
      <c r="B656">
        <v>4</v>
      </c>
      <c r="C656">
        <v>4407</v>
      </c>
      <c r="D656">
        <v>4410</v>
      </c>
      <c r="E656" t="s">
        <v>107</v>
      </c>
      <c r="F656" t="s">
        <v>68</v>
      </c>
      <c r="G656" t="s">
        <v>104</v>
      </c>
      <c r="H656">
        <v>0</v>
      </c>
      <c r="I656">
        <v>0</v>
      </c>
      <c r="J656">
        <v>0</v>
      </c>
      <c r="K656">
        <v>2</v>
      </c>
      <c r="L656">
        <v>2</v>
      </c>
      <c r="M656">
        <v>0</v>
      </c>
      <c r="N656">
        <v>2</v>
      </c>
      <c r="O656">
        <v>0</v>
      </c>
      <c r="P656">
        <v>3</v>
      </c>
      <c r="Q656">
        <v>0</v>
      </c>
      <c r="R656">
        <v>0</v>
      </c>
      <c r="S656">
        <v>4</v>
      </c>
      <c r="T656">
        <v>2</v>
      </c>
      <c r="U656">
        <v>3</v>
      </c>
      <c r="V656">
        <v>0</v>
      </c>
      <c r="W656">
        <v>2</v>
      </c>
      <c r="X656">
        <v>0</v>
      </c>
      <c r="Y656">
        <v>3</v>
      </c>
      <c r="Z656">
        <v>3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7</v>
      </c>
      <c r="AG656">
        <v>0</v>
      </c>
      <c r="AH656">
        <v>1</v>
      </c>
      <c r="AI656">
        <v>1</v>
      </c>
      <c r="AJ656">
        <v>0</v>
      </c>
      <c r="AK656">
        <v>2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</v>
      </c>
      <c r="AV656">
        <v>0</v>
      </c>
      <c r="AW656">
        <v>2</v>
      </c>
      <c r="AX656">
        <v>0</v>
      </c>
      <c r="AY656">
        <v>1</v>
      </c>
      <c r="AZ656">
        <v>6</v>
      </c>
      <c r="BA656">
        <v>0</v>
      </c>
      <c r="BB656">
        <v>0</v>
      </c>
      <c r="BC656">
        <v>1</v>
      </c>
      <c r="BD656">
        <v>5</v>
      </c>
    </row>
    <row r="657" spans="1:56" x14ac:dyDescent="0.3">
      <c r="A657">
        <v>2025</v>
      </c>
      <c r="B657">
        <v>4</v>
      </c>
      <c r="C657">
        <v>4408</v>
      </c>
      <c r="D657">
        <v>4411</v>
      </c>
      <c r="E657" t="s">
        <v>108</v>
      </c>
      <c r="F657" t="s">
        <v>68</v>
      </c>
      <c r="G657" t="s">
        <v>104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1</v>
      </c>
      <c r="N657">
        <v>1</v>
      </c>
      <c r="O657">
        <v>0</v>
      </c>
      <c r="P657">
        <v>1</v>
      </c>
      <c r="Q657">
        <v>0</v>
      </c>
      <c r="R657">
        <v>0</v>
      </c>
      <c r="S657">
        <v>4</v>
      </c>
      <c r="T657">
        <v>0</v>
      </c>
      <c r="U657">
        <v>3</v>
      </c>
      <c r="V657">
        <v>0</v>
      </c>
      <c r="W657">
        <v>0</v>
      </c>
      <c r="X657">
        <v>0</v>
      </c>
      <c r="Y657">
        <v>1</v>
      </c>
      <c r="Z657">
        <v>0</v>
      </c>
      <c r="AA657">
        <v>0</v>
      </c>
      <c r="AB657">
        <v>1</v>
      </c>
      <c r="AC657">
        <v>0</v>
      </c>
      <c r="AD657">
        <v>0</v>
      </c>
      <c r="AE657">
        <v>0</v>
      </c>
      <c r="AF657">
        <v>3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</row>
    <row r="658" spans="1:56" x14ac:dyDescent="0.3">
      <c r="A658">
        <v>2025</v>
      </c>
      <c r="B658">
        <v>4</v>
      </c>
      <c r="C658">
        <v>4409</v>
      </c>
      <c r="D658">
        <v>4412</v>
      </c>
      <c r="E658" t="s">
        <v>109</v>
      </c>
      <c r="F658" t="s">
        <v>68</v>
      </c>
      <c r="G658" t="s">
        <v>104</v>
      </c>
      <c r="H658">
        <v>0</v>
      </c>
      <c r="I658">
        <v>0</v>
      </c>
      <c r="J658">
        <v>0</v>
      </c>
      <c r="K658">
        <v>0</v>
      </c>
      <c r="L658">
        <v>1</v>
      </c>
      <c r="M658">
        <v>0</v>
      </c>
      <c r="N658">
        <v>1</v>
      </c>
      <c r="O658">
        <v>0</v>
      </c>
      <c r="P658">
        <v>1</v>
      </c>
      <c r="Q658">
        <v>0</v>
      </c>
      <c r="R658">
        <v>0</v>
      </c>
      <c r="S658">
        <v>1</v>
      </c>
      <c r="T658">
        <v>0</v>
      </c>
      <c r="U658">
        <v>0</v>
      </c>
      <c r="V658">
        <v>1</v>
      </c>
      <c r="W658">
        <v>0</v>
      </c>
      <c r="X658">
        <v>0</v>
      </c>
      <c r="Y658">
        <v>0</v>
      </c>
      <c r="Z658">
        <v>0</v>
      </c>
      <c r="AA658">
        <v>1</v>
      </c>
      <c r="AB658">
        <v>1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2</v>
      </c>
      <c r="AZ658">
        <v>6</v>
      </c>
      <c r="BA658">
        <v>0</v>
      </c>
      <c r="BB658">
        <v>0</v>
      </c>
      <c r="BC658">
        <v>0</v>
      </c>
      <c r="BD658">
        <v>1</v>
      </c>
    </row>
    <row r="659" spans="1:56" x14ac:dyDescent="0.3">
      <c r="A659">
        <v>2025</v>
      </c>
      <c r="B659">
        <v>4</v>
      </c>
      <c r="C659">
        <v>4410</v>
      </c>
      <c r="D659">
        <v>4413</v>
      </c>
      <c r="E659" t="s">
        <v>110</v>
      </c>
      <c r="F659" t="s">
        <v>68</v>
      </c>
      <c r="G659" t="s">
        <v>104</v>
      </c>
      <c r="H659">
        <v>0</v>
      </c>
      <c r="I659">
        <v>0</v>
      </c>
      <c r="J659">
        <v>0</v>
      </c>
      <c r="K659">
        <v>1</v>
      </c>
      <c r="L659">
        <v>1</v>
      </c>
      <c r="M659">
        <v>0</v>
      </c>
      <c r="N659">
        <v>1</v>
      </c>
      <c r="O659">
        <v>0</v>
      </c>
      <c r="P659">
        <v>2</v>
      </c>
      <c r="Q659">
        <v>0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0</v>
      </c>
      <c r="Y659">
        <v>1</v>
      </c>
      <c r="Z659">
        <v>0</v>
      </c>
      <c r="AA659">
        <v>0</v>
      </c>
      <c r="AB659">
        <v>1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1</v>
      </c>
      <c r="AX659">
        <v>0</v>
      </c>
      <c r="AY659">
        <v>1</v>
      </c>
      <c r="AZ659">
        <v>2</v>
      </c>
      <c r="BA659">
        <v>0</v>
      </c>
      <c r="BB659">
        <v>0</v>
      </c>
      <c r="BC659">
        <v>0</v>
      </c>
      <c r="BD659">
        <v>0</v>
      </c>
    </row>
    <row r="660" spans="1:56" x14ac:dyDescent="0.3">
      <c r="A660">
        <v>2025</v>
      </c>
      <c r="B660">
        <v>4</v>
      </c>
      <c r="C660">
        <v>4411</v>
      </c>
      <c r="D660">
        <v>4414</v>
      </c>
      <c r="E660" t="s">
        <v>111</v>
      </c>
      <c r="F660" t="s">
        <v>68</v>
      </c>
      <c r="G660" t="s">
        <v>104</v>
      </c>
      <c r="H660">
        <v>0</v>
      </c>
      <c r="I660">
        <v>0</v>
      </c>
      <c r="J660">
        <v>0</v>
      </c>
      <c r="K660">
        <v>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</v>
      </c>
      <c r="S660">
        <v>1</v>
      </c>
      <c r="T660">
        <v>0</v>
      </c>
      <c r="U660">
        <v>1</v>
      </c>
      <c r="V660">
        <v>0</v>
      </c>
      <c r="W660">
        <v>0</v>
      </c>
      <c r="X660">
        <v>4</v>
      </c>
      <c r="Y660">
        <v>0</v>
      </c>
      <c r="Z660">
        <v>2</v>
      </c>
      <c r="AA660">
        <v>1</v>
      </c>
      <c r="AB660">
        <v>1</v>
      </c>
      <c r="AC660">
        <v>0</v>
      </c>
      <c r="AD660">
        <v>0</v>
      </c>
      <c r="AE660">
        <v>0</v>
      </c>
      <c r="AF660">
        <v>3</v>
      </c>
      <c r="AG660">
        <v>0</v>
      </c>
      <c r="AH660">
        <v>1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3</v>
      </c>
      <c r="AZ660">
        <v>11</v>
      </c>
      <c r="BA660">
        <v>0</v>
      </c>
      <c r="BB660">
        <v>0</v>
      </c>
      <c r="BC660">
        <v>0</v>
      </c>
      <c r="BD660">
        <v>5</v>
      </c>
    </row>
    <row r="661" spans="1:56" x14ac:dyDescent="0.3">
      <c r="A661">
        <v>2025</v>
      </c>
      <c r="B661">
        <v>4</v>
      </c>
      <c r="C661">
        <v>4412</v>
      </c>
      <c r="D661">
        <v>4415</v>
      </c>
      <c r="E661" t="s">
        <v>112</v>
      </c>
      <c r="F661" t="s">
        <v>68</v>
      </c>
      <c r="G661" t="s">
        <v>104</v>
      </c>
      <c r="H661">
        <v>0</v>
      </c>
      <c r="I661">
        <v>0</v>
      </c>
      <c r="J661">
        <v>0</v>
      </c>
      <c r="K661">
        <v>1</v>
      </c>
      <c r="L661">
        <v>2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0</v>
      </c>
      <c r="S661">
        <v>1</v>
      </c>
      <c r="T661">
        <v>3</v>
      </c>
      <c r="U661">
        <v>2</v>
      </c>
      <c r="V661">
        <v>1</v>
      </c>
      <c r="W661">
        <v>3</v>
      </c>
      <c r="X661">
        <v>0</v>
      </c>
      <c r="Y661">
        <v>2</v>
      </c>
      <c r="Z661">
        <v>1</v>
      </c>
      <c r="AA661">
        <v>0</v>
      </c>
      <c r="AB661">
        <v>0</v>
      </c>
      <c r="AC661">
        <v>0</v>
      </c>
      <c r="AD661">
        <v>4</v>
      </c>
      <c r="AE661">
        <v>0</v>
      </c>
      <c r="AF661">
        <v>10</v>
      </c>
      <c r="AG661">
        <v>0</v>
      </c>
      <c r="AH661">
        <v>0</v>
      </c>
      <c r="AI661">
        <v>4</v>
      </c>
      <c r="AJ661">
        <v>0</v>
      </c>
      <c r="AK661">
        <v>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1</v>
      </c>
      <c r="AZ661">
        <v>9</v>
      </c>
      <c r="BA661">
        <v>0</v>
      </c>
      <c r="BB661">
        <v>0</v>
      </c>
      <c r="BC661">
        <v>1</v>
      </c>
      <c r="BD661">
        <v>6</v>
      </c>
    </row>
    <row r="662" spans="1:56" x14ac:dyDescent="0.3">
      <c r="A662">
        <v>2025</v>
      </c>
      <c r="B662">
        <v>4</v>
      </c>
      <c r="C662">
        <v>4413</v>
      </c>
      <c r="D662">
        <v>4416</v>
      </c>
      <c r="E662" t="s">
        <v>113</v>
      </c>
      <c r="F662" t="s">
        <v>68</v>
      </c>
      <c r="G662" t="s">
        <v>104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</v>
      </c>
      <c r="T662">
        <v>1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0</v>
      </c>
      <c r="AE662">
        <v>0</v>
      </c>
      <c r="AF662">
        <v>2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2</v>
      </c>
      <c r="BA662">
        <v>0</v>
      </c>
      <c r="BB662">
        <v>0</v>
      </c>
      <c r="BC662">
        <v>0</v>
      </c>
      <c r="BD662">
        <v>1</v>
      </c>
    </row>
    <row r="663" spans="1:56" x14ac:dyDescent="0.3">
      <c r="A663">
        <v>2025</v>
      </c>
      <c r="B663">
        <v>4</v>
      </c>
      <c r="C663">
        <v>4414</v>
      </c>
      <c r="D663">
        <v>4417</v>
      </c>
      <c r="E663" t="s">
        <v>114</v>
      </c>
      <c r="F663" t="s">
        <v>68</v>
      </c>
      <c r="G663" t="s">
        <v>83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0</v>
      </c>
      <c r="N663">
        <v>1</v>
      </c>
      <c r="O663">
        <v>0</v>
      </c>
      <c r="P663">
        <v>0</v>
      </c>
      <c r="Q663">
        <v>0</v>
      </c>
      <c r="R663">
        <v>1</v>
      </c>
      <c r="S663">
        <v>1</v>
      </c>
      <c r="T663">
        <v>3</v>
      </c>
      <c r="U663">
        <v>2</v>
      </c>
      <c r="V663">
        <v>0</v>
      </c>
      <c r="W663">
        <v>0</v>
      </c>
      <c r="X663">
        <v>1</v>
      </c>
      <c r="Y663">
        <v>4</v>
      </c>
      <c r="Z663">
        <v>3</v>
      </c>
      <c r="AA663">
        <v>1</v>
      </c>
      <c r="AB663">
        <v>1</v>
      </c>
      <c r="AC663">
        <v>0</v>
      </c>
      <c r="AD663">
        <v>1</v>
      </c>
      <c r="AE663">
        <v>0</v>
      </c>
      <c r="AF663">
        <v>8</v>
      </c>
      <c r="AG663">
        <v>0</v>
      </c>
      <c r="AH663">
        <v>0</v>
      </c>
      <c r="AI663">
        <v>2</v>
      </c>
      <c r="AJ663">
        <v>0</v>
      </c>
      <c r="AK663">
        <v>1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</v>
      </c>
      <c r="AV663">
        <v>0</v>
      </c>
      <c r="AW663">
        <v>2</v>
      </c>
      <c r="AX663">
        <v>1</v>
      </c>
      <c r="AY663">
        <v>5</v>
      </c>
      <c r="AZ663">
        <v>4</v>
      </c>
      <c r="BA663">
        <v>0</v>
      </c>
      <c r="BB663">
        <v>0</v>
      </c>
      <c r="BC663">
        <v>0</v>
      </c>
      <c r="BD663">
        <v>2</v>
      </c>
    </row>
    <row r="664" spans="1:56" x14ac:dyDescent="0.3">
      <c r="A664">
        <v>2025</v>
      </c>
      <c r="B664">
        <v>4</v>
      </c>
      <c r="C664">
        <v>4415</v>
      </c>
      <c r="D664">
        <v>4418</v>
      </c>
      <c r="E664" t="s">
        <v>115</v>
      </c>
      <c r="F664" t="s">
        <v>68</v>
      </c>
      <c r="G664" t="s">
        <v>83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  <c r="S664">
        <v>1</v>
      </c>
      <c r="T664">
        <v>0</v>
      </c>
      <c r="U664">
        <v>0</v>
      </c>
      <c r="V664">
        <v>1</v>
      </c>
      <c r="W664">
        <v>0</v>
      </c>
      <c r="X664">
        <v>1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2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1</v>
      </c>
      <c r="AY664">
        <v>3</v>
      </c>
      <c r="AZ664">
        <v>7</v>
      </c>
      <c r="BA664">
        <v>0</v>
      </c>
      <c r="BB664">
        <v>0</v>
      </c>
      <c r="BC664">
        <v>0</v>
      </c>
      <c r="BD664">
        <v>2</v>
      </c>
    </row>
    <row r="665" spans="1:56" x14ac:dyDescent="0.3">
      <c r="A665">
        <v>2025</v>
      </c>
      <c r="B665">
        <v>4</v>
      </c>
      <c r="C665">
        <v>4416</v>
      </c>
      <c r="D665">
        <v>4419</v>
      </c>
      <c r="E665" t="s">
        <v>116</v>
      </c>
      <c r="F665" t="s">
        <v>68</v>
      </c>
      <c r="G665" t="s">
        <v>83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0</v>
      </c>
      <c r="R665">
        <v>0</v>
      </c>
      <c r="S665">
        <v>1</v>
      </c>
      <c r="T665">
        <v>1</v>
      </c>
      <c r="U665">
        <v>0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2</v>
      </c>
      <c r="AB665">
        <v>0</v>
      </c>
      <c r="AC665">
        <v>0</v>
      </c>
      <c r="AD665">
        <v>0</v>
      </c>
      <c r="AE665">
        <v>0</v>
      </c>
      <c r="AF665">
        <v>3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2</v>
      </c>
      <c r="BA665">
        <v>0</v>
      </c>
      <c r="BB665">
        <v>0</v>
      </c>
      <c r="BC665">
        <v>0</v>
      </c>
      <c r="BD665">
        <v>0</v>
      </c>
    </row>
    <row r="666" spans="1:56" x14ac:dyDescent="0.3">
      <c r="A666">
        <v>2025</v>
      </c>
      <c r="B666">
        <v>4</v>
      </c>
      <c r="C666">
        <v>4417</v>
      </c>
      <c r="D666">
        <v>4420</v>
      </c>
      <c r="E666" t="s">
        <v>117</v>
      </c>
      <c r="F666" t="s">
        <v>68</v>
      </c>
      <c r="G666" t="s">
        <v>117</v>
      </c>
      <c r="H666">
        <v>20</v>
      </c>
      <c r="I666">
        <v>0</v>
      </c>
      <c r="J666">
        <v>25</v>
      </c>
      <c r="K666">
        <v>26</v>
      </c>
      <c r="L666">
        <v>16</v>
      </c>
      <c r="M666">
        <v>1</v>
      </c>
      <c r="N666">
        <v>10</v>
      </c>
      <c r="O666">
        <v>0</v>
      </c>
      <c r="P666">
        <v>10</v>
      </c>
      <c r="Q666">
        <v>0</v>
      </c>
      <c r="R666">
        <v>10</v>
      </c>
      <c r="S666">
        <v>18</v>
      </c>
      <c r="T666">
        <v>26</v>
      </c>
      <c r="U666">
        <v>17</v>
      </c>
      <c r="V666">
        <v>16</v>
      </c>
      <c r="W666">
        <v>25</v>
      </c>
      <c r="X666">
        <v>15</v>
      </c>
      <c r="Y666">
        <v>14</v>
      </c>
      <c r="Z666">
        <v>14</v>
      </c>
      <c r="AA666">
        <v>15</v>
      </c>
      <c r="AB666">
        <v>8</v>
      </c>
      <c r="AC666">
        <v>0</v>
      </c>
      <c r="AD666">
        <v>22</v>
      </c>
      <c r="AE666">
        <v>0</v>
      </c>
      <c r="AF666">
        <v>43</v>
      </c>
      <c r="AG666">
        <v>0</v>
      </c>
      <c r="AH666">
        <v>7</v>
      </c>
      <c r="AI666">
        <v>18</v>
      </c>
      <c r="AJ666">
        <v>0</v>
      </c>
      <c r="AK666">
        <v>10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9</v>
      </c>
      <c r="AV666">
        <v>0</v>
      </c>
      <c r="AW666">
        <v>12</v>
      </c>
      <c r="AX666">
        <v>6</v>
      </c>
      <c r="AY666">
        <v>44</v>
      </c>
      <c r="AZ666">
        <v>99</v>
      </c>
      <c r="BA666">
        <v>0</v>
      </c>
      <c r="BB666">
        <v>1</v>
      </c>
      <c r="BC666">
        <v>10</v>
      </c>
      <c r="BD666">
        <v>21</v>
      </c>
    </row>
    <row r="667" spans="1:56" x14ac:dyDescent="0.3">
      <c r="A667">
        <v>2025</v>
      </c>
      <c r="B667">
        <v>4</v>
      </c>
      <c r="C667">
        <v>4418</v>
      </c>
      <c r="D667">
        <v>4421</v>
      </c>
      <c r="E667" t="s">
        <v>118</v>
      </c>
      <c r="F667" t="s">
        <v>68</v>
      </c>
      <c r="G667" t="s">
        <v>117</v>
      </c>
      <c r="H667">
        <v>0</v>
      </c>
      <c r="I667">
        <v>0</v>
      </c>
      <c r="J667">
        <v>0</v>
      </c>
      <c r="K667">
        <v>6</v>
      </c>
      <c r="L667">
        <v>4</v>
      </c>
      <c r="M667">
        <v>0</v>
      </c>
      <c r="N667">
        <v>6</v>
      </c>
      <c r="O667">
        <v>0</v>
      </c>
      <c r="P667">
        <v>5</v>
      </c>
      <c r="Q667">
        <v>0</v>
      </c>
      <c r="R667">
        <v>0</v>
      </c>
      <c r="S667">
        <v>6</v>
      </c>
      <c r="T667">
        <v>4</v>
      </c>
      <c r="U667">
        <v>3</v>
      </c>
      <c r="V667">
        <v>3</v>
      </c>
      <c r="W667">
        <v>8</v>
      </c>
      <c r="X667">
        <v>4</v>
      </c>
      <c r="Y667">
        <v>7</v>
      </c>
      <c r="Z667">
        <v>5</v>
      </c>
      <c r="AA667">
        <v>3</v>
      </c>
      <c r="AB667">
        <v>2</v>
      </c>
      <c r="AC667">
        <v>0</v>
      </c>
      <c r="AD667">
        <v>9</v>
      </c>
      <c r="AE667">
        <v>0</v>
      </c>
      <c r="AF667">
        <v>12</v>
      </c>
      <c r="AG667">
        <v>0</v>
      </c>
      <c r="AH667">
        <v>0</v>
      </c>
      <c r="AI667">
        <v>8</v>
      </c>
      <c r="AJ667">
        <v>0</v>
      </c>
      <c r="AK667">
        <v>4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</v>
      </c>
      <c r="AV667">
        <v>0</v>
      </c>
      <c r="AW667">
        <v>4</v>
      </c>
      <c r="AX667">
        <v>2</v>
      </c>
      <c r="AY667">
        <v>7</v>
      </c>
      <c r="AZ667">
        <v>10</v>
      </c>
      <c r="BA667">
        <v>0</v>
      </c>
      <c r="BB667">
        <v>0</v>
      </c>
      <c r="BC667">
        <v>0</v>
      </c>
      <c r="BD667">
        <v>0</v>
      </c>
    </row>
    <row r="668" spans="1:56" x14ac:dyDescent="0.3">
      <c r="A668">
        <v>2025</v>
      </c>
      <c r="B668">
        <v>4</v>
      </c>
      <c r="C668">
        <v>4419</v>
      </c>
      <c r="D668">
        <v>4422</v>
      </c>
      <c r="E668" t="s">
        <v>119</v>
      </c>
      <c r="F668" t="s">
        <v>68</v>
      </c>
      <c r="G668" t="s">
        <v>117</v>
      </c>
      <c r="H668">
        <v>0</v>
      </c>
      <c r="I668">
        <v>0</v>
      </c>
      <c r="J668">
        <v>0</v>
      </c>
      <c r="K668">
        <v>4</v>
      </c>
      <c r="L668">
        <v>2</v>
      </c>
      <c r="M668">
        <v>2</v>
      </c>
      <c r="N668">
        <v>1</v>
      </c>
      <c r="O668">
        <v>0</v>
      </c>
      <c r="P668">
        <v>1</v>
      </c>
      <c r="Q668">
        <v>0</v>
      </c>
      <c r="R668">
        <v>7</v>
      </c>
      <c r="S668">
        <v>6</v>
      </c>
      <c r="T668">
        <v>4</v>
      </c>
      <c r="U668">
        <v>6</v>
      </c>
      <c r="V668">
        <v>3</v>
      </c>
      <c r="W668">
        <v>6</v>
      </c>
      <c r="X668">
        <v>6</v>
      </c>
      <c r="Y668">
        <v>4</v>
      </c>
      <c r="Z668">
        <v>1</v>
      </c>
      <c r="AA668">
        <v>7</v>
      </c>
      <c r="AB668">
        <v>1</v>
      </c>
      <c r="AC668">
        <v>0</v>
      </c>
      <c r="AD668">
        <v>0</v>
      </c>
      <c r="AE668">
        <v>0</v>
      </c>
      <c r="AF668">
        <v>3</v>
      </c>
      <c r="AG668">
        <v>0</v>
      </c>
      <c r="AH668">
        <v>1</v>
      </c>
      <c r="AI668">
        <v>0</v>
      </c>
      <c r="AJ668">
        <v>0</v>
      </c>
      <c r="AK668">
        <v>1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3</v>
      </c>
      <c r="AV668">
        <v>0</v>
      </c>
      <c r="AW668">
        <v>20</v>
      </c>
      <c r="AX668">
        <v>1</v>
      </c>
      <c r="AY668">
        <v>3</v>
      </c>
      <c r="AZ668">
        <v>21</v>
      </c>
      <c r="BA668">
        <v>0</v>
      </c>
      <c r="BB668">
        <v>0</v>
      </c>
      <c r="BC668">
        <v>0</v>
      </c>
      <c r="BD668">
        <v>1</v>
      </c>
    </row>
    <row r="669" spans="1:56" x14ac:dyDescent="0.3">
      <c r="A669">
        <v>2025</v>
      </c>
      <c r="B669">
        <v>4</v>
      </c>
      <c r="C669">
        <v>4420</v>
      </c>
      <c r="D669">
        <v>4423</v>
      </c>
      <c r="E669" t="s">
        <v>120</v>
      </c>
      <c r="F669" t="s">
        <v>68</v>
      </c>
      <c r="G669" t="s">
        <v>117</v>
      </c>
      <c r="H669">
        <v>0</v>
      </c>
      <c r="I669">
        <v>0</v>
      </c>
      <c r="J669">
        <v>0</v>
      </c>
      <c r="K669">
        <v>10</v>
      </c>
      <c r="L669">
        <v>3</v>
      </c>
      <c r="M669">
        <v>0</v>
      </c>
      <c r="N669">
        <v>2</v>
      </c>
      <c r="O669">
        <v>0</v>
      </c>
      <c r="P669">
        <v>4</v>
      </c>
      <c r="Q669">
        <v>0</v>
      </c>
      <c r="R669">
        <v>4</v>
      </c>
      <c r="S669">
        <v>11</v>
      </c>
      <c r="T669">
        <v>1</v>
      </c>
      <c r="U669">
        <v>7</v>
      </c>
      <c r="V669">
        <v>4</v>
      </c>
      <c r="W669">
        <v>10</v>
      </c>
      <c r="X669">
        <v>6</v>
      </c>
      <c r="Y669">
        <v>7</v>
      </c>
      <c r="Z669">
        <v>8</v>
      </c>
      <c r="AA669">
        <v>6</v>
      </c>
      <c r="AB669">
        <v>2</v>
      </c>
      <c r="AC669">
        <v>0</v>
      </c>
      <c r="AD669">
        <v>6</v>
      </c>
      <c r="AE669">
        <v>0</v>
      </c>
      <c r="AF669">
        <v>17</v>
      </c>
      <c r="AG669">
        <v>0</v>
      </c>
      <c r="AH669">
        <v>0</v>
      </c>
      <c r="AI669">
        <v>6</v>
      </c>
      <c r="AJ669">
        <v>0</v>
      </c>
      <c r="AK669">
        <v>4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4</v>
      </c>
      <c r="AX669">
        <v>1</v>
      </c>
      <c r="AY669">
        <v>6</v>
      </c>
      <c r="AZ669">
        <v>13</v>
      </c>
      <c r="BA669">
        <v>0</v>
      </c>
      <c r="BB669">
        <v>0</v>
      </c>
      <c r="BC669">
        <v>1</v>
      </c>
      <c r="BD669">
        <v>0</v>
      </c>
    </row>
    <row r="670" spans="1:56" x14ac:dyDescent="0.3">
      <c r="A670">
        <v>2025</v>
      </c>
      <c r="B670">
        <v>4</v>
      </c>
      <c r="C670">
        <v>4421</v>
      </c>
      <c r="D670">
        <v>4424</v>
      </c>
      <c r="E670" t="s">
        <v>121</v>
      </c>
      <c r="F670" t="s">
        <v>68</v>
      </c>
      <c r="G670" t="s">
        <v>117</v>
      </c>
      <c r="H670">
        <v>0</v>
      </c>
      <c r="I670">
        <v>0</v>
      </c>
      <c r="J670">
        <v>0</v>
      </c>
      <c r="K670">
        <v>6</v>
      </c>
      <c r="L670">
        <v>3</v>
      </c>
      <c r="M670">
        <v>0</v>
      </c>
      <c r="N670">
        <v>1</v>
      </c>
      <c r="O670">
        <v>0</v>
      </c>
      <c r="P670">
        <v>0</v>
      </c>
      <c r="Q670">
        <v>0</v>
      </c>
      <c r="R670">
        <v>4</v>
      </c>
      <c r="S670">
        <v>9</v>
      </c>
      <c r="T670">
        <v>8</v>
      </c>
      <c r="U670">
        <v>3</v>
      </c>
      <c r="V670">
        <v>3</v>
      </c>
      <c r="W670">
        <v>4</v>
      </c>
      <c r="X670">
        <v>6</v>
      </c>
      <c r="Y670">
        <v>1</v>
      </c>
      <c r="Z670">
        <v>5</v>
      </c>
      <c r="AA670">
        <v>2</v>
      </c>
      <c r="AB670">
        <v>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2</v>
      </c>
      <c r="AX670">
        <v>0</v>
      </c>
      <c r="AY670">
        <v>6</v>
      </c>
      <c r="AZ670">
        <v>9</v>
      </c>
      <c r="BA670">
        <v>0</v>
      </c>
      <c r="BB670">
        <v>0</v>
      </c>
      <c r="BC670">
        <v>3</v>
      </c>
      <c r="BD670">
        <v>3</v>
      </c>
    </row>
    <row r="671" spans="1:56" x14ac:dyDescent="0.3">
      <c r="A671">
        <v>2025</v>
      </c>
      <c r="B671">
        <v>4</v>
      </c>
      <c r="C671">
        <v>4422</v>
      </c>
      <c r="D671">
        <v>4425</v>
      </c>
      <c r="E671" t="s">
        <v>122</v>
      </c>
      <c r="F671" t="s">
        <v>68</v>
      </c>
      <c r="G671" t="s">
        <v>117</v>
      </c>
      <c r="H671">
        <v>0</v>
      </c>
      <c r="I671">
        <v>0</v>
      </c>
      <c r="J671">
        <v>0</v>
      </c>
      <c r="K671">
        <v>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1</v>
      </c>
      <c r="S671">
        <v>1</v>
      </c>
      <c r="T671">
        <v>2</v>
      </c>
      <c r="U671">
        <v>0</v>
      </c>
      <c r="V671">
        <v>2</v>
      </c>
      <c r="W671">
        <v>4</v>
      </c>
      <c r="X671">
        <v>1</v>
      </c>
      <c r="Y671">
        <v>3</v>
      </c>
      <c r="Z671">
        <v>1</v>
      </c>
      <c r="AA671">
        <v>4</v>
      </c>
      <c r="AB671">
        <v>2</v>
      </c>
      <c r="AC671">
        <v>0</v>
      </c>
      <c r="AD671">
        <v>5</v>
      </c>
      <c r="AE671">
        <v>0</v>
      </c>
      <c r="AF671">
        <v>10</v>
      </c>
      <c r="AG671">
        <v>0</v>
      </c>
      <c r="AH671">
        <v>3</v>
      </c>
      <c r="AI671">
        <v>2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</v>
      </c>
      <c r="AV671">
        <v>0</v>
      </c>
      <c r="AW671">
        <v>9</v>
      </c>
      <c r="AX671">
        <v>2</v>
      </c>
      <c r="AY671">
        <v>8</v>
      </c>
      <c r="AZ671">
        <v>27</v>
      </c>
      <c r="BA671">
        <v>0</v>
      </c>
      <c r="BB671">
        <v>0</v>
      </c>
      <c r="BC671">
        <v>1</v>
      </c>
      <c r="BD671">
        <v>3</v>
      </c>
    </row>
    <row r="672" spans="1:56" x14ac:dyDescent="0.3">
      <c r="A672">
        <v>2025</v>
      </c>
      <c r="B672">
        <v>4</v>
      </c>
      <c r="C672">
        <v>4423</v>
      </c>
      <c r="D672">
        <v>4426</v>
      </c>
      <c r="E672" t="s">
        <v>123</v>
      </c>
      <c r="F672" t="s">
        <v>68</v>
      </c>
      <c r="G672" t="s">
        <v>117</v>
      </c>
      <c r="H672">
        <v>0</v>
      </c>
      <c r="I672">
        <v>0</v>
      </c>
      <c r="J672">
        <v>0</v>
      </c>
      <c r="K672">
        <v>7</v>
      </c>
      <c r="L672">
        <v>3</v>
      </c>
      <c r="M672">
        <v>0</v>
      </c>
      <c r="N672">
        <v>2</v>
      </c>
      <c r="O672">
        <v>0</v>
      </c>
      <c r="P672">
        <v>1</v>
      </c>
      <c r="Q672">
        <v>0</v>
      </c>
      <c r="R672">
        <v>4</v>
      </c>
      <c r="S672">
        <v>5</v>
      </c>
      <c r="T672">
        <v>2</v>
      </c>
      <c r="U672">
        <v>10</v>
      </c>
      <c r="V672">
        <v>3</v>
      </c>
      <c r="W672">
        <v>6</v>
      </c>
      <c r="X672">
        <v>7</v>
      </c>
      <c r="Y672">
        <v>7</v>
      </c>
      <c r="Z672">
        <v>8</v>
      </c>
      <c r="AA672">
        <v>8</v>
      </c>
      <c r="AB672">
        <v>3</v>
      </c>
      <c r="AC672">
        <v>0</v>
      </c>
      <c r="AD672">
        <v>1</v>
      </c>
      <c r="AE672">
        <v>0</v>
      </c>
      <c r="AF672">
        <v>7</v>
      </c>
      <c r="AG672">
        <v>0</v>
      </c>
      <c r="AH672">
        <v>2</v>
      </c>
      <c r="AI672">
        <v>1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4</v>
      </c>
      <c r="AV672">
        <v>0</v>
      </c>
      <c r="AW672">
        <v>22</v>
      </c>
      <c r="AX672">
        <v>1</v>
      </c>
      <c r="AY672">
        <v>19</v>
      </c>
      <c r="AZ672">
        <v>28</v>
      </c>
      <c r="BA672">
        <v>0</v>
      </c>
      <c r="BB672">
        <v>0</v>
      </c>
      <c r="BC672">
        <v>3</v>
      </c>
      <c r="BD672">
        <v>10</v>
      </c>
    </row>
    <row r="673" spans="1:56" x14ac:dyDescent="0.3">
      <c r="A673">
        <v>2025</v>
      </c>
      <c r="B673">
        <v>4</v>
      </c>
      <c r="C673">
        <v>4424</v>
      </c>
      <c r="D673">
        <v>4427</v>
      </c>
      <c r="E673" t="s">
        <v>124</v>
      </c>
      <c r="F673" t="s">
        <v>68</v>
      </c>
      <c r="G673" t="s">
        <v>117</v>
      </c>
      <c r="H673">
        <v>0</v>
      </c>
      <c r="I673">
        <v>0</v>
      </c>
      <c r="J673">
        <v>0</v>
      </c>
      <c r="K673">
        <v>1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</v>
      </c>
      <c r="T673">
        <v>1</v>
      </c>
      <c r="U673">
        <v>1</v>
      </c>
      <c r="V673">
        <v>4</v>
      </c>
      <c r="W673">
        <v>2</v>
      </c>
      <c r="X673">
        <v>3</v>
      </c>
      <c r="Y673">
        <v>1</v>
      </c>
      <c r="Z673">
        <v>2</v>
      </c>
      <c r="AA673">
        <v>2</v>
      </c>
      <c r="AB673">
        <v>1</v>
      </c>
      <c r="AC673">
        <v>0</v>
      </c>
      <c r="AD673">
        <v>1</v>
      </c>
      <c r="AE673">
        <v>0</v>
      </c>
      <c r="AF673">
        <v>4</v>
      </c>
      <c r="AG673">
        <v>0</v>
      </c>
      <c r="AH673">
        <v>4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6</v>
      </c>
      <c r="AZ673">
        <v>11</v>
      </c>
      <c r="BA673">
        <v>0</v>
      </c>
      <c r="BB673">
        <v>0</v>
      </c>
      <c r="BC673">
        <v>2</v>
      </c>
      <c r="BD673">
        <v>2</v>
      </c>
    </row>
    <row r="674" spans="1:56" x14ac:dyDescent="0.3">
      <c r="A674">
        <v>2025</v>
      </c>
      <c r="B674">
        <v>4</v>
      </c>
      <c r="C674">
        <v>4425</v>
      </c>
      <c r="D674">
        <v>4428</v>
      </c>
      <c r="E674" t="s">
        <v>125</v>
      </c>
      <c r="F674" t="s">
        <v>68</v>
      </c>
      <c r="G674" t="s">
        <v>117</v>
      </c>
      <c r="H674">
        <v>0</v>
      </c>
      <c r="I674">
        <v>0</v>
      </c>
      <c r="J674">
        <v>0</v>
      </c>
      <c r="K674">
        <v>4</v>
      </c>
      <c r="L674">
        <v>1</v>
      </c>
      <c r="M674">
        <v>0</v>
      </c>
      <c r="N674">
        <v>2</v>
      </c>
      <c r="O674">
        <v>1</v>
      </c>
      <c r="P674">
        <v>1</v>
      </c>
      <c r="Q674">
        <v>0</v>
      </c>
      <c r="R674">
        <v>2</v>
      </c>
      <c r="S674">
        <v>7</v>
      </c>
      <c r="T674">
        <v>9</v>
      </c>
      <c r="U674">
        <v>6</v>
      </c>
      <c r="V674">
        <v>4</v>
      </c>
      <c r="W674">
        <v>4</v>
      </c>
      <c r="X674">
        <v>6</v>
      </c>
      <c r="Y674">
        <v>4</v>
      </c>
      <c r="Z674">
        <v>5</v>
      </c>
      <c r="AA674">
        <v>7</v>
      </c>
      <c r="AB674">
        <v>0</v>
      </c>
      <c r="AC674">
        <v>0</v>
      </c>
      <c r="AD674">
        <v>3</v>
      </c>
      <c r="AE674">
        <v>0</v>
      </c>
      <c r="AF674">
        <v>9</v>
      </c>
      <c r="AG674">
        <v>0</v>
      </c>
      <c r="AH674">
        <v>3</v>
      </c>
      <c r="AI674">
        <v>1</v>
      </c>
      <c r="AJ674">
        <v>0</v>
      </c>
      <c r="AK674">
        <v>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10</v>
      </c>
      <c r="AV674">
        <v>0</v>
      </c>
      <c r="AW674">
        <v>50</v>
      </c>
      <c r="AX674">
        <v>0</v>
      </c>
      <c r="AY674">
        <v>11</v>
      </c>
      <c r="AZ674">
        <v>29</v>
      </c>
      <c r="BA674">
        <v>0</v>
      </c>
      <c r="BB674">
        <v>0</v>
      </c>
      <c r="BC674">
        <v>0</v>
      </c>
      <c r="BD674">
        <v>0</v>
      </c>
    </row>
    <row r="675" spans="1:56" x14ac:dyDescent="0.3">
      <c r="A675">
        <v>2025</v>
      </c>
      <c r="B675">
        <v>4</v>
      </c>
      <c r="C675">
        <v>4426</v>
      </c>
      <c r="D675">
        <v>4429</v>
      </c>
      <c r="E675" t="s">
        <v>126</v>
      </c>
      <c r="F675" t="s">
        <v>68</v>
      </c>
      <c r="G675" t="s">
        <v>117</v>
      </c>
      <c r="H675">
        <v>0</v>
      </c>
      <c r="I675">
        <v>0</v>
      </c>
      <c r="J675">
        <v>0</v>
      </c>
      <c r="K675">
        <v>6</v>
      </c>
      <c r="L675">
        <v>4</v>
      </c>
      <c r="M675">
        <v>1</v>
      </c>
      <c r="N675">
        <v>4</v>
      </c>
      <c r="O675">
        <v>0</v>
      </c>
      <c r="P675">
        <v>4</v>
      </c>
      <c r="Q675">
        <v>1</v>
      </c>
      <c r="R675">
        <v>6</v>
      </c>
      <c r="S675">
        <v>12</v>
      </c>
      <c r="T675">
        <v>9</v>
      </c>
      <c r="U675">
        <v>11</v>
      </c>
      <c r="V675">
        <v>8</v>
      </c>
      <c r="W675">
        <v>16</v>
      </c>
      <c r="X675">
        <v>11</v>
      </c>
      <c r="Y675">
        <v>16</v>
      </c>
      <c r="Z675">
        <v>8</v>
      </c>
      <c r="AA675">
        <v>10</v>
      </c>
      <c r="AB675">
        <v>3</v>
      </c>
      <c r="AC675">
        <v>0</v>
      </c>
      <c r="AD675">
        <v>9</v>
      </c>
      <c r="AE675">
        <v>3</v>
      </c>
      <c r="AF675">
        <v>37</v>
      </c>
      <c r="AG675">
        <v>0</v>
      </c>
      <c r="AH675">
        <v>0</v>
      </c>
      <c r="AI675">
        <v>10</v>
      </c>
      <c r="AJ675">
        <v>0</v>
      </c>
      <c r="AK675">
        <v>4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</v>
      </c>
      <c r="AV675">
        <v>0</v>
      </c>
      <c r="AW675">
        <v>18</v>
      </c>
      <c r="AX675">
        <v>5</v>
      </c>
      <c r="AY675">
        <v>32</v>
      </c>
      <c r="AZ675">
        <v>72</v>
      </c>
      <c r="BA675">
        <v>0</v>
      </c>
      <c r="BB675">
        <v>0</v>
      </c>
      <c r="BC675">
        <v>10</v>
      </c>
      <c r="BD675">
        <v>17</v>
      </c>
    </row>
    <row r="676" spans="1:56" x14ac:dyDescent="0.3">
      <c r="A676">
        <v>2025</v>
      </c>
      <c r="B676">
        <v>4</v>
      </c>
      <c r="C676">
        <v>4427</v>
      </c>
      <c r="D676">
        <v>4430</v>
      </c>
      <c r="E676" t="s">
        <v>127</v>
      </c>
      <c r="F676" t="s">
        <v>68</v>
      </c>
      <c r="G676" t="s">
        <v>117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1</v>
      </c>
      <c r="N676">
        <v>0</v>
      </c>
      <c r="O676">
        <v>0</v>
      </c>
      <c r="P676">
        <v>0</v>
      </c>
      <c r="Q676">
        <v>0</v>
      </c>
      <c r="R676">
        <v>2</v>
      </c>
      <c r="S676">
        <v>2</v>
      </c>
      <c r="T676">
        <v>2</v>
      </c>
      <c r="U676">
        <v>2</v>
      </c>
      <c r="V676">
        <v>2</v>
      </c>
      <c r="W676">
        <v>3</v>
      </c>
      <c r="X676">
        <v>4</v>
      </c>
      <c r="Y676">
        <v>6</v>
      </c>
      <c r="Z676">
        <v>3</v>
      </c>
      <c r="AA676">
        <v>1</v>
      </c>
      <c r="AB676">
        <v>3</v>
      </c>
      <c r="AC676">
        <v>0</v>
      </c>
      <c r="AD676">
        <v>0</v>
      </c>
      <c r="AE676">
        <v>0</v>
      </c>
      <c r="AF676">
        <v>18</v>
      </c>
      <c r="AG676">
        <v>0</v>
      </c>
      <c r="AH676">
        <v>0</v>
      </c>
      <c r="AI676">
        <v>0</v>
      </c>
      <c r="AJ676">
        <v>0</v>
      </c>
      <c r="AK676">
        <v>5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2</v>
      </c>
      <c r="AX676">
        <v>0</v>
      </c>
      <c r="AY676">
        <v>11</v>
      </c>
      <c r="AZ676">
        <v>13</v>
      </c>
      <c r="BA676">
        <v>0</v>
      </c>
      <c r="BB676">
        <v>0</v>
      </c>
      <c r="BC676">
        <v>3</v>
      </c>
      <c r="BD676">
        <v>2</v>
      </c>
    </row>
    <row r="677" spans="1:56" x14ac:dyDescent="0.3">
      <c r="A677">
        <v>2025</v>
      </c>
      <c r="B677">
        <v>4</v>
      </c>
      <c r="C677">
        <v>4428</v>
      </c>
      <c r="D677">
        <v>4431</v>
      </c>
      <c r="E677" t="s">
        <v>128</v>
      </c>
      <c r="F677" t="s">
        <v>68</v>
      </c>
      <c r="G677" t="s">
        <v>117</v>
      </c>
      <c r="H677">
        <v>0</v>
      </c>
      <c r="I677">
        <v>0</v>
      </c>
      <c r="J677">
        <v>0</v>
      </c>
      <c r="K677">
        <v>1</v>
      </c>
      <c r="L677">
        <v>1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1</v>
      </c>
      <c r="T677">
        <v>1</v>
      </c>
      <c r="U677">
        <v>1</v>
      </c>
      <c r="V677">
        <v>3</v>
      </c>
      <c r="W677">
        <v>0</v>
      </c>
      <c r="X677">
        <v>3</v>
      </c>
      <c r="Y677">
        <v>1</v>
      </c>
      <c r="Z677">
        <v>0</v>
      </c>
      <c r="AA677">
        <v>0</v>
      </c>
      <c r="AB677">
        <v>2</v>
      </c>
      <c r="AC677">
        <v>0</v>
      </c>
      <c r="AD677">
        <v>0</v>
      </c>
      <c r="AE677">
        <v>0</v>
      </c>
      <c r="AF677">
        <v>2</v>
      </c>
      <c r="AG677">
        <v>0</v>
      </c>
      <c r="AH677">
        <v>0</v>
      </c>
      <c r="AI677">
        <v>1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2</v>
      </c>
      <c r="AZ677">
        <v>2</v>
      </c>
      <c r="BA677">
        <v>0</v>
      </c>
      <c r="BB677">
        <v>0</v>
      </c>
      <c r="BC677">
        <v>0</v>
      </c>
      <c r="BD677">
        <v>1</v>
      </c>
    </row>
    <row r="678" spans="1:56" x14ac:dyDescent="0.3">
      <c r="A678">
        <v>2025</v>
      </c>
      <c r="B678">
        <v>4</v>
      </c>
      <c r="C678">
        <v>4429</v>
      </c>
      <c r="D678">
        <v>4432</v>
      </c>
      <c r="E678" t="s">
        <v>129</v>
      </c>
      <c r="F678" t="s">
        <v>68</v>
      </c>
      <c r="G678" t="s">
        <v>117</v>
      </c>
      <c r="H678">
        <v>0</v>
      </c>
      <c r="I678">
        <v>0</v>
      </c>
      <c r="J678">
        <v>0</v>
      </c>
      <c r="K678">
        <v>2</v>
      </c>
      <c r="L678">
        <v>2</v>
      </c>
      <c r="M678">
        <v>0</v>
      </c>
      <c r="N678">
        <v>1</v>
      </c>
      <c r="O678">
        <v>0</v>
      </c>
      <c r="P678">
        <v>0</v>
      </c>
      <c r="Q678">
        <v>0</v>
      </c>
      <c r="R678">
        <v>0</v>
      </c>
      <c r="S678">
        <v>1</v>
      </c>
      <c r="T678">
        <v>4</v>
      </c>
      <c r="U678">
        <v>2</v>
      </c>
      <c r="V678">
        <v>1</v>
      </c>
      <c r="W678">
        <v>3</v>
      </c>
      <c r="X678">
        <v>3</v>
      </c>
      <c r="Y678">
        <v>2</v>
      </c>
      <c r="Z678">
        <v>1</v>
      </c>
      <c r="AA678">
        <v>2</v>
      </c>
      <c r="AB678">
        <v>1</v>
      </c>
      <c r="AC678">
        <v>0</v>
      </c>
      <c r="AD678">
        <v>0</v>
      </c>
      <c r="AE678">
        <v>0</v>
      </c>
      <c r="AF678">
        <v>11</v>
      </c>
      <c r="AG678">
        <v>0</v>
      </c>
      <c r="AH678">
        <v>0</v>
      </c>
      <c r="AI678">
        <v>0</v>
      </c>
      <c r="AJ678">
        <v>0</v>
      </c>
      <c r="AK678">
        <v>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5</v>
      </c>
      <c r="AZ678">
        <v>16</v>
      </c>
      <c r="BA678">
        <v>0</v>
      </c>
      <c r="BB678">
        <v>0</v>
      </c>
      <c r="BC678">
        <v>3</v>
      </c>
      <c r="BD678">
        <v>4</v>
      </c>
    </row>
    <row r="679" spans="1:56" x14ac:dyDescent="0.3">
      <c r="A679">
        <v>2025</v>
      </c>
      <c r="B679">
        <v>4</v>
      </c>
      <c r="C679">
        <v>4430</v>
      </c>
      <c r="D679">
        <v>4433</v>
      </c>
      <c r="E679" t="s">
        <v>130</v>
      </c>
      <c r="F679" t="s">
        <v>68</v>
      </c>
      <c r="G679" t="s">
        <v>117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1</v>
      </c>
      <c r="Q679">
        <v>0</v>
      </c>
      <c r="R679">
        <v>0</v>
      </c>
      <c r="S679">
        <v>1</v>
      </c>
      <c r="T679">
        <v>1</v>
      </c>
      <c r="U679">
        <v>0</v>
      </c>
      <c r="V679">
        <v>3</v>
      </c>
      <c r="W679">
        <v>2</v>
      </c>
      <c r="X679">
        <v>3</v>
      </c>
      <c r="Y679">
        <v>0</v>
      </c>
      <c r="Z679">
        <v>1</v>
      </c>
      <c r="AA679">
        <v>4</v>
      </c>
      <c r="AB679">
        <v>0</v>
      </c>
      <c r="AC679">
        <v>0</v>
      </c>
      <c r="AD679">
        <v>0</v>
      </c>
      <c r="AE679">
        <v>0</v>
      </c>
      <c r="AF679">
        <v>8</v>
      </c>
      <c r="AG679">
        <v>0</v>
      </c>
      <c r="AH679">
        <v>0</v>
      </c>
      <c r="AI679">
        <v>0</v>
      </c>
      <c r="AJ679">
        <v>0</v>
      </c>
      <c r="AK679">
        <v>5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8</v>
      </c>
      <c r="AZ679">
        <v>17</v>
      </c>
      <c r="BA679">
        <v>0</v>
      </c>
      <c r="BB679">
        <v>0</v>
      </c>
      <c r="BC679">
        <v>0</v>
      </c>
      <c r="BD679">
        <v>6</v>
      </c>
    </row>
    <row r="680" spans="1:56" x14ac:dyDescent="0.3">
      <c r="A680">
        <v>2025</v>
      </c>
      <c r="B680">
        <v>4</v>
      </c>
      <c r="C680">
        <v>4431</v>
      </c>
      <c r="D680">
        <v>4434</v>
      </c>
      <c r="E680" t="s">
        <v>501</v>
      </c>
      <c r="F680" t="s">
        <v>68</v>
      </c>
      <c r="G680" t="s">
        <v>117</v>
      </c>
      <c r="H680">
        <v>0</v>
      </c>
      <c r="I680">
        <v>0</v>
      </c>
      <c r="J680">
        <v>0</v>
      </c>
      <c r="K680">
        <v>3</v>
      </c>
      <c r="L680">
        <v>1</v>
      </c>
      <c r="M680">
        <v>0</v>
      </c>
      <c r="N680">
        <v>0</v>
      </c>
      <c r="O680">
        <v>0</v>
      </c>
      <c r="P680">
        <v>2</v>
      </c>
      <c r="Q680">
        <v>0</v>
      </c>
      <c r="R680">
        <v>0</v>
      </c>
      <c r="S680">
        <v>3</v>
      </c>
      <c r="T680">
        <v>6</v>
      </c>
      <c r="U680">
        <v>4</v>
      </c>
      <c r="V680">
        <v>5</v>
      </c>
      <c r="W680">
        <v>3</v>
      </c>
      <c r="X680">
        <v>5</v>
      </c>
      <c r="Y680">
        <v>5</v>
      </c>
      <c r="Z680">
        <v>5</v>
      </c>
      <c r="AA680">
        <v>5</v>
      </c>
      <c r="AB680">
        <v>6</v>
      </c>
      <c r="AC680">
        <v>0</v>
      </c>
      <c r="AD680">
        <v>4</v>
      </c>
      <c r="AE680">
        <v>0</v>
      </c>
      <c r="AF680">
        <v>18</v>
      </c>
      <c r="AG680">
        <v>0</v>
      </c>
      <c r="AH680">
        <v>0</v>
      </c>
      <c r="AI680">
        <v>3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3</v>
      </c>
      <c r="AV680">
        <v>1</v>
      </c>
      <c r="AW680">
        <v>0</v>
      </c>
      <c r="AX680">
        <v>9</v>
      </c>
      <c r="AY680">
        <v>15</v>
      </c>
      <c r="AZ680">
        <v>25</v>
      </c>
      <c r="BA680">
        <v>0</v>
      </c>
      <c r="BB680">
        <v>0</v>
      </c>
      <c r="BC680">
        <v>1</v>
      </c>
      <c r="BD680">
        <v>4</v>
      </c>
    </row>
    <row r="681" spans="1:56" x14ac:dyDescent="0.3">
      <c r="A681">
        <v>2025</v>
      </c>
      <c r="B681">
        <v>4</v>
      </c>
      <c r="C681">
        <v>4432</v>
      </c>
      <c r="D681">
        <v>4435</v>
      </c>
      <c r="E681" t="s">
        <v>131</v>
      </c>
      <c r="F681" t="s">
        <v>68</v>
      </c>
      <c r="G681" t="s">
        <v>117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0</v>
      </c>
      <c r="N681">
        <v>0</v>
      </c>
      <c r="O681">
        <v>0</v>
      </c>
      <c r="P681">
        <v>1</v>
      </c>
      <c r="Q681">
        <v>0</v>
      </c>
      <c r="R681">
        <v>0</v>
      </c>
      <c r="S681">
        <v>1</v>
      </c>
      <c r="T681">
        <v>2</v>
      </c>
      <c r="U681">
        <v>2</v>
      </c>
      <c r="V681">
        <v>2</v>
      </c>
      <c r="W681">
        <v>0</v>
      </c>
      <c r="X681">
        <v>3</v>
      </c>
      <c r="Y681">
        <v>6</v>
      </c>
      <c r="Z681">
        <v>1</v>
      </c>
      <c r="AA681">
        <v>3</v>
      </c>
      <c r="AB681">
        <v>2</v>
      </c>
      <c r="AC681">
        <v>0</v>
      </c>
      <c r="AD681">
        <v>0</v>
      </c>
      <c r="AE681">
        <v>0</v>
      </c>
      <c r="AF681">
        <v>1</v>
      </c>
      <c r="AG681">
        <v>0</v>
      </c>
      <c r="AH681">
        <v>0</v>
      </c>
      <c r="AI681">
        <v>2</v>
      </c>
      <c r="AJ681">
        <v>0</v>
      </c>
      <c r="AK681">
        <v>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1</v>
      </c>
      <c r="AX681">
        <v>2</v>
      </c>
      <c r="AY681">
        <v>0</v>
      </c>
      <c r="AZ681">
        <v>6</v>
      </c>
      <c r="BA681">
        <v>0</v>
      </c>
      <c r="BB681">
        <v>0</v>
      </c>
      <c r="BC681">
        <v>0</v>
      </c>
      <c r="BD681">
        <v>2</v>
      </c>
    </row>
    <row r="682" spans="1:56" x14ac:dyDescent="0.3">
      <c r="A682">
        <v>2025</v>
      </c>
      <c r="B682">
        <v>4</v>
      </c>
      <c r="C682">
        <v>4433</v>
      </c>
      <c r="D682">
        <v>4436</v>
      </c>
      <c r="E682" t="s">
        <v>132</v>
      </c>
      <c r="F682" t="s">
        <v>68</v>
      </c>
      <c r="G682" t="s">
        <v>117</v>
      </c>
      <c r="H682">
        <v>0</v>
      </c>
      <c r="I682">
        <v>0</v>
      </c>
      <c r="J682">
        <v>0</v>
      </c>
      <c r="K682">
        <v>2</v>
      </c>
      <c r="L682">
        <v>1</v>
      </c>
      <c r="M682">
        <v>0</v>
      </c>
      <c r="N682">
        <v>2</v>
      </c>
      <c r="O682">
        <v>0</v>
      </c>
      <c r="P682">
        <v>3</v>
      </c>
      <c r="Q682">
        <v>0</v>
      </c>
      <c r="R682">
        <v>1</v>
      </c>
      <c r="S682">
        <v>5</v>
      </c>
      <c r="T682">
        <v>3</v>
      </c>
      <c r="U682">
        <v>1</v>
      </c>
      <c r="V682">
        <v>2</v>
      </c>
      <c r="W682">
        <v>1</v>
      </c>
      <c r="X682">
        <v>2</v>
      </c>
      <c r="Y682">
        <v>5</v>
      </c>
      <c r="Z682">
        <v>3</v>
      </c>
      <c r="AA682">
        <v>3</v>
      </c>
      <c r="AB682">
        <v>0</v>
      </c>
      <c r="AC682">
        <v>0</v>
      </c>
      <c r="AD682">
        <v>0</v>
      </c>
      <c r="AE682">
        <v>0</v>
      </c>
      <c r="AF682">
        <v>1</v>
      </c>
      <c r="AG682">
        <v>0</v>
      </c>
      <c r="AH682">
        <v>0</v>
      </c>
      <c r="AI682">
        <v>3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2</v>
      </c>
      <c r="AX682">
        <v>0</v>
      </c>
      <c r="AY682">
        <v>3</v>
      </c>
      <c r="AZ682">
        <v>10</v>
      </c>
      <c r="BA682">
        <v>0</v>
      </c>
      <c r="BB682">
        <v>0</v>
      </c>
      <c r="BC682">
        <v>0</v>
      </c>
      <c r="BD682">
        <v>0</v>
      </c>
    </row>
    <row r="683" spans="1:56" x14ac:dyDescent="0.3">
      <c r="A683">
        <v>2025</v>
      </c>
      <c r="B683">
        <v>4</v>
      </c>
      <c r="C683">
        <v>4434</v>
      </c>
      <c r="D683">
        <v>4437</v>
      </c>
      <c r="E683" t="s">
        <v>133</v>
      </c>
      <c r="F683" t="s">
        <v>68</v>
      </c>
      <c r="G683" t="s">
        <v>117</v>
      </c>
      <c r="H683">
        <v>0</v>
      </c>
      <c r="I683">
        <v>0</v>
      </c>
      <c r="J683">
        <v>0</v>
      </c>
      <c r="K683">
        <v>5</v>
      </c>
      <c r="L683">
        <v>6</v>
      </c>
      <c r="M683">
        <v>1</v>
      </c>
      <c r="N683">
        <v>3</v>
      </c>
      <c r="O683">
        <v>0</v>
      </c>
      <c r="P683">
        <v>2</v>
      </c>
      <c r="Q683">
        <v>0</v>
      </c>
      <c r="R683">
        <v>2</v>
      </c>
      <c r="S683">
        <v>6</v>
      </c>
      <c r="T683">
        <v>10</v>
      </c>
      <c r="U683">
        <v>6</v>
      </c>
      <c r="V683">
        <v>8</v>
      </c>
      <c r="W683">
        <v>5</v>
      </c>
      <c r="X683">
        <v>7</v>
      </c>
      <c r="Y683">
        <v>3</v>
      </c>
      <c r="Z683">
        <v>2</v>
      </c>
      <c r="AA683">
        <v>2</v>
      </c>
      <c r="AB683">
        <v>0</v>
      </c>
      <c r="AC683">
        <v>0</v>
      </c>
      <c r="AD683">
        <v>1</v>
      </c>
      <c r="AE683">
        <v>0</v>
      </c>
      <c r="AF683">
        <v>15</v>
      </c>
      <c r="AG683">
        <v>0</v>
      </c>
      <c r="AH683">
        <v>0</v>
      </c>
      <c r="AI683">
        <v>3</v>
      </c>
      <c r="AJ683">
        <v>0</v>
      </c>
      <c r="AK683">
        <v>4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3</v>
      </c>
      <c r="AV683">
        <v>0</v>
      </c>
      <c r="AW683">
        <v>8</v>
      </c>
      <c r="AX683">
        <v>2</v>
      </c>
      <c r="AY683">
        <v>11</v>
      </c>
      <c r="AZ683">
        <v>43</v>
      </c>
      <c r="BA683">
        <v>0</v>
      </c>
      <c r="BB683">
        <v>0</v>
      </c>
      <c r="BC683">
        <v>2</v>
      </c>
      <c r="BD683">
        <v>7</v>
      </c>
    </row>
    <row r="684" spans="1:56" x14ac:dyDescent="0.3">
      <c r="A684">
        <v>2025</v>
      </c>
      <c r="B684">
        <v>4</v>
      </c>
      <c r="C684">
        <v>4435</v>
      </c>
      <c r="D684">
        <v>4438</v>
      </c>
      <c r="E684" t="s">
        <v>134</v>
      </c>
      <c r="F684" t="s">
        <v>68</v>
      </c>
      <c r="G684" t="s">
        <v>117</v>
      </c>
      <c r="H684">
        <v>0</v>
      </c>
      <c r="I684">
        <v>0</v>
      </c>
      <c r="J684">
        <v>0</v>
      </c>
      <c r="K684">
        <v>4</v>
      </c>
      <c r="L684">
        <v>3</v>
      </c>
      <c r="M684">
        <v>0</v>
      </c>
      <c r="N684">
        <v>2</v>
      </c>
      <c r="O684">
        <v>0</v>
      </c>
      <c r="P684">
        <v>0</v>
      </c>
      <c r="Q684">
        <v>0</v>
      </c>
      <c r="R684">
        <v>3</v>
      </c>
      <c r="S684">
        <v>3</v>
      </c>
      <c r="T684">
        <v>7</v>
      </c>
      <c r="U684">
        <v>6</v>
      </c>
      <c r="V684">
        <v>6</v>
      </c>
      <c r="W684">
        <v>3</v>
      </c>
      <c r="X684">
        <v>5</v>
      </c>
      <c r="Y684">
        <v>3</v>
      </c>
      <c r="Z684">
        <v>3</v>
      </c>
      <c r="AA684">
        <v>8</v>
      </c>
      <c r="AB684">
        <v>3</v>
      </c>
      <c r="AC684">
        <v>0</v>
      </c>
      <c r="AD684">
        <v>6</v>
      </c>
      <c r="AE684">
        <v>0</v>
      </c>
      <c r="AF684">
        <v>15</v>
      </c>
      <c r="AG684">
        <v>0</v>
      </c>
      <c r="AH684">
        <v>0</v>
      </c>
      <c r="AI684">
        <v>5</v>
      </c>
      <c r="AJ684">
        <v>0</v>
      </c>
      <c r="AK684">
        <v>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4</v>
      </c>
      <c r="AX684">
        <v>3</v>
      </c>
      <c r="AY684">
        <v>1</v>
      </c>
      <c r="AZ684">
        <v>2</v>
      </c>
      <c r="BA684">
        <v>0</v>
      </c>
      <c r="BB684">
        <v>0</v>
      </c>
      <c r="BC684">
        <v>0</v>
      </c>
      <c r="BD684">
        <v>0</v>
      </c>
    </row>
    <row r="685" spans="1:56" x14ac:dyDescent="0.3">
      <c r="A685">
        <v>2025</v>
      </c>
      <c r="B685">
        <v>4</v>
      </c>
      <c r="C685">
        <v>4436</v>
      </c>
      <c r="D685">
        <v>4439</v>
      </c>
      <c r="E685" t="s">
        <v>135</v>
      </c>
      <c r="F685" t="s">
        <v>8</v>
      </c>
      <c r="G685" t="s">
        <v>136</v>
      </c>
      <c r="H685">
        <v>0</v>
      </c>
      <c r="I685">
        <v>0</v>
      </c>
      <c r="J685">
        <v>0</v>
      </c>
      <c r="K685">
        <v>5</v>
      </c>
      <c r="L685">
        <v>3</v>
      </c>
      <c r="M685">
        <v>0</v>
      </c>
      <c r="N685">
        <v>3</v>
      </c>
      <c r="O685">
        <v>0</v>
      </c>
      <c r="P685">
        <v>2</v>
      </c>
      <c r="Q685">
        <v>0</v>
      </c>
      <c r="R685">
        <v>3</v>
      </c>
      <c r="S685">
        <v>4</v>
      </c>
      <c r="T685">
        <v>4</v>
      </c>
      <c r="U685">
        <v>4</v>
      </c>
      <c r="V685">
        <v>3</v>
      </c>
      <c r="W685">
        <v>3</v>
      </c>
      <c r="X685">
        <v>2</v>
      </c>
      <c r="Y685">
        <v>8</v>
      </c>
      <c r="Z685">
        <v>3</v>
      </c>
      <c r="AA685">
        <v>5</v>
      </c>
      <c r="AB685">
        <v>1</v>
      </c>
      <c r="AC685">
        <v>0</v>
      </c>
      <c r="AD685">
        <v>4</v>
      </c>
      <c r="AE685">
        <v>0</v>
      </c>
      <c r="AF685">
        <v>17</v>
      </c>
      <c r="AG685">
        <v>0</v>
      </c>
      <c r="AH685">
        <v>0</v>
      </c>
      <c r="AI685">
        <v>6</v>
      </c>
      <c r="AJ685">
        <v>0</v>
      </c>
      <c r="AK685">
        <v>1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2</v>
      </c>
      <c r="AX685">
        <v>1</v>
      </c>
      <c r="AY685">
        <v>4</v>
      </c>
      <c r="AZ685">
        <v>16</v>
      </c>
      <c r="BA685">
        <v>1</v>
      </c>
      <c r="BB685">
        <v>0</v>
      </c>
      <c r="BC685">
        <v>0</v>
      </c>
      <c r="BD685">
        <v>4</v>
      </c>
    </row>
    <row r="686" spans="1:56" x14ac:dyDescent="0.3">
      <c r="A686">
        <v>2025</v>
      </c>
      <c r="B686">
        <v>4</v>
      </c>
      <c r="C686">
        <v>4438</v>
      </c>
      <c r="D686">
        <v>4441</v>
      </c>
      <c r="E686" t="s">
        <v>140</v>
      </c>
      <c r="F686" t="s">
        <v>138</v>
      </c>
      <c r="G686" t="s">
        <v>139</v>
      </c>
      <c r="H686">
        <v>0</v>
      </c>
      <c r="I686">
        <v>0</v>
      </c>
      <c r="J686">
        <v>0</v>
      </c>
      <c r="K686">
        <v>12</v>
      </c>
      <c r="L686">
        <v>9</v>
      </c>
      <c r="M686">
        <v>0</v>
      </c>
      <c r="N686">
        <v>9</v>
      </c>
      <c r="O686">
        <v>0</v>
      </c>
      <c r="P686">
        <v>14</v>
      </c>
      <c r="Q686">
        <v>0</v>
      </c>
      <c r="R686">
        <v>0</v>
      </c>
      <c r="S686">
        <v>20</v>
      </c>
      <c r="T686">
        <v>11</v>
      </c>
      <c r="U686">
        <v>11</v>
      </c>
      <c r="V686">
        <v>15</v>
      </c>
      <c r="W686">
        <v>10</v>
      </c>
      <c r="X686">
        <v>6</v>
      </c>
      <c r="Y686">
        <v>10</v>
      </c>
      <c r="Z686">
        <v>6</v>
      </c>
      <c r="AA686">
        <v>9</v>
      </c>
      <c r="AB686">
        <v>5</v>
      </c>
      <c r="AC686">
        <v>1</v>
      </c>
      <c r="AD686">
        <v>6</v>
      </c>
      <c r="AE686">
        <v>0</v>
      </c>
      <c r="AF686">
        <v>26</v>
      </c>
      <c r="AG686">
        <v>0</v>
      </c>
      <c r="AH686">
        <v>0</v>
      </c>
      <c r="AI686">
        <v>2</v>
      </c>
      <c r="AJ686">
        <v>0</v>
      </c>
      <c r="AK686">
        <v>2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4</v>
      </c>
      <c r="AV686">
        <v>0</v>
      </c>
      <c r="AW686">
        <v>8</v>
      </c>
      <c r="AX686">
        <v>0</v>
      </c>
      <c r="AY686">
        <v>10</v>
      </c>
      <c r="AZ686">
        <v>36</v>
      </c>
      <c r="BA686">
        <v>0</v>
      </c>
      <c r="BB686">
        <v>0</v>
      </c>
      <c r="BC686">
        <v>3</v>
      </c>
      <c r="BD686">
        <v>5</v>
      </c>
    </row>
    <row r="687" spans="1:56" x14ac:dyDescent="0.3">
      <c r="A687">
        <v>2025</v>
      </c>
      <c r="B687">
        <v>4</v>
      </c>
      <c r="C687">
        <v>4439</v>
      </c>
      <c r="D687">
        <v>4442</v>
      </c>
      <c r="E687" t="s">
        <v>141</v>
      </c>
      <c r="F687" t="s">
        <v>138</v>
      </c>
      <c r="G687" t="s">
        <v>142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1</v>
      </c>
      <c r="U687">
        <v>1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1</v>
      </c>
      <c r="AC687">
        <v>0</v>
      </c>
      <c r="AD687">
        <v>1</v>
      </c>
      <c r="AE687">
        <v>0</v>
      </c>
      <c r="AF687">
        <v>1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1</v>
      </c>
      <c r="AO687">
        <v>1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2</v>
      </c>
      <c r="AZ687">
        <v>2</v>
      </c>
      <c r="BA687">
        <v>0</v>
      </c>
      <c r="BB687">
        <v>0</v>
      </c>
      <c r="BC687">
        <v>0</v>
      </c>
      <c r="BD687">
        <v>2</v>
      </c>
    </row>
    <row r="688" spans="1:56" x14ac:dyDescent="0.3">
      <c r="A688">
        <v>2025</v>
      </c>
      <c r="B688">
        <v>4</v>
      </c>
      <c r="C688">
        <v>4440</v>
      </c>
      <c r="D688">
        <v>4443</v>
      </c>
      <c r="E688" t="s">
        <v>143</v>
      </c>
      <c r="F688" t="s">
        <v>138</v>
      </c>
      <c r="G688" t="s">
        <v>139</v>
      </c>
      <c r="H688">
        <v>0</v>
      </c>
      <c r="I688">
        <v>0</v>
      </c>
      <c r="J688">
        <v>0</v>
      </c>
      <c r="K688">
        <v>5</v>
      </c>
      <c r="L688">
        <v>3</v>
      </c>
      <c r="M688">
        <v>0</v>
      </c>
      <c r="N688">
        <v>5</v>
      </c>
      <c r="O688">
        <v>0</v>
      </c>
      <c r="P688">
        <v>5</v>
      </c>
      <c r="Q688">
        <v>0</v>
      </c>
      <c r="R688">
        <v>0</v>
      </c>
      <c r="S688">
        <v>5</v>
      </c>
      <c r="T688">
        <v>5</v>
      </c>
      <c r="U688">
        <v>7</v>
      </c>
      <c r="V688">
        <v>8</v>
      </c>
      <c r="W688">
        <v>3</v>
      </c>
      <c r="X688">
        <v>8</v>
      </c>
      <c r="Y688">
        <v>6</v>
      </c>
      <c r="Z688">
        <v>4</v>
      </c>
      <c r="AA688">
        <v>5</v>
      </c>
      <c r="AB688">
        <v>2</v>
      </c>
      <c r="AC688">
        <v>0</v>
      </c>
      <c r="AD688">
        <v>3</v>
      </c>
      <c r="AE688">
        <v>0</v>
      </c>
      <c r="AF688">
        <v>30</v>
      </c>
      <c r="AG688">
        <v>0</v>
      </c>
      <c r="AH688">
        <v>9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1</v>
      </c>
      <c r="AT688">
        <v>1</v>
      </c>
      <c r="AU688">
        <v>0</v>
      </c>
      <c r="AV688">
        <v>0</v>
      </c>
      <c r="AW688">
        <v>3</v>
      </c>
      <c r="AX688">
        <v>1</v>
      </c>
      <c r="AY688">
        <v>7</v>
      </c>
      <c r="AZ688">
        <v>31</v>
      </c>
      <c r="BA688">
        <v>0</v>
      </c>
      <c r="BB688">
        <v>1</v>
      </c>
      <c r="BC688">
        <v>0</v>
      </c>
      <c r="BD688">
        <v>5</v>
      </c>
    </row>
    <row r="689" spans="1:56" x14ac:dyDescent="0.3">
      <c r="A689">
        <v>2025</v>
      </c>
      <c r="B689">
        <v>4</v>
      </c>
      <c r="C689">
        <v>4441</v>
      </c>
      <c r="D689">
        <v>4444</v>
      </c>
      <c r="E689" t="s">
        <v>144</v>
      </c>
      <c r="F689" t="s">
        <v>138</v>
      </c>
      <c r="G689" t="s">
        <v>144</v>
      </c>
      <c r="H689">
        <v>0</v>
      </c>
      <c r="I689">
        <v>0</v>
      </c>
      <c r="J689">
        <v>0</v>
      </c>
      <c r="K689">
        <v>3</v>
      </c>
      <c r="L689">
        <v>4</v>
      </c>
      <c r="M689">
        <v>0</v>
      </c>
      <c r="N689">
        <v>4</v>
      </c>
      <c r="O689">
        <v>0</v>
      </c>
      <c r="P689">
        <v>2</v>
      </c>
      <c r="Q689">
        <v>0</v>
      </c>
      <c r="R689">
        <v>1</v>
      </c>
      <c r="S689">
        <v>3</v>
      </c>
      <c r="T689">
        <v>4</v>
      </c>
      <c r="U689">
        <v>0</v>
      </c>
      <c r="V689">
        <v>0</v>
      </c>
      <c r="W689">
        <v>2</v>
      </c>
      <c r="X689">
        <v>4</v>
      </c>
      <c r="Y689">
        <v>4</v>
      </c>
      <c r="Z689">
        <v>1</v>
      </c>
      <c r="AA689">
        <v>6</v>
      </c>
      <c r="AB689">
        <v>1</v>
      </c>
      <c r="AC689">
        <v>0</v>
      </c>
      <c r="AD689">
        <v>0</v>
      </c>
      <c r="AE689">
        <v>0</v>
      </c>
      <c r="AF689">
        <v>3</v>
      </c>
      <c r="AG689">
        <v>0</v>
      </c>
      <c r="AH689">
        <v>0</v>
      </c>
      <c r="AI689">
        <v>1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</v>
      </c>
      <c r="AV689">
        <v>0</v>
      </c>
      <c r="AW689">
        <v>2</v>
      </c>
      <c r="AX689">
        <v>0</v>
      </c>
      <c r="AY689">
        <v>5</v>
      </c>
      <c r="AZ689">
        <v>16</v>
      </c>
      <c r="BA689">
        <v>0</v>
      </c>
      <c r="BB689">
        <v>0</v>
      </c>
      <c r="BC689">
        <v>0</v>
      </c>
      <c r="BD689">
        <v>1</v>
      </c>
    </row>
    <row r="690" spans="1:56" x14ac:dyDescent="0.3">
      <c r="A690">
        <v>2025</v>
      </c>
      <c r="B690">
        <v>4</v>
      </c>
      <c r="C690">
        <v>4442</v>
      </c>
      <c r="D690">
        <v>4445</v>
      </c>
      <c r="E690" t="s">
        <v>145</v>
      </c>
      <c r="F690" t="s">
        <v>138</v>
      </c>
      <c r="G690" t="s">
        <v>144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</v>
      </c>
      <c r="S690">
        <v>2</v>
      </c>
      <c r="T690">
        <v>1</v>
      </c>
      <c r="U690">
        <v>1</v>
      </c>
      <c r="V690">
        <v>2</v>
      </c>
      <c r="W690">
        <v>2</v>
      </c>
      <c r="X690">
        <v>5</v>
      </c>
      <c r="Y690">
        <v>3</v>
      </c>
      <c r="Z690">
        <v>2</v>
      </c>
      <c r="AA690">
        <v>0</v>
      </c>
      <c r="AB690">
        <v>2</v>
      </c>
      <c r="AC690">
        <v>0</v>
      </c>
      <c r="AD690">
        <v>0</v>
      </c>
      <c r="AE690">
        <v>0</v>
      </c>
      <c r="AF690">
        <v>3</v>
      </c>
      <c r="AG690">
        <v>0</v>
      </c>
      <c r="AH690">
        <v>0</v>
      </c>
      <c r="AI690">
        <v>1</v>
      </c>
      <c r="AJ690">
        <v>0</v>
      </c>
      <c r="AK690">
        <v>1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</v>
      </c>
      <c r="AV690">
        <v>0</v>
      </c>
      <c r="AW690">
        <v>1</v>
      </c>
      <c r="AX690">
        <v>0</v>
      </c>
      <c r="AY690">
        <v>1</v>
      </c>
      <c r="AZ690">
        <v>11</v>
      </c>
      <c r="BA690">
        <v>0</v>
      </c>
      <c r="BB690">
        <v>0</v>
      </c>
      <c r="BC690">
        <v>0</v>
      </c>
      <c r="BD690">
        <v>2</v>
      </c>
    </row>
    <row r="691" spans="1:56" x14ac:dyDescent="0.3">
      <c r="A691">
        <v>2025</v>
      </c>
      <c r="B691">
        <v>4</v>
      </c>
      <c r="C691">
        <v>4443</v>
      </c>
      <c r="D691">
        <v>4446</v>
      </c>
      <c r="E691" t="s">
        <v>146</v>
      </c>
      <c r="F691" t="s">
        <v>138</v>
      </c>
      <c r="G691" t="s">
        <v>144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  <c r="S691">
        <v>2</v>
      </c>
      <c r="T691">
        <v>0</v>
      </c>
      <c r="U691">
        <v>0</v>
      </c>
      <c r="V691">
        <v>1</v>
      </c>
      <c r="W691">
        <v>1</v>
      </c>
      <c r="X691">
        <v>0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0</v>
      </c>
      <c r="AE691">
        <v>0</v>
      </c>
      <c r="AF691">
        <v>3</v>
      </c>
      <c r="AG691">
        <v>0</v>
      </c>
      <c r="AH691">
        <v>1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2</v>
      </c>
      <c r="AX691">
        <v>0</v>
      </c>
      <c r="AY691">
        <v>0</v>
      </c>
      <c r="AZ691">
        <v>5</v>
      </c>
      <c r="BA691">
        <v>0</v>
      </c>
      <c r="BB691">
        <v>0</v>
      </c>
      <c r="BC691">
        <v>0</v>
      </c>
      <c r="BD691">
        <v>1</v>
      </c>
    </row>
    <row r="692" spans="1:56" x14ac:dyDescent="0.3">
      <c r="A692">
        <v>2025</v>
      </c>
      <c r="B692">
        <v>4</v>
      </c>
      <c r="C692">
        <v>4444</v>
      </c>
      <c r="D692">
        <v>4447</v>
      </c>
      <c r="E692" t="s">
        <v>147</v>
      </c>
      <c r="F692" t="s">
        <v>138</v>
      </c>
      <c r="G692" t="s">
        <v>144</v>
      </c>
      <c r="H692">
        <v>0</v>
      </c>
      <c r="I692">
        <v>0</v>
      </c>
      <c r="J692">
        <v>0</v>
      </c>
      <c r="K692">
        <v>1</v>
      </c>
      <c r="L692">
        <v>1</v>
      </c>
      <c r="M692">
        <v>3</v>
      </c>
      <c r="N692">
        <v>1</v>
      </c>
      <c r="O692">
        <v>0</v>
      </c>
      <c r="P692">
        <v>0</v>
      </c>
      <c r="Q692">
        <v>0</v>
      </c>
      <c r="R692">
        <v>2</v>
      </c>
      <c r="S692">
        <v>3</v>
      </c>
      <c r="T692">
        <v>7</v>
      </c>
      <c r="U692">
        <v>1</v>
      </c>
      <c r="V692">
        <v>4</v>
      </c>
      <c r="W692">
        <v>4</v>
      </c>
      <c r="X692">
        <v>2</v>
      </c>
      <c r="Y692">
        <v>2</v>
      </c>
      <c r="Z692">
        <v>4</v>
      </c>
      <c r="AA692">
        <v>5</v>
      </c>
      <c r="AB692">
        <v>0</v>
      </c>
      <c r="AC692">
        <v>0</v>
      </c>
      <c r="AD692">
        <v>1</v>
      </c>
      <c r="AE692">
        <v>0</v>
      </c>
      <c r="AF692">
        <v>11</v>
      </c>
      <c r="AG692">
        <v>0</v>
      </c>
      <c r="AH692">
        <v>0</v>
      </c>
      <c r="AI692">
        <v>1</v>
      </c>
      <c r="AJ692">
        <v>0</v>
      </c>
      <c r="AK692">
        <v>4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1</v>
      </c>
      <c r="AU692">
        <v>0</v>
      </c>
      <c r="AV692">
        <v>0</v>
      </c>
      <c r="AW692">
        <v>2</v>
      </c>
      <c r="AX692">
        <v>0</v>
      </c>
      <c r="AY692">
        <v>7</v>
      </c>
      <c r="AZ692">
        <v>9</v>
      </c>
      <c r="BA692">
        <v>0</v>
      </c>
      <c r="BB692">
        <v>0</v>
      </c>
      <c r="BC692">
        <v>1</v>
      </c>
      <c r="BD692">
        <v>3</v>
      </c>
    </row>
    <row r="693" spans="1:56" x14ac:dyDescent="0.3">
      <c r="A693">
        <v>2025</v>
      </c>
      <c r="B693">
        <v>4</v>
      </c>
      <c r="C693">
        <v>4445</v>
      </c>
      <c r="D693">
        <v>4448</v>
      </c>
      <c r="E693" t="s">
        <v>148</v>
      </c>
      <c r="F693" t="s">
        <v>138</v>
      </c>
      <c r="G693" t="s">
        <v>144</v>
      </c>
      <c r="H693">
        <v>0</v>
      </c>
      <c r="I693">
        <v>0</v>
      </c>
      <c r="J693">
        <v>0</v>
      </c>
      <c r="K693">
        <v>2</v>
      </c>
      <c r="L693">
        <v>2</v>
      </c>
      <c r="M693">
        <v>0</v>
      </c>
      <c r="N693">
        <v>3</v>
      </c>
      <c r="O693">
        <v>0</v>
      </c>
      <c r="P693">
        <v>1</v>
      </c>
      <c r="Q693">
        <v>0</v>
      </c>
      <c r="R693">
        <v>0</v>
      </c>
      <c r="S693">
        <v>2</v>
      </c>
      <c r="T693">
        <v>0</v>
      </c>
      <c r="U693">
        <v>2</v>
      </c>
      <c r="V693">
        <v>0</v>
      </c>
      <c r="W693">
        <v>1</v>
      </c>
      <c r="X693">
        <v>1</v>
      </c>
      <c r="Y693">
        <v>0</v>
      </c>
      <c r="Z693">
        <v>0</v>
      </c>
      <c r="AA693">
        <v>1</v>
      </c>
      <c r="AB693">
        <v>1</v>
      </c>
      <c r="AC693">
        <v>0</v>
      </c>
      <c r="AD693">
        <v>0</v>
      </c>
      <c r="AE693">
        <v>0</v>
      </c>
      <c r="AF693">
        <v>6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5</v>
      </c>
      <c r="AX693">
        <v>0</v>
      </c>
      <c r="AY693">
        <v>0</v>
      </c>
      <c r="AZ693">
        <v>4</v>
      </c>
      <c r="BA693">
        <v>0</v>
      </c>
      <c r="BB693">
        <v>0</v>
      </c>
      <c r="BC693">
        <v>0</v>
      </c>
      <c r="BD693">
        <v>1</v>
      </c>
    </row>
    <row r="694" spans="1:56" x14ac:dyDescent="0.3">
      <c r="A694">
        <v>2025</v>
      </c>
      <c r="B694">
        <v>4</v>
      </c>
      <c r="C694">
        <v>4446</v>
      </c>
      <c r="D694">
        <v>4449</v>
      </c>
      <c r="E694" t="s">
        <v>149</v>
      </c>
      <c r="F694" t="s">
        <v>138</v>
      </c>
      <c r="G694" t="s">
        <v>144</v>
      </c>
      <c r="H694">
        <v>0</v>
      </c>
      <c r="I694">
        <v>0</v>
      </c>
      <c r="J694">
        <v>0</v>
      </c>
      <c r="K694">
        <v>1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</v>
      </c>
      <c r="T694">
        <v>1</v>
      </c>
      <c r="U694">
        <v>2</v>
      </c>
      <c r="V694">
        <v>2</v>
      </c>
      <c r="W694">
        <v>2</v>
      </c>
      <c r="X694">
        <v>3</v>
      </c>
      <c r="Y694">
        <v>0</v>
      </c>
      <c r="Z694">
        <v>0</v>
      </c>
      <c r="AA694">
        <v>2</v>
      </c>
      <c r="AB694">
        <v>0</v>
      </c>
      <c r="AC694">
        <v>0</v>
      </c>
      <c r="AD694">
        <v>1</v>
      </c>
      <c r="AE694">
        <v>0</v>
      </c>
      <c r="AF694">
        <v>2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3</v>
      </c>
      <c r="AX694">
        <v>0</v>
      </c>
      <c r="AY694">
        <v>2</v>
      </c>
      <c r="AZ694">
        <v>7</v>
      </c>
      <c r="BA694">
        <v>0</v>
      </c>
      <c r="BB694">
        <v>0</v>
      </c>
      <c r="BC694">
        <v>0</v>
      </c>
      <c r="BD694">
        <v>0</v>
      </c>
    </row>
    <row r="695" spans="1:56" x14ac:dyDescent="0.3">
      <c r="A695">
        <v>2025</v>
      </c>
      <c r="B695">
        <v>4</v>
      </c>
      <c r="C695">
        <v>4447</v>
      </c>
      <c r="D695">
        <v>4450</v>
      </c>
      <c r="E695" t="s">
        <v>150</v>
      </c>
      <c r="F695" t="s">
        <v>138</v>
      </c>
      <c r="G695" t="s">
        <v>144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1</v>
      </c>
      <c r="T695">
        <v>1</v>
      </c>
      <c r="U695">
        <v>2</v>
      </c>
      <c r="V695">
        <v>1</v>
      </c>
      <c r="W695">
        <v>1</v>
      </c>
      <c r="X695">
        <v>0</v>
      </c>
      <c r="Y695">
        <v>0</v>
      </c>
      <c r="Z695">
        <v>1</v>
      </c>
      <c r="AA695">
        <v>0</v>
      </c>
      <c r="AB695">
        <v>0</v>
      </c>
      <c r="AC695">
        <v>0</v>
      </c>
      <c r="AD695">
        <v>1</v>
      </c>
      <c r="AE695">
        <v>0</v>
      </c>
      <c r="AF695">
        <v>5</v>
      </c>
      <c r="AG695">
        <v>0</v>
      </c>
      <c r="AH695">
        <v>0</v>
      </c>
      <c r="AI695">
        <v>1</v>
      </c>
      <c r="AJ695">
        <v>0</v>
      </c>
      <c r="AK695">
        <v>2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2</v>
      </c>
      <c r="AZ695">
        <v>4</v>
      </c>
      <c r="BA695">
        <v>0</v>
      </c>
      <c r="BB695">
        <v>0</v>
      </c>
      <c r="BC695">
        <v>0</v>
      </c>
      <c r="BD695">
        <v>2</v>
      </c>
    </row>
    <row r="696" spans="1:56" x14ac:dyDescent="0.3">
      <c r="A696">
        <v>2025</v>
      </c>
      <c r="B696">
        <v>4</v>
      </c>
      <c r="C696">
        <v>4448</v>
      </c>
      <c r="D696">
        <v>4451</v>
      </c>
      <c r="E696" t="s">
        <v>151</v>
      </c>
      <c r="F696" t="s">
        <v>138</v>
      </c>
      <c r="G696" t="s">
        <v>144</v>
      </c>
      <c r="H696">
        <v>3</v>
      </c>
      <c r="I696">
        <v>1</v>
      </c>
      <c r="J696">
        <v>6</v>
      </c>
      <c r="K696">
        <v>6</v>
      </c>
      <c r="L696">
        <v>2</v>
      </c>
      <c r="M696">
        <v>0</v>
      </c>
      <c r="N696">
        <v>8</v>
      </c>
      <c r="O696">
        <v>0</v>
      </c>
      <c r="P696">
        <v>8</v>
      </c>
      <c r="Q696">
        <v>0</v>
      </c>
      <c r="R696">
        <v>0</v>
      </c>
      <c r="S696">
        <v>9</v>
      </c>
      <c r="T696">
        <v>4</v>
      </c>
      <c r="U696">
        <v>13</v>
      </c>
      <c r="V696">
        <v>4</v>
      </c>
      <c r="W696">
        <v>8</v>
      </c>
      <c r="X696">
        <v>6</v>
      </c>
      <c r="Y696">
        <v>6</v>
      </c>
      <c r="Z696">
        <v>9</v>
      </c>
      <c r="AA696">
        <v>4</v>
      </c>
      <c r="AB696">
        <v>1</v>
      </c>
      <c r="AC696">
        <v>0</v>
      </c>
      <c r="AD696">
        <v>7</v>
      </c>
      <c r="AE696">
        <v>0</v>
      </c>
      <c r="AF696">
        <v>29</v>
      </c>
      <c r="AG696">
        <v>0</v>
      </c>
      <c r="AH696">
        <v>0</v>
      </c>
      <c r="AI696">
        <v>5</v>
      </c>
      <c r="AJ696">
        <v>0</v>
      </c>
      <c r="AK696">
        <v>9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8</v>
      </c>
      <c r="AV696">
        <v>0</v>
      </c>
      <c r="AW696">
        <v>9</v>
      </c>
      <c r="AX696">
        <v>1</v>
      </c>
      <c r="AY696">
        <v>6</v>
      </c>
      <c r="AZ696">
        <v>17</v>
      </c>
      <c r="BA696">
        <v>0</v>
      </c>
      <c r="BB696">
        <v>0</v>
      </c>
      <c r="BC696">
        <v>6</v>
      </c>
      <c r="BD696">
        <v>6</v>
      </c>
    </row>
    <row r="697" spans="1:56" x14ac:dyDescent="0.3">
      <c r="A697">
        <v>2025</v>
      </c>
      <c r="B697">
        <v>4</v>
      </c>
      <c r="C697">
        <v>4449</v>
      </c>
      <c r="D697">
        <v>4452</v>
      </c>
      <c r="E697" t="s">
        <v>152</v>
      </c>
      <c r="F697" t="s">
        <v>138</v>
      </c>
      <c r="G697" t="s">
        <v>139</v>
      </c>
      <c r="H697">
        <v>17</v>
      </c>
      <c r="I697">
        <v>0</v>
      </c>
      <c r="J697">
        <v>23</v>
      </c>
      <c r="K697">
        <v>29</v>
      </c>
      <c r="L697">
        <v>28</v>
      </c>
      <c r="M697">
        <v>0</v>
      </c>
      <c r="N697">
        <v>25</v>
      </c>
      <c r="O697">
        <v>0</v>
      </c>
      <c r="P697">
        <v>23</v>
      </c>
      <c r="Q697">
        <v>0</v>
      </c>
      <c r="R697">
        <v>1</v>
      </c>
      <c r="S697">
        <v>27</v>
      </c>
      <c r="T697">
        <v>35</v>
      </c>
      <c r="U697">
        <v>30</v>
      </c>
      <c r="V697">
        <v>21</v>
      </c>
      <c r="W697">
        <v>19</v>
      </c>
      <c r="X697">
        <v>22</v>
      </c>
      <c r="Y697">
        <v>50</v>
      </c>
      <c r="Z697">
        <v>23</v>
      </c>
      <c r="AA697">
        <v>68</v>
      </c>
      <c r="AB697">
        <v>13</v>
      </c>
      <c r="AC697">
        <v>0</v>
      </c>
      <c r="AD697">
        <v>9</v>
      </c>
      <c r="AE697">
        <v>16</v>
      </c>
      <c r="AF697">
        <v>43</v>
      </c>
      <c r="AG697">
        <v>0</v>
      </c>
      <c r="AH697">
        <v>4</v>
      </c>
      <c r="AI697">
        <v>0</v>
      </c>
      <c r="AJ697">
        <v>0</v>
      </c>
      <c r="AK697">
        <v>3</v>
      </c>
      <c r="AL697">
        <v>0</v>
      </c>
      <c r="AM697">
        <v>0</v>
      </c>
      <c r="AN697">
        <v>4</v>
      </c>
      <c r="AO697">
        <v>2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</v>
      </c>
      <c r="AV697">
        <v>0</v>
      </c>
      <c r="AW697">
        <v>3</v>
      </c>
      <c r="AX697">
        <v>2</v>
      </c>
      <c r="AY697">
        <v>42</v>
      </c>
      <c r="AZ697">
        <v>65</v>
      </c>
      <c r="BA697">
        <v>1</v>
      </c>
      <c r="BB697">
        <v>1</v>
      </c>
      <c r="BC697">
        <v>6</v>
      </c>
      <c r="BD697">
        <v>15</v>
      </c>
    </row>
    <row r="698" spans="1:56" x14ac:dyDescent="0.3">
      <c r="A698">
        <v>2025</v>
      </c>
      <c r="B698">
        <v>4</v>
      </c>
      <c r="C698">
        <v>4450</v>
      </c>
      <c r="D698">
        <v>4453</v>
      </c>
      <c r="E698" t="s">
        <v>153</v>
      </c>
      <c r="F698" t="s">
        <v>138</v>
      </c>
      <c r="G698" t="s">
        <v>139</v>
      </c>
      <c r="H698">
        <v>0</v>
      </c>
      <c r="I698">
        <v>0</v>
      </c>
      <c r="J698">
        <v>0</v>
      </c>
      <c r="K698">
        <v>1</v>
      </c>
      <c r="L698">
        <v>1</v>
      </c>
      <c r="M698">
        <v>0</v>
      </c>
      <c r="N698">
        <v>2</v>
      </c>
      <c r="O698">
        <v>0</v>
      </c>
      <c r="P698">
        <v>1</v>
      </c>
      <c r="Q698">
        <v>0</v>
      </c>
      <c r="R698">
        <v>0</v>
      </c>
      <c r="S698">
        <v>2</v>
      </c>
      <c r="T698">
        <v>0</v>
      </c>
      <c r="U698">
        <v>0</v>
      </c>
      <c r="V698">
        <v>1</v>
      </c>
      <c r="W698">
        <v>1</v>
      </c>
      <c r="X698">
        <v>1</v>
      </c>
      <c r="Y698">
        <v>0</v>
      </c>
      <c r="Z698">
        <v>0</v>
      </c>
      <c r="AA698">
        <v>2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0</v>
      </c>
      <c r="AH698">
        <v>1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6</v>
      </c>
      <c r="BA698">
        <v>0</v>
      </c>
      <c r="BB698">
        <v>0</v>
      </c>
      <c r="BC698">
        <v>0</v>
      </c>
      <c r="BD698">
        <v>0</v>
      </c>
    </row>
    <row r="699" spans="1:56" x14ac:dyDescent="0.3">
      <c r="A699">
        <v>2025</v>
      </c>
      <c r="B699">
        <v>4</v>
      </c>
      <c r="C699">
        <v>4451</v>
      </c>
      <c r="D699">
        <v>4454</v>
      </c>
      <c r="E699" t="s">
        <v>154</v>
      </c>
      <c r="F699" t="s">
        <v>138</v>
      </c>
      <c r="G699" t="s">
        <v>142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2</v>
      </c>
      <c r="V699">
        <v>0</v>
      </c>
      <c r="W699">
        <v>0</v>
      </c>
      <c r="X699">
        <v>4</v>
      </c>
      <c r="Y699">
        <v>2</v>
      </c>
      <c r="Z699">
        <v>1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4</v>
      </c>
      <c r="AG699">
        <v>0</v>
      </c>
      <c r="AH699">
        <v>1</v>
      </c>
      <c r="AI699">
        <v>0</v>
      </c>
      <c r="AJ699">
        <v>0</v>
      </c>
      <c r="AK699">
        <v>1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</v>
      </c>
      <c r="AV699">
        <v>0</v>
      </c>
      <c r="AW699">
        <v>4</v>
      </c>
      <c r="AX699">
        <v>0</v>
      </c>
      <c r="AY699">
        <v>0</v>
      </c>
      <c r="AZ699">
        <v>4</v>
      </c>
      <c r="BA699">
        <v>0</v>
      </c>
      <c r="BB699">
        <v>0</v>
      </c>
      <c r="BC699">
        <v>0</v>
      </c>
      <c r="BD699">
        <v>1</v>
      </c>
    </row>
    <row r="700" spans="1:56" x14ac:dyDescent="0.3">
      <c r="A700">
        <v>2025</v>
      </c>
      <c r="B700">
        <v>4</v>
      </c>
      <c r="C700">
        <v>4452</v>
      </c>
      <c r="D700">
        <v>4455</v>
      </c>
      <c r="E700" t="s">
        <v>142</v>
      </c>
      <c r="F700" t="s">
        <v>138</v>
      </c>
      <c r="G700" t="s">
        <v>142</v>
      </c>
      <c r="H700">
        <v>10</v>
      </c>
      <c r="I700">
        <v>0</v>
      </c>
      <c r="J700">
        <v>0</v>
      </c>
      <c r="K700">
        <v>8</v>
      </c>
      <c r="L700">
        <v>12</v>
      </c>
      <c r="M700">
        <v>0</v>
      </c>
      <c r="N700">
        <v>5</v>
      </c>
      <c r="O700">
        <v>0</v>
      </c>
      <c r="P700">
        <v>7</v>
      </c>
      <c r="Q700">
        <v>0</v>
      </c>
      <c r="R700">
        <v>0</v>
      </c>
      <c r="S700">
        <v>7</v>
      </c>
      <c r="T700">
        <v>3</v>
      </c>
      <c r="U700">
        <v>5</v>
      </c>
      <c r="V700">
        <v>5</v>
      </c>
      <c r="W700">
        <v>7</v>
      </c>
      <c r="X700">
        <v>8</v>
      </c>
      <c r="Y700">
        <v>3</v>
      </c>
      <c r="Z700">
        <v>6</v>
      </c>
      <c r="AA700">
        <v>7</v>
      </c>
      <c r="AB700">
        <v>1</v>
      </c>
      <c r="AC700">
        <v>0</v>
      </c>
      <c r="AD700">
        <v>4</v>
      </c>
      <c r="AE700">
        <v>0</v>
      </c>
      <c r="AF700">
        <v>34</v>
      </c>
      <c r="AG700">
        <v>0</v>
      </c>
      <c r="AH700">
        <v>0</v>
      </c>
      <c r="AI700">
        <v>7</v>
      </c>
      <c r="AJ700">
        <v>0</v>
      </c>
      <c r="AK700">
        <v>8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8</v>
      </c>
      <c r="AV700">
        <v>0</v>
      </c>
      <c r="AW700">
        <v>26</v>
      </c>
      <c r="AX700">
        <v>0</v>
      </c>
      <c r="AY700">
        <v>13</v>
      </c>
      <c r="AZ700">
        <v>14</v>
      </c>
      <c r="BA700">
        <v>0</v>
      </c>
      <c r="BB700">
        <v>0</v>
      </c>
      <c r="BC700">
        <v>3</v>
      </c>
      <c r="BD700">
        <v>8</v>
      </c>
    </row>
    <row r="701" spans="1:56" x14ac:dyDescent="0.3">
      <c r="A701">
        <v>2025</v>
      </c>
      <c r="B701">
        <v>4</v>
      </c>
      <c r="C701">
        <v>4453</v>
      </c>
      <c r="D701">
        <v>4456</v>
      </c>
      <c r="E701" t="s">
        <v>155</v>
      </c>
      <c r="F701" t="s">
        <v>138</v>
      </c>
      <c r="G701" t="s">
        <v>142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2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1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1</v>
      </c>
      <c r="BA701">
        <v>0</v>
      </c>
      <c r="BB701">
        <v>0</v>
      </c>
      <c r="BC701">
        <v>0</v>
      </c>
      <c r="BD701">
        <v>0</v>
      </c>
    </row>
    <row r="702" spans="1:56" x14ac:dyDescent="0.3">
      <c r="A702">
        <v>2025</v>
      </c>
      <c r="B702">
        <v>4</v>
      </c>
      <c r="C702">
        <v>4454</v>
      </c>
      <c r="D702">
        <v>4457</v>
      </c>
      <c r="E702" t="s">
        <v>156</v>
      </c>
      <c r="F702" t="s">
        <v>138</v>
      </c>
      <c r="G702" t="s">
        <v>142</v>
      </c>
      <c r="H702">
        <v>2</v>
      </c>
      <c r="I702">
        <v>0</v>
      </c>
      <c r="J702">
        <v>0</v>
      </c>
      <c r="K702">
        <v>2</v>
      </c>
      <c r="L702">
        <v>2</v>
      </c>
      <c r="M702">
        <v>0</v>
      </c>
      <c r="N702">
        <v>2</v>
      </c>
      <c r="O702">
        <v>0</v>
      </c>
      <c r="P702">
        <v>1</v>
      </c>
      <c r="Q702">
        <v>0</v>
      </c>
      <c r="R702">
        <v>1</v>
      </c>
      <c r="S702">
        <v>4</v>
      </c>
      <c r="T702">
        <v>3</v>
      </c>
      <c r="U702">
        <v>2</v>
      </c>
      <c r="V702">
        <v>4</v>
      </c>
      <c r="W702">
        <v>0</v>
      </c>
      <c r="X702">
        <v>3</v>
      </c>
      <c r="Y702">
        <v>1</v>
      </c>
      <c r="Z702">
        <v>0</v>
      </c>
      <c r="AA702">
        <v>5</v>
      </c>
      <c r="AB702">
        <v>0</v>
      </c>
      <c r="AC702">
        <v>0</v>
      </c>
      <c r="AD702">
        <v>0</v>
      </c>
      <c r="AE702">
        <v>0</v>
      </c>
      <c r="AF702">
        <v>9</v>
      </c>
      <c r="AG702">
        <v>0</v>
      </c>
      <c r="AH702">
        <v>0</v>
      </c>
      <c r="AI702">
        <v>1</v>
      </c>
      <c r="AJ702">
        <v>0</v>
      </c>
      <c r="AK702">
        <v>5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5</v>
      </c>
      <c r="AV702">
        <v>0</v>
      </c>
      <c r="AW702">
        <v>16</v>
      </c>
      <c r="AX702">
        <v>0</v>
      </c>
      <c r="AY702">
        <v>3</v>
      </c>
      <c r="AZ702">
        <v>7</v>
      </c>
      <c r="BA702">
        <v>0</v>
      </c>
      <c r="BB702">
        <v>0</v>
      </c>
      <c r="BC702">
        <v>2</v>
      </c>
      <c r="BD702">
        <v>1</v>
      </c>
    </row>
    <row r="703" spans="1:56" x14ac:dyDescent="0.3">
      <c r="A703">
        <v>2025</v>
      </c>
      <c r="B703">
        <v>4</v>
      </c>
      <c r="C703">
        <v>4455</v>
      </c>
      <c r="D703">
        <v>4458</v>
      </c>
      <c r="E703" t="s">
        <v>157</v>
      </c>
      <c r="F703" t="s">
        <v>138</v>
      </c>
      <c r="G703" t="s">
        <v>142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2</v>
      </c>
      <c r="W703">
        <v>1</v>
      </c>
      <c r="X703">
        <v>3</v>
      </c>
      <c r="Y703">
        <v>2</v>
      </c>
      <c r="Z703">
        <v>1</v>
      </c>
      <c r="AA703">
        <v>2</v>
      </c>
      <c r="AB703">
        <v>1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2</v>
      </c>
      <c r="AX703">
        <v>3</v>
      </c>
      <c r="AY703">
        <v>0</v>
      </c>
      <c r="AZ703">
        <v>2</v>
      </c>
      <c r="BA703">
        <v>0</v>
      </c>
      <c r="BB703">
        <v>0</v>
      </c>
      <c r="BC703">
        <v>0</v>
      </c>
      <c r="BD703">
        <v>0</v>
      </c>
    </row>
    <row r="704" spans="1:56" x14ac:dyDescent="0.3">
      <c r="A704">
        <v>2025</v>
      </c>
      <c r="B704">
        <v>4</v>
      </c>
      <c r="C704">
        <v>4456</v>
      </c>
      <c r="D704">
        <v>4459</v>
      </c>
      <c r="E704" t="s">
        <v>158</v>
      </c>
      <c r="F704" t="s">
        <v>138</v>
      </c>
      <c r="G704" t="s">
        <v>142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1</v>
      </c>
      <c r="O704">
        <v>0</v>
      </c>
      <c r="P704">
        <v>0</v>
      </c>
      <c r="Q704">
        <v>0</v>
      </c>
      <c r="R704">
        <v>0</v>
      </c>
      <c r="S704">
        <v>1</v>
      </c>
      <c r="T704">
        <v>0</v>
      </c>
      <c r="U704">
        <v>0</v>
      </c>
      <c r="V704">
        <v>4</v>
      </c>
      <c r="W704">
        <v>1</v>
      </c>
      <c r="X704">
        <v>1</v>
      </c>
      <c r="Y704">
        <v>0</v>
      </c>
      <c r="Z704">
        <v>3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1</v>
      </c>
      <c r="AG704">
        <v>0</v>
      </c>
      <c r="AH704">
        <v>0</v>
      </c>
      <c r="AI704">
        <v>1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1</v>
      </c>
      <c r="AZ704">
        <v>3</v>
      </c>
      <c r="BA704">
        <v>0</v>
      </c>
      <c r="BB704">
        <v>0</v>
      </c>
      <c r="BC704">
        <v>0</v>
      </c>
      <c r="BD704">
        <v>0</v>
      </c>
    </row>
    <row r="705" spans="1:56" x14ac:dyDescent="0.3">
      <c r="A705">
        <v>2025</v>
      </c>
      <c r="B705">
        <v>4</v>
      </c>
      <c r="C705">
        <v>4457</v>
      </c>
      <c r="D705">
        <v>4460</v>
      </c>
      <c r="E705" t="s">
        <v>159</v>
      </c>
      <c r="F705" t="s">
        <v>138</v>
      </c>
      <c r="G705" t="s">
        <v>142</v>
      </c>
      <c r="H705">
        <v>0</v>
      </c>
      <c r="I705">
        <v>0</v>
      </c>
      <c r="J705">
        <v>0</v>
      </c>
      <c r="K705">
        <v>1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1</v>
      </c>
      <c r="AZ705">
        <v>1</v>
      </c>
      <c r="BA705">
        <v>0</v>
      </c>
      <c r="BB705">
        <v>0</v>
      </c>
      <c r="BC705">
        <v>0</v>
      </c>
      <c r="BD705">
        <v>0</v>
      </c>
    </row>
    <row r="706" spans="1:56" x14ac:dyDescent="0.3">
      <c r="A706">
        <v>2025</v>
      </c>
      <c r="B706">
        <v>4</v>
      </c>
      <c r="C706">
        <v>4458</v>
      </c>
      <c r="D706">
        <v>4461</v>
      </c>
      <c r="E706" t="s">
        <v>160</v>
      </c>
      <c r="F706" t="s">
        <v>138</v>
      </c>
      <c r="G706" t="s">
        <v>142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</v>
      </c>
      <c r="O706">
        <v>0</v>
      </c>
      <c r="P706">
        <v>0</v>
      </c>
      <c r="Q706">
        <v>0</v>
      </c>
      <c r="R706">
        <v>1</v>
      </c>
      <c r="S706">
        <v>3</v>
      </c>
      <c r="T706">
        <v>1</v>
      </c>
      <c r="U706">
        <v>6</v>
      </c>
      <c r="V706">
        <v>0</v>
      </c>
      <c r="W706">
        <v>2</v>
      </c>
      <c r="X706">
        <v>0</v>
      </c>
      <c r="Y706">
        <v>0</v>
      </c>
      <c r="Z706">
        <v>0</v>
      </c>
      <c r="AA706">
        <v>3</v>
      </c>
      <c r="AB706">
        <v>1</v>
      </c>
      <c r="AC706">
        <v>0</v>
      </c>
      <c r="AD706">
        <v>1</v>
      </c>
      <c r="AE706">
        <v>0</v>
      </c>
      <c r="AF706">
        <v>5</v>
      </c>
      <c r="AG706">
        <v>0</v>
      </c>
      <c r="AH706">
        <v>0</v>
      </c>
      <c r="AI706">
        <v>2</v>
      </c>
      <c r="AJ706">
        <v>0</v>
      </c>
      <c r="AK706">
        <v>2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5</v>
      </c>
      <c r="AX706">
        <v>0</v>
      </c>
      <c r="AY706">
        <v>2</v>
      </c>
      <c r="AZ706">
        <v>5</v>
      </c>
      <c r="BA706">
        <v>0</v>
      </c>
      <c r="BB706">
        <v>0</v>
      </c>
      <c r="BC706">
        <v>0</v>
      </c>
      <c r="BD706">
        <v>1</v>
      </c>
    </row>
    <row r="707" spans="1:56" x14ac:dyDescent="0.3">
      <c r="A707">
        <v>2025</v>
      </c>
      <c r="B707">
        <v>4</v>
      </c>
      <c r="C707">
        <v>4459</v>
      </c>
      <c r="D707">
        <v>4462</v>
      </c>
      <c r="E707" t="s">
        <v>161</v>
      </c>
      <c r="F707" t="s">
        <v>138</v>
      </c>
      <c r="G707" t="s">
        <v>142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1</v>
      </c>
      <c r="Q707">
        <v>0</v>
      </c>
      <c r="R707">
        <v>0</v>
      </c>
      <c r="S707">
        <v>2</v>
      </c>
      <c r="T707">
        <v>0</v>
      </c>
      <c r="U707">
        <v>0</v>
      </c>
      <c r="V707">
        <v>0</v>
      </c>
      <c r="W707">
        <v>2</v>
      </c>
      <c r="X707">
        <v>3</v>
      </c>
      <c r="Y707">
        <v>1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1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</v>
      </c>
      <c r="AV707">
        <v>0</v>
      </c>
      <c r="AW707">
        <v>0</v>
      </c>
      <c r="AX707">
        <v>1</v>
      </c>
      <c r="AY707">
        <v>0</v>
      </c>
      <c r="AZ707">
        <v>1</v>
      </c>
      <c r="BA707">
        <v>0</v>
      </c>
      <c r="BB707">
        <v>0</v>
      </c>
      <c r="BC707">
        <v>0</v>
      </c>
      <c r="BD707">
        <v>1</v>
      </c>
    </row>
    <row r="708" spans="1:56" x14ac:dyDescent="0.3">
      <c r="A708">
        <v>2025</v>
      </c>
      <c r="B708">
        <v>4</v>
      </c>
      <c r="C708">
        <v>4460</v>
      </c>
      <c r="D708">
        <v>4463</v>
      </c>
      <c r="E708" t="s">
        <v>162</v>
      </c>
      <c r="F708" t="s">
        <v>138</v>
      </c>
      <c r="G708" t="s">
        <v>142</v>
      </c>
      <c r="H708">
        <v>0</v>
      </c>
      <c r="I708">
        <v>0</v>
      </c>
      <c r="J708">
        <v>0</v>
      </c>
      <c r="K708">
        <v>1</v>
      </c>
      <c r="L708">
        <v>1</v>
      </c>
      <c r="M708">
        <v>0</v>
      </c>
      <c r="N708">
        <v>0</v>
      </c>
      <c r="O708">
        <v>0</v>
      </c>
      <c r="P708">
        <v>1</v>
      </c>
      <c r="Q708">
        <v>0</v>
      </c>
      <c r="R708">
        <v>0</v>
      </c>
      <c r="S708">
        <v>4</v>
      </c>
      <c r="T708">
        <v>2</v>
      </c>
      <c r="U708">
        <v>4</v>
      </c>
      <c r="V708">
        <v>1</v>
      </c>
      <c r="W708">
        <v>2</v>
      </c>
      <c r="X708">
        <v>0</v>
      </c>
      <c r="Y708">
        <v>2</v>
      </c>
      <c r="Z708">
        <v>1</v>
      </c>
      <c r="AA708">
        <v>0</v>
      </c>
      <c r="AB708">
        <v>0</v>
      </c>
      <c r="AC708">
        <v>0</v>
      </c>
      <c r="AD708">
        <v>1</v>
      </c>
      <c r="AE708">
        <v>0</v>
      </c>
      <c r="AF708">
        <v>5</v>
      </c>
      <c r="AG708">
        <v>0</v>
      </c>
      <c r="AH708">
        <v>0</v>
      </c>
      <c r="AI708">
        <v>1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1</v>
      </c>
      <c r="AT708">
        <v>6</v>
      </c>
      <c r="AU708">
        <v>0</v>
      </c>
      <c r="AV708">
        <v>0</v>
      </c>
      <c r="AW708">
        <v>0</v>
      </c>
      <c r="AX708">
        <v>1</v>
      </c>
      <c r="AY708">
        <v>1</v>
      </c>
      <c r="AZ708">
        <v>1</v>
      </c>
      <c r="BA708">
        <v>0</v>
      </c>
      <c r="BB708">
        <v>0</v>
      </c>
      <c r="BC708">
        <v>0</v>
      </c>
      <c r="BD708">
        <v>1</v>
      </c>
    </row>
    <row r="709" spans="1:56" x14ac:dyDescent="0.3">
      <c r="A709">
        <v>2025</v>
      </c>
      <c r="B709">
        <v>4</v>
      </c>
      <c r="C709">
        <v>4461</v>
      </c>
      <c r="D709">
        <v>4464</v>
      </c>
      <c r="E709" t="s">
        <v>163</v>
      </c>
      <c r="F709" t="s">
        <v>138</v>
      </c>
      <c r="G709" t="s">
        <v>142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2</v>
      </c>
      <c r="T709">
        <v>2</v>
      </c>
      <c r="U709">
        <v>2</v>
      </c>
      <c r="V709">
        <v>2</v>
      </c>
      <c r="W709">
        <v>0</v>
      </c>
      <c r="X709">
        <v>0</v>
      </c>
      <c r="Y709">
        <v>1</v>
      </c>
      <c r="Z709">
        <v>0</v>
      </c>
      <c r="AA709">
        <v>1</v>
      </c>
      <c r="AB709">
        <v>2</v>
      </c>
      <c r="AC709">
        <v>0</v>
      </c>
      <c r="AD709">
        <v>1</v>
      </c>
      <c r="AE709">
        <v>0</v>
      </c>
      <c r="AF709">
        <v>6</v>
      </c>
      <c r="AG709">
        <v>0</v>
      </c>
      <c r="AH709">
        <v>0</v>
      </c>
      <c r="AI709">
        <v>0</v>
      </c>
      <c r="AJ709">
        <v>0</v>
      </c>
      <c r="AK709">
        <v>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1</v>
      </c>
      <c r="AT709">
        <v>2</v>
      </c>
      <c r="AU709">
        <v>1</v>
      </c>
      <c r="AV709">
        <v>0</v>
      </c>
      <c r="AW709">
        <v>3</v>
      </c>
      <c r="AX709">
        <v>2</v>
      </c>
      <c r="AY709">
        <v>4</v>
      </c>
      <c r="AZ709">
        <v>5</v>
      </c>
      <c r="BA709">
        <v>0</v>
      </c>
      <c r="BB709">
        <v>0</v>
      </c>
      <c r="BC709">
        <v>0</v>
      </c>
      <c r="BD709">
        <v>0</v>
      </c>
    </row>
    <row r="710" spans="1:56" x14ac:dyDescent="0.3">
      <c r="A710">
        <v>2025</v>
      </c>
      <c r="B710">
        <v>4</v>
      </c>
      <c r="C710">
        <v>4462</v>
      </c>
      <c r="D710">
        <v>4465</v>
      </c>
      <c r="E710" t="s">
        <v>164</v>
      </c>
      <c r="F710" t="s">
        <v>138</v>
      </c>
      <c r="G710" t="s">
        <v>142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1</v>
      </c>
      <c r="O710">
        <v>0</v>
      </c>
      <c r="P710">
        <v>1</v>
      </c>
      <c r="Q710">
        <v>0</v>
      </c>
      <c r="R710">
        <v>0</v>
      </c>
      <c r="S710">
        <v>1</v>
      </c>
      <c r="T710">
        <v>1</v>
      </c>
      <c r="U710">
        <v>3</v>
      </c>
      <c r="V710">
        <v>1</v>
      </c>
      <c r="W710">
        <v>0</v>
      </c>
      <c r="X710">
        <v>3</v>
      </c>
      <c r="Y710">
        <v>0</v>
      </c>
      <c r="Z710">
        <v>0</v>
      </c>
      <c r="AA710">
        <v>2</v>
      </c>
      <c r="AB710">
        <v>0</v>
      </c>
      <c r="AC710">
        <v>0</v>
      </c>
      <c r="AD710">
        <v>0</v>
      </c>
      <c r="AE710">
        <v>0</v>
      </c>
      <c r="AF710">
        <v>2</v>
      </c>
      <c r="AG710">
        <v>0</v>
      </c>
      <c r="AH710">
        <v>4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</v>
      </c>
      <c r="AV710">
        <v>0</v>
      </c>
      <c r="AW710">
        <v>4</v>
      </c>
      <c r="AX710">
        <v>0</v>
      </c>
      <c r="AY710">
        <v>1</v>
      </c>
      <c r="AZ710">
        <v>3</v>
      </c>
      <c r="BA710">
        <v>0</v>
      </c>
      <c r="BB710">
        <v>0</v>
      </c>
      <c r="BC710">
        <v>0</v>
      </c>
      <c r="BD710">
        <v>1</v>
      </c>
    </row>
    <row r="711" spans="1:56" x14ac:dyDescent="0.3">
      <c r="A711">
        <v>2025</v>
      </c>
      <c r="B711">
        <v>4</v>
      </c>
      <c r="C711">
        <v>6669</v>
      </c>
      <c r="D711">
        <v>6681</v>
      </c>
      <c r="E711" t="s">
        <v>165</v>
      </c>
      <c r="F711" t="s">
        <v>68</v>
      </c>
      <c r="G711" t="s">
        <v>83</v>
      </c>
      <c r="H711">
        <v>0</v>
      </c>
      <c r="I711">
        <v>0</v>
      </c>
      <c r="J711">
        <v>0</v>
      </c>
      <c r="K711">
        <v>3</v>
      </c>
      <c r="L711">
        <v>2</v>
      </c>
      <c r="M711">
        <v>0</v>
      </c>
      <c r="N711">
        <v>2</v>
      </c>
      <c r="O711">
        <v>0</v>
      </c>
      <c r="P711">
        <v>2</v>
      </c>
      <c r="Q711">
        <v>0</v>
      </c>
      <c r="R711">
        <v>1</v>
      </c>
      <c r="S711">
        <v>0</v>
      </c>
      <c r="T711">
        <v>1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2</v>
      </c>
      <c r="AB711">
        <v>1</v>
      </c>
      <c r="AC711">
        <v>0</v>
      </c>
      <c r="AD711">
        <v>3</v>
      </c>
      <c r="AE711">
        <v>0</v>
      </c>
      <c r="AF711">
        <v>0</v>
      </c>
      <c r="AG711">
        <v>0</v>
      </c>
      <c r="AH711">
        <v>4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1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</row>
    <row r="712" spans="1:56" x14ac:dyDescent="0.3">
      <c r="A712">
        <v>2025</v>
      </c>
      <c r="B712">
        <v>4</v>
      </c>
      <c r="C712">
        <v>6670</v>
      </c>
      <c r="D712">
        <v>6682</v>
      </c>
      <c r="E712" t="s">
        <v>166</v>
      </c>
      <c r="F712" t="s">
        <v>68</v>
      </c>
      <c r="G712" t="s">
        <v>83</v>
      </c>
      <c r="H712">
        <v>0</v>
      </c>
      <c r="I712">
        <v>0</v>
      </c>
      <c r="J712">
        <v>0</v>
      </c>
      <c r="K712">
        <v>3</v>
      </c>
      <c r="L712">
        <v>3</v>
      </c>
      <c r="M712">
        <v>0</v>
      </c>
      <c r="N712">
        <v>3</v>
      </c>
      <c r="O712">
        <v>0</v>
      </c>
      <c r="P712">
        <v>2</v>
      </c>
      <c r="Q712">
        <v>0</v>
      </c>
      <c r="R712">
        <v>0</v>
      </c>
      <c r="S712">
        <v>1</v>
      </c>
      <c r="T712">
        <v>0</v>
      </c>
      <c r="U712">
        <v>0</v>
      </c>
      <c r="V712">
        <v>0</v>
      </c>
      <c r="W712">
        <v>1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0</v>
      </c>
      <c r="AE712">
        <v>0</v>
      </c>
      <c r="AF712">
        <v>4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1</v>
      </c>
      <c r="AX712">
        <v>2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</row>
    <row r="713" spans="1:56" x14ac:dyDescent="0.3">
      <c r="A713">
        <v>2025</v>
      </c>
      <c r="B713">
        <v>4</v>
      </c>
      <c r="C713">
        <v>6671</v>
      </c>
      <c r="D713">
        <v>6683</v>
      </c>
      <c r="E713" t="s">
        <v>167</v>
      </c>
      <c r="F713" t="s">
        <v>68</v>
      </c>
      <c r="G713" t="s">
        <v>104</v>
      </c>
      <c r="H713">
        <v>0</v>
      </c>
      <c r="I713">
        <v>0</v>
      </c>
      <c r="J713">
        <v>0</v>
      </c>
      <c r="K713">
        <v>4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2</v>
      </c>
      <c r="S713">
        <v>3</v>
      </c>
      <c r="T713">
        <v>2</v>
      </c>
      <c r="U713">
        <v>4</v>
      </c>
      <c r="V713">
        <v>4</v>
      </c>
      <c r="W713">
        <v>4</v>
      </c>
      <c r="X713">
        <v>4</v>
      </c>
      <c r="Y713">
        <v>1</v>
      </c>
      <c r="Z713">
        <v>1</v>
      </c>
      <c r="AA713">
        <v>5</v>
      </c>
      <c r="AB713">
        <v>1</v>
      </c>
      <c r="AC713">
        <v>0</v>
      </c>
      <c r="AD713">
        <v>8</v>
      </c>
      <c r="AE713">
        <v>0</v>
      </c>
      <c r="AF713">
        <v>12</v>
      </c>
      <c r="AG713">
        <v>0</v>
      </c>
      <c r="AH713">
        <v>0</v>
      </c>
      <c r="AI713">
        <v>8</v>
      </c>
      <c r="AJ713">
        <v>0</v>
      </c>
      <c r="AK713">
        <v>5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</v>
      </c>
      <c r="AV713">
        <v>0</v>
      </c>
      <c r="AW713">
        <v>6</v>
      </c>
      <c r="AX713">
        <v>1</v>
      </c>
      <c r="AY713">
        <v>13</v>
      </c>
      <c r="AZ713">
        <v>23</v>
      </c>
      <c r="BA713">
        <v>0</v>
      </c>
      <c r="BB713">
        <v>0</v>
      </c>
      <c r="BC713">
        <v>2</v>
      </c>
      <c r="BD713">
        <v>5</v>
      </c>
    </row>
    <row r="714" spans="1:56" x14ac:dyDescent="0.3">
      <c r="A714">
        <v>2025</v>
      </c>
      <c r="B714">
        <v>4</v>
      </c>
      <c r="C714">
        <v>6709</v>
      </c>
      <c r="D714">
        <v>6722</v>
      </c>
      <c r="E714" t="s">
        <v>168</v>
      </c>
      <c r="F714" t="s">
        <v>8</v>
      </c>
      <c r="G714" t="s">
        <v>37</v>
      </c>
      <c r="H714">
        <v>0</v>
      </c>
      <c r="I714">
        <v>0</v>
      </c>
      <c r="J714">
        <v>5</v>
      </c>
      <c r="K714">
        <v>8</v>
      </c>
      <c r="L714">
        <v>7</v>
      </c>
      <c r="M714">
        <v>2</v>
      </c>
      <c r="N714">
        <v>6</v>
      </c>
      <c r="O714">
        <v>0</v>
      </c>
      <c r="P714">
        <v>5</v>
      </c>
      <c r="Q714">
        <v>0</v>
      </c>
      <c r="R714">
        <v>4</v>
      </c>
      <c r="S714">
        <v>5</v>
      </c>
      <c r="T714">
        <v>9</v>
      </c>
      <c r="U714">
        <v>12</v>
      </c>
      <c r="V714">
        <v>2</v>
      </c>
      <c r="W714">
        <v>8</v>
      </c>
      <c r="X714">
        <v>2</v>
      </c>
      <c r="Y714">
        <v>6</v>
      </c>
      <c r="Z714">
        <v>0</v>
      </c>
      <c r="AA714">
        <v>4</v>
      </c>
      <c r="AB714">
        <v>0</v>
      </c>
      <c r="AC714">
        <v>0</v>
      </c>
      <c r="AD714">
        <v>6</v>
      </c>
      <c r="AE714">
        <v>0</v>
      </c>
      <c r="AF714">
        <v>22</v>
      </c>
      <c r="AG714">
        <v>0</v>
      </c>
      <c r="AH714">
        <v>0</v>
      </c>
      <c r="AI714">
        <v>6</v>
      </c>
      <c r="AJ714">
        <v>0</v>
      </c>
      <c r="AK714">
        <v>1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7</v>
      </c>
      <c r="AZ714">
        <v>19</v>
      </c>
      <c r="BA714">
        <v>0</v>
      </c>
      <c r="BB714">
        <v>0</v>
      </c>
      <c r="BC714">
        <v>2</v>
      </c>
      <c r="BD714">
        <v>19</v>
      </c>
    </row>
    <row r="715" spans="1:56" x14ac:dyDescent="0.3">
      <c r="A715">
        <v>2025</v>
      </c>
      <c r="B715">
        <v>4</v>
      </c>
      <c r="C715">
        <v>6710</v>
      </c>
      <c r="D715">
        <v>6723</v>
      </c>
      <c r="E715" t="s">
        <v>169</v>
      </c>
      <c r="F715" t="s">
        <v>8</v>
      </c>
      <c r="G715" t="s">
        <v>30</v>
      </c>
      <c r="H715">
        <v>0</v>
      </c>
      <c r="I715">
        <v>0</v>
      </c>
      <c r="J715">
        <v>0</v>
      </c>
      <c r="K715">
        <v>3</v>
      </c>
      <c r="L715">
        <v>1</v>
      </c>
      <c r="M715">
        <v>0</v>
      </c>
      <c r="N715">
        <v>0</v>
      </c>
      <c r="O715">
        <v>0</v>
      </c>
      <c r="P715">
        <v>2</v>
      </c>
      <c r="Q715">
        <v>0</v>
      </c>
      <c r="R715">
        <v>0</v>
      </c>
      <c r="S715">
        <v>5</v>
      </c>
      <c r="T715">
        <v>3</v>
      </c>
      <c r="U715">
        <v>3</v>
      </c>
      <c r="V715">
        <v>1</v>
      </c>
      <c r="W715">
        <v>2</v>
      </c>
      <c r="X715">
        <v>0</v>
      </c>
      <c r="Y715">
        <v>1</v>
      </c>
      <c r="Z715">
        <v>0</v>
      </c>
      <c r="AA715">
        <v>1</v>
      </c>
      <c r="AB715">
        <v>0</v>
      </c>
      <c r="AC715">
        <v>1</v>
      </c>
      <c r="AD715">
        <v>0</v>
      </c>
      <c r="AE715">
        <v>3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</row>
    <row r="716" spans="1:56" x14ac:dyDescent="0.3">
      <c r="A716">
        <v>2025</v>
      </c>
      <c r="B716">
        <v>4</v>
      </c>
      <c r="C716">
        <v>6930</v>
      </c>
      <c r="D716">
        <v>6953</v>
      </c>
      <c r="E716" t="s">
        <v>170</v>
      </c>
      <c r="F716" t="s">
        <v>68</v>
      </c>
      <c r="G716" t="s">
        <v>92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1</v>
      </c>
      <c r="Q716">
        <v>0</v>
      </c>
      <c r="R716">
        <v>0</v>
      </c>
      <c r="S716">
        <v>3</v>
      </c>
      <c r="T716">
        <v>0</v>
      </c>
      <c r="U716">
        <v>0</v>
      </c>
      <c r="V716">
        <v>2</v>
      </c>
      <c r="W716">
        <v>1</v>
      </c>
      <c r="X716">
        <v>1</v>
      </c>
      <c r="Y716">
        <v>1</v>
      </c>
      <c r="Z716">
        <v>0</v>
      </c>
      <c r="AA716">
        <v>0</v>
      </c>
      <c r="AB716">
        <v>1</v>
      </c>
      <c r="AC716">
        <v>0</v>
      </c>
      <c r="AD716">
        <v>1</v>
      </c>
      <c r="AE716">
        <v>0</v>
      </c>
      <c r="AF716">
        <v>4</v>
      </c>
      <c r="AG716">
        <v>0</v>
      </c>
      <c r="AH716">
        <v>0</v>
      </c>
      <c r="AI716">
        <v>1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1</v>
      </c>
      <c r="AY716">
        <v>0</v>
      </c>
      <c r="AZ716">
        <v>1</v>
      </c>
      <c r="BA716">
        <v>0</v>
      </c>
      <c r="BB716">
        <v>0</v>
      </c>
      <c r="BC716">
        <v>2</v>
      </c>
      <c r="BD716">
        <v>1</v>
      </c>
    </row>
    <row r="717" spans="1:56" x14ac:dyDescent="0.3">
      <c r="A717">
        <v>2025</v>
      </c>
      <c r="B717">
        <v>4</v>
      </c>
      <c r="C717">
        <v>6931</v>
      </c>
      <c r="D717">
        <v>6954</v>
      </c>
      <c r="E717" t="s">
        <v>171</v>
      </c>
      <c r="F717" t="s">
        <v>8</v>
      </c>
      <c r="G717" t="s">
        <v>136</v>
      </c>
      <c r="H717">
        <v>0</v>
      </c>
      <c r="I717">
        <v>0</v>
      </c>
      <c r="J717">
        <v>0</v>
      </c>
      <c r="K717">
        <v>0</v>
      </c>
      <c r="L717">
        <v>1</v>
      </c>
      <c r="M717">
        <v>0</v>
      </c>
      <c r="N717">
        <v>1</v>
      </c>
      <c r="O717">
        <v>1</v>
      </c>
      <c r="P717">
        <v>1</v>
      </c>
      <c r="Q717">
        <v>0</v>
      </c>
      <c r="R717">
        <v>0</v>
      </c>
      <c r="S717">
        <v>1</v>
      </c>
      <c r="T717">
        <v>3</v>
      </c>
      <c r="U717">
        <v>2</v>
      </c>
      <c r="V717">
        <v>1</v>
      </c>
      <c r="W717">
        <v>4</v>
      </c>
      <c r="X717">
        <v>2</v>
      </c>
      <c r="Y717">
        <v>2</v>
      </c>
      <c r="Z717">
        <v>1</v>
      </c>
      <c r="AA717">
        <v>2</v>
      </c>
      <c r="AB717">
        <v>0</v>
      </c>
      <c r="AC717">
        <v>0</v>
      </c>
      <c r="AD717">
        <v>2</v>
      </c>
      <c r="AE717">
        <v>0</v>
      </c>
      <c r="AF717">
        <v>12</v>
      </c>
      <c r="AG717">
        <v>0</v>
      </c>
      <c r="AH717">
        <v>3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</v>
      </c>
      <c r="AV717">
        <v>0</v>
      </c>
      <c r="AW717">
        <v>3</v>
      </c>
      <c r="AX717">
        <v>1</v>
      </c>
      <c r="AY717">
        <v>8</v>
      </c>
      <c r="AZ717">
        <v>8</v>
      </c>
      <c r="BA717">
        <v>0</v>
      </c>
      <c r="BB717">
        <v>0</v>
      </c>
      <c r="BC717">
        <v>1</v>
      </c>
      <c r="BD717">
        <v>4</v>
      </c>
    </row>
    <row r="718" spans="1:56" x14ac:dyDescent="0.3">
      <c r="A718">
        <v>2025</v>
      </c>
      <c r="B718">
        <v>4</v>
      </c>
      <c r="C718">
        <v>6974</v>
      </c>
      <c r="D718">
        <v>6997</v>
      </c>
      <c r="E718" t="s">
        <v>172</v>
      </c>
      <c r="F718" t="s">
        <v>8</v>
      </c>
      <c r="G718" t="s">
        <v>30</v>
      </c>
      <c r="H718">
        <v>0</v>
      </c>
      <c r="I718">
        <v>0</v>
      </c>
      <c r="J718">
        <v>0</v>
      </c>
      <c r="K718">
        <v>6</v>
      </c>
      <c r="L718">
        <v>5</v>
      </c>
      <c r="M718">
        <v>0</v>
      </c>
      <c r="N718">
        <v>3</v>
      </c>
      <c r="O718">
        <v>0</v>
      </c>
      <c r="P718">
        <v>3</v>
      </c>
      <c r="Q718">
        <v>0</v>
      </c>
      <c r="R718">
        <v>4</v>
      </c>
      <c r="S718">
        <v>8</v>
      </c>
      <c r="T718">
        <v>4</v>
      </c>
      <c r="U718">
        <v>7</v>
      </c>
      <c r="V718">
        <v>1</v>
      </c>
      <c r="W718">
        <v>1</v>
      </c>
      <c r="X718">
        <v>4</v>
      </c>
      <c r="Y718">
        <v>5</v>
      </c>
      <c r="Z718">
        <v>2</v>
      </c>
      <c r="AA718">
        <v>1</v>
      </c>
      <c r="AB718">
        <v>0</v>
      </c>
      <c r="AC718">
        <v>0</v>
      </c>
      <c r="AD718">
        <v>5</v>
      </c>
      <c r="AE718">
        <v>0</v>
      </c>
      <c r="AF718">
        <v>16</v>
      </c>
      <c r="AG718">
        <v>0</v>
      </c>
      <c r="AH718">
        <v>0</v>
      </c>
      <c r="AI718">
        <v>5</v>
      </c>
      <c r="AJ718">
        <v>0</v>
      </c>
      <c r="AK718">
        <v>1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17</v>
      </c>
      <c r="AZ718">
        <v>20</v>
      </c>
      <c r="BA718">
        <v>0</v>
      </c>
      <c r="BB718">
        <v>0</v>
      </c>
      <c r="BC718">
        <v>0</v>
      </c>
      <c r="BD718">
        <v>10</v>
      </c>
    </row>
    <row r="719" spans="1:56" x14ac:dyDescent="0.3">
      <c r="A719">
        <v>2025</v>
      </c>
      <c r="B719">
        <v>4</v>
      </c>
      <c r="C719">
        <v>6997</v>
      </c>
      <c r="D719">
        <v>7020</v>
      </c>
      <c r="E719" t="s">
        <v>173</v>
      </c>
      <c r="F719" t="s">
        <v>68</v>
      </c>
      <c r="G719" t="s">
        <v>94</v>
      </c>
      <c r="H719">
        <v>0</v>
      </c>
      <c r="I719">
        <v>0</v>
      </c>
      <c r="J719">
        <v>0</v>
      </c>
      <c r="K719">
        <v>1</v>
      </c>
      <c r="L719">
        <v>1</v>
      </c>
      <c r="M719">
        <v>0</v>
      </c>
      <c r="N719">
        <v>1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1</v>
      </c>
      <c r="V719">
        <v>2</v>
      </c>
      <c r="W719">
        <v>0</v>
      </c>
      <c r="X719">
        <v>0</v>
      </c>
      <c r="Y719">
        <v>1</v>
      </c>
      <c r="Z719">
        <v>0</v>
      </c>
      <c r="AA719">
        <v>2</v>
      </c>
      <c r="AB719">
        <v>0</v>
      </c>
      <c r="AC719">
        <v>0</v>
      </c>
      <c r="AD719">
        <v>0</v>
      </c>
      <c r="AE719">
        <v>0</v>
      </c>
      <c r="AF719">
        <v>7</v>
      </c>
      <c r="AG719">
        <v>0</v>
      </c>
      <c r="AH719">
        <v>0</v>
      </c>
      <c r="AI719">
        <v>0</v>
      </c>
      <c r="AJ719">
        <v>0</v>
      </c>
      <c r="AK719">
        <v>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</v>
      </c>
      <c r="AV719">
        <v>0</v>
      </c>
      <c r="AW719">
        <v>7</v>
      </c>
      <c r="AX719">
        <v>0</v>
      </c>
      <c r="AY719">
        <v>4</v>
      </c>
      <c r="AZ719">
        <v>6</v>
      </c>
      <c r="BA719">
        <v>0</v>
      </c>
      <c r="BB719">
        <v>0</v>
      </c>
      <c r="BC719">
        <v>0</v>
      </c>
      <c r="BD719">
        <v>0</v>
      </c>
    </row>
    <row r="720" spans="1:56" x14ac:dyDescent="0.3">
      <c r="A720">
        <v>2025</v>
      </c>
      <c r="B720">
        <v>4</v>
      </c>
      <c r="C720">
        <v>6998</v>
      </c>
      <c r="D720">
        <v>7021</v>
      </c>
      <c r="E720" t="s">
        <v>174</v>
      </c>
      <c r="F720" t="s">
        <v>68</v>
      </c>
      <c r="G720" t="s">
        <v>94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1</v>
      </c>
      <c r="S720">
        <v>1</v>
      </c>
      <c r="T720">
        <v>0</v>
      </c>
      <c r="U720">
        <v>2</v>
      </c>
      <c r="V720">
        <v>1</v>
      </c>
      <c r="W720">
        <v>2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5</v>
      </c>
      <c r="AG720">
        <v>0</v>
      </c>
      <c r="AH720">
        <v>0</v>
      </c>
      <c r="AI720">
        <v>0</v>
      </c>
      <c r="AJ720">
        <v>0</v>
      </c>
      <c r="AK720">
        <v>1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1</v>
      </c>
      <c r="AX720">
        <v>2</v>
      </c>
      <c r="AY720">
        <v>1</v>
      </c>
      <c r="AZ720">
        <v>3</v>
      </c>
      <c r="BA720">
        <v>0</v>
      </c>
      <c r="BB720">
        <v>0</v>
      </c>
      <c r="BC720">
        <v>0</v>
      </c>
      <c r="BD720">
        <v>2</v>
      </c>
    </row>
    <row r="721" spans="1:56" x14ac:dyDescent="0.3">
      <c r="A721">
        <v>2025</v>
      </c>
      <c r="B721">
        <v>4</v>
      </c>
      <c r="C721">
        <v>6999</v>
      </c>
      <c r="D721">
        <v>7022</v>
      </c>
      <c r="E721" t="s">
        <v>175</v>
      </c>
      <c r="F721" t="s">
        <v>138</v>
      </c>
      <c r="G721" t="s">
        <v>144</v>
      </c>
      <c r="H721">
        <v>0</v>
      </c>
      <c r="I721">
        <v>0</v>
      </c>
      <c r="J721">
        <v>0</v>
      </c>
      <c r="K721">
        <v>1</v>
      </c>
      <c r="L721">
        <v>1</v>
      </c>
      <c r="M721">
        <v>0</v>
      </c>
      <c r="N721">
        <v>0</v>
      </c>
      <c r="O721">
        <v>0</v>
      </c>
      <c r="P721">
        <v>1</v>
      </c>
      <c r="Q721">
        <v>0</v>
      </c>
      <c r="R721">
        <v>0</v>
      </c>
      <c r="S721">
        <v>1</v>
      </c>
      <c r="T721">
        <v>5</v>
      </c>
      <c r="U721">
        <v>6</v>
      </c>
      <c r="V721">
        <v>1</v>
      </c>
      <c r="W721">
        <v>2</v>
      </c>
      <c r="X721">
        <v>2</v>
      </c>
      <c r="Y721">
        <v>5</v>
      </c>
      <c r="Z721">
        <v>2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5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7</v>
      </c>
      <c r="AZ721">
        <v>11</v>
      </c>
      <c r="BA721">
        <v>0</v>
      </c>
      <c r="BB721">
        <v>0</v>
      </c>
      <c r="BC721">
        <v>0</v>
      </c>
      <c r="BD721">
        <v>4</v>
      </c>
    </row>
    <row r="722" spans="1:56" x14ac:dyDescent="0.3">
      <c r="A722">
        <v>2025</v>
      </c>
      <c r="B722">
        <v>4</v>
      </c>
      <c r="C722">
        <v>7000</v>
      </c>
      <c r="D722">
        <v>7023</v>
      </c>
      <c r="E722" t="s">
        <v>176</v>
      </c>
      <c r="F722" t="s">
        <v>8</v>
      </c>
      <c r="G722" t="s">
        <v>18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1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1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2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</v>
      </c>
      <c r="AX722">
        <v>0</v>
      </c>
      <c r="AY722">
        <v>1</v>
      </c>
      <c r="AZ722">
        <v>5</v>
      </c>
      <c r="BA722">
        <v>0</v>
      </c>
      <c r="BB722">
        <v>0</v>
      </c>
      <c r="BC722">
        <v>0</v>
      </c>
      <c r="BD722">
        <v>2</v>
      </c>
    </row>
    <row r="723" spans="1:56" x14ac:dyDescent="0.3">
      <c r="A723">
        <v>2025</v>
      </c>
      <c r="B723">
        <v>4</v>
      </c>
      <c r="C723">
        <v>7083</v>
      </c>
      <c r="D723">
        <v>7107</v>
      </c>
      <c r="E723" t="s">
        <v>34</v>
      </c>
      <c r="F723" t="s">
        <v>8</v>
      </c>
      <c r="G723" t="s">
        <v>34</v>
      </c>
      <c r="H723">
        <v>0</v>
      </c>
      <c r="I723">
        <v>0</v>
      </c>
      <c r="J723">
        <v>0</v>
      </c>
      <c r="K723">
        <v>16</v>
      </c>
      <c r="L723">
        <v>11</v>
      </c>
      <c r="M723">
        <v>0</v>
      </c>
      <c r="N723">
        <v>13</v>
      </c>
      <c r="O723">
        <v>0</v>
      </c>
      <c r="P723">
        <v>16</v>
      </c>
      <c r="Q723">
        <v>0</v>
      </c>
      <c r="R723">
        <v>10</v>
      </c>
      <c r="S723">
        <v>28</v>
      </c>
      <c r="T723">
        <v>13</v>
      </c>
      <c r="U723">
        <v>15</v>
      </c>
      <c r="V723">
        <v>8</v>
      </c>
      <c r="W723">
        <v>7</v>
      </c>
      <c r="X723">
        <v>10</v>
      </c>
      <c r="Y723">
        <v>6</v>
      </c>
      <c r="Z723">
        <v>4</v>
      </c>
      <c r="AA723">
        <v>6</v>
      </c>
      <c r="AB723">
        <v>0</v>
      </c>
      <c r="AC723">
        <v>0</v>
      </c>
      <c r="AD723">
        <v>16</v>
      </c>
      <c r="AE723">
        <v>0</v>
      </c>
      <c r="AF723">
        <v>31</v>
      </c>
      <c r="AG723">
        <v>0</v>
      </c>
      <c r="AH723">
        <v>1</v>
      </c>
      <c r="AI723">
        <v>20</v>
      </c>
      <c r="AJ723">
        <v>0</v>
      </c>
      <c r="AK723">
        <v>5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</v>
      </c>
      <c r="AV723">
        <v>0</v>
      </c>
      <c r="AW723">
        <v>2</v>
      </c>
      <c r="AX723">
        <v>0</v>
      </c>
      <c r="AY723">
        <v>13</v>
      </c>
      <c r="AZ723">
        <v>7</v>
      </c>
      <c r="BA723">
        <v>0</v>
      </c>
      <c r="BB723">
        <v>2</v>
      </c>
      <c r="BC723">
        <v>5</v>
      </c>
      <c r="BD723">
        <v>13</v>
      </c>
    </row>
    <row r="724" spans="1:56" x14ac:dyDescent="0.3">
      <c r="A724">
        <v>2025</v>
      </c>
      <c r="B724">
        <v>4</v>
      </c>
      <c r="C724">
        <v>7156</v>
      </c>
      <c r="D724">
        <v>7183</v>
      </c>
      <c r="E724" t="s">
        <v>177</v>
      </c>
      <c r="F724" t="s">
        <v>8</v>
      </c>
      <c r="G724" t="s">
        <v>25</v>
      </c>
      <c r="H724">
        <v>0</v>
      </c>
      <c r="I724">
        <v>0</v>
      </c>
      <c r="J724">
        <v>0</v>
      </c>
      <c r="K724">
        <v>7</v>
      </c>
      <c r="L724">
        <v>1</v>
      </c>
      <c r="M724">
        <v>4</v>
      </c>
      <c r="N724">
        <v>4</v>
      </c>
      <c r="O724">
        <v>2</v>
      </c>
      <c r="P724">
        <v>3</v>
      </c>
      <c r="Q724">
        <v>0</v>
      </c>
      <c r="R724">
        <v>5</v>
      </c>
      <c r="S724">
        <v>25</v>
      </c>
      <c r="T724">
        <v>14</v>
      </c>
      <c r="U724">
        <v>15</v>
      </c>
      <c r="V724">
        <v>9</v>
      </c>
      <c r="W724">
        <v>26</v>
      </c>
      <c r="X724">
        <v>12</v>
      </c>
      <c r="Y724">
        <v>15</v>
      </c>
      <c r="Z724">
        <v>6</v>
      </c>
      <c r="AA724">
        <v>19</v>
      </c>
      <c r="AB724">
        <v>4</v>
      </c>
      <c r="AC724">
        <v>0</v>
      </c>
      <c r="AD724">
        <v>21</v>
      </c>
      <c r="AE724">
        <v>0</v>
      </c>
      <c r="AF724">
        <v>49</v>
      </c>
      <c r="AG724">
        <v>0</v>
      </c>
      <c r="AH724">
        <v>2</v>
      </c>
      <c r="AI724">
        <v>28</v>
      </c>
      <c r="AJ724">
        <v>0</v>
      </c>
      <c r="AK724">
        <v>6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</v>
      </c>
      <c r="AV724">
        <v>0</v>
      </c>
      <c r="AW724">
        <v>8</v>
      </c>
      <c r="AX724">
        <v>0</v>
      </c>
      <c r="AY724">
        <v>18</v>
      </c>
      <c r="AZ724">
        <v>26</v>
      </c>
      <c r="BA724">
        <v>2</v>
      </c>
      <c r="BB724">
        <v>0</v>
      </c>
      <c r="BC724">
        <v>4</v>
      </c>
      <c r="BD724">
        <v>9</v>
      </c>
    </row>
    <row r="725" spans="1:56" x14ac:dyDescent="0.3">
      <c r="A725">
        <v>2025</v>
      </c>
      <c r="B725">
        <v>4</v>
      </c>
      <c r="C725">
        <v>7195</v>
      </c>
      <c r="D725">
        <v>7222</v>
      </c>
      <c r="E725" t="s">
        <v>178</v>
      </c>
      <c r="F725" t="s">
        <v>68</v>
      </c>
      <c r="G725" t="s">
        <v>117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1</v>
      </c>
      <c r="Q725">
        <v>0</v>
      </c>
      <c r="R725">
        <v>0</v>
      </c>
      <c r="S725">
        <v>2</v>
      </c>
      <c r="T725">
        <v>1</v>
      </c>
      <c r="U725">
        <v>1</v>
      </c>
      <c r="V725">
        <v>4</v>
      </c>
      <c r="W725">
        <v>2</v>
      </c>
      <c r="X725">
        <v>4</v>
      </c>
      <c r="Y725">
        <v>1</v>
      </c>
      <c r="Z725">
        <v>1</v>
      </c>
      <c r="AA725">
        <v>2</v>
      </c>
      <c r="AB725">
        <v>1</v>
      </c>
      <c r="AC725">
        <v>0</v>
      </c>
      <c r="AD725">
        <v>1</v>
      </c>
      <c r="AE725">
        <v>0</v>
      </c>
      <c r="AF725">
        <v>5</v>
      </c>
      <c r="AG725">
        <v>0</v>
      </c>
      <c r="AH725">
        <v>0</v>
      </c>
      <c r="AI725">
        <v>1</v>
      </c>
      <c r="AJ725">
        <v>0</v>
      </c>
      <c r="AK725">
        <v>2</v>
      </c>
      <c r="AL725">
        <v>0</v>
      </c>
      <c r="AM725">
        <v>1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3</v>
      </c>
      <c r="AZ725">
        <v>34</v>
      </c>
      <c r="BA725">
        <v>0</v>
      </c>
      <c r="BB725">
        <v>0</v>
      </c>
      <c r="BC725">
        <v>1</v>
      </c>
      <c r="BD725">
        <v>2</v>
      </c>
    </row>
    <row r="726" spans="1:56" x14ac:dyDescent="0.3">
      <c r="A726">
        <v>2025</v>
      </c>
      <c r="B726">
        <v>4</v>
      </c>
      <c r="C726">
        <v>7196</v>
      </c>
      <c r="D726">
        <v>7223</v>
      </c>
      <c r="E726" t="s">
        <v>179</v>
      </c>
      <c r="F726" t="s">
        <v>68</v>
      </c>
      <c r="G726" t="s">
        <v>117</v>
      </c>
      <c r="H726">
        <v>0</v>
      </c>
      <c r="I726">
        <v>0</v>
      </c>
      <c r="J726">
        <v>0</v>
      </c>
      <c r="K726">
        <v>4</v>
      </c>
      <c r="L726">
        <v>2</v>
      </c>
      <c r="M726">
        <v>0</v>
      </c>
      <c r="N726">
        <v>1</v>
      </c>
      <c r="O726">
        <v>0</v>
      </c>
      <c r="P726">
        <v>1</v>
      </c>
      <c r="Q726">
        <v>0</v>
      </c>
      <c r="R726">
        <v>1</v>
      </c>
      <c r="S726">
        <v>1</v>
      </c>
      <c r="T726">
        <v>2</v>
      </c>
      <c r="U726">
        <v>1</v>
      </c>
      <c r="V726">
        <v>2</v>
      </c>
      <c r="W726">
        <v>5</v>
      </c>
      <c r="X726">
        <v>2</v>
      </c>
      <c r="Y726">
        <v>2</v>
      </c>
      <c r="Z726">
        <v>0</v>
      </c>
      <c r="AA726">
        <v>2</v>
      </c>
      <c r="AB726">
        <v>2</v>
      </c>
      <c r="AC726">
        <v>0</v>
      </c>
      <c r="AD726">
        <v>0</v>
      </c>
      <c r="AE726">
        <v>0</v>
      </c>
      <c r="AF726">
        <v>2</v>
      </c>
      <c r="AG726">
        <v>0</v>
      </c>
      <c r="AH726">
        <v>0</v>
      </c>
      <c r="AI726">
        <v>2</v>
      </c>
      <c r="AJ726">
        <v>0</v>
      </c>
      <c r="AK726">
        <v>1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</v>
      </c>
      <c r="AV726">
        <v>0</v>
      </c>
      <c r="AW726">
        <v>0</v>
      </c>
      <c r="AX726">
        <v>1</v>
      </c>
      <c r="AY726">
        <v>1</v>
      </c>
      <c r="AZ726">
        <v>6</v>
      </c>
      <c r="BA726">
        <v>0</v>
      </c>
      <c r="BB726">
        <v>0</v>
      </c>
      <c r="BC726">
        <v>0</v>
      </c>
      <c r="BD726">
        <v>0</v>
      </c>
    </row>
    <row r="727" spans="1:56" x14ac:dyDescent="0.3">
      <c r="A727">
        <v>2025</v>
      </c>
      <c r="B727">
        <v>4</v>
      </c>
      <c r="C727">
        <v>7273</v>
      </c>
      <c r="D727">
        <v>7306</v>
      </c>
      <c r="E727" t="s">
        <v>180</v>
      </c>
      <c r="F727" t="s">
        <v>8</v>
      </c>
      <c r="G727" t="s">
        <v>32</v>
      </c>
      <c r="H727">
        <v>0</v>
      </c>
      <c r="I727">
        <v>0</v>
      </c>
      <c r="J727">
        <v>0</v>
      </c>
      <c r="K727">
        <v>3</v>
      </c>
      <c r="L727">
        <v>5</v>
      </c>
      <c r="M727">
        <v>0</v>
      </c>
      <c r="N727">
        <v>5</v>
      </c>
      <c r="O727">
        <v>0</v>
      </c>
      <c r="P727">
        <v>5</v>
      </c>
      <c r="Q727">
        <v>0</v>
      </c>
      <c r="R727">
        <v>1</v>
      </c>
      <c r="S727">
        <v>6</v>
      </c>
      <c r="T727">
        <v>6</v>
      </c>
      <c r="U727">
        <v>10</v>
      </c>
      <c r="V727">
        <v>6</v>
      </c>
      <c r="W727">
        <v>6</v>
      </c>
      <c r="X727">
        <v>2</v>
      </c>
      <c r="Y727">
        <v>4</v>
      </c>
      <c r="Z727">
        <v>2</v>
      </c>
      <c r="AA727">
        <v>3</v>
      </c>
      <c r="AB727">
        <v>3</v>
      </c>
      <c r="AC727">
        <v>0</v>
      </c>
      <c r="AD727">
        <v>7</v>
      </c>
      <c r="AE727">
        <v>0</v>
      </c>
      <c r="AF727">
        <v>30</v>
      </c>
      <c r="AG727">
        <v>0</v>
      </c>
      <c r="AH727">
        <v>0</v>
      </c>
      <c r="AI727">
        <v>7</v>
      </c>
      <c r="AJ727">
        <v>0</v>
      </c>
      <c r="AK727">
        <v>8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6</v>
      </c>
      <c r="AZ727">
        <v>3</v>
      </c>
      <c r="BA727">
        <v>0</v>
      </c>
      <c r="BB727">
        <v>0</v>
      </c>
      <c r="BC727">
        <v>0</v>
      </c>
      <c r="BD727">
        <v>10</v>
      </c>
    </row>
    <row r="728" spans="1:56" x14ac:dyDescent="0.3">
      <c r="A728">
        <v>2025</v>
      </c>
      <c r="B728">
        <v>4</v>
      </c>
      <c r="C728">
        <v>7282</v>
      </c>
      <c r="D728">
        <v>7315</v>
      </c>
      <c r="E728" t="s">
        <v>181</v>
      </c>
      <c r="F728" t="s">
        <v>68</v>
      </c>
      <c r="G728" t="s">
        <v>104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1</v>
      </c>
      <c r="T728">
        <v>0</v>
      </c>
      <c r="U728">
        <v>1</v>
      </c>
      <c r="V728">
        <v>1</v>
      </c>
      <c r="W728">
        <v>0</v>
      </c>
      <c r="X728">
        <v>0</v>
      </c>
      <c r="Y728">
        <v>2</v>
      </c>
      <c r="Z728">
        <v>1</v>
      </c>
      <c r="AA728">
        <v>1</v>
      </c>
      <c r="AB728">
        <v>1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1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</v>
      </c>
      <c r="AV728">
        <v>0</v>
      </c>
      <c r="AW728">
        <v>3</v>
      </c>
      <c r="AX728">
        <v>1</v>
      </c>
      <c r="AY728">
        <v>2</v>
      </c>
      <c r="AZ728">
        <v>5</v>
      </c>
      <c r="BA728">
        <v>0</v>
      </c>
      <c r="BB728">
        <v>0</v>
      </c>
      <c r="BC728">
        <v>0</v>
      </c>
      <c r="BD728">
        <v>0</v>
      </c>
    </row>
    <row r="729" spans="1:56" x14ac:dyDescent="0.3">
      <c r="A729">
        <v>2025</v>
      </c>
      <c r="B729">
        <v>4</v>
      </c>
      <c r="C729">
        <v>7283</v>
      </c>
      <c r="D729">
        <v>7316</v>
      </c>
      <c r="E729" t="s">
        <v>182</v>
      </c>
      <c r="F729" t="s">
        <v>68</v>
      </c>
      <c r="G729" t="s">
        <v>104</v>
      </c>
      <c r="H729">
        <v>0</v>
      </c>
      <c r="I729">
        <v>0</v>
      </c>
      <c r="J729">
        <v>0</v>
      </c>
      <c r="K729">
        <v>3</v>
      </c>
      <c r="L729">
        <v>1</v>
      </c>
      <c r="M729">
        <v>0</v>
      </c>
      <c r="N729">
        <v>1</v>
      </c>
      <c r="O729">
        <v>0</v>
      </c>
      <c r="P729">
        <v>1</v>
      </c>
      <c r="Q729">
        <v>0</v>
      </c>
      <c r="R729">
        <v>0</v>
      </c>
      <c r="S729">
        <v>4</v>
      </c>
      <c r="T729">
        <v>1</v>
      </c>
      <c r="U729">
        <v>3</v>
      </c>
      <c r="V729">
        <v>2</v>
      </c>
      <c r="W729">
        <v>2</v>
      </c>
      <c r="X729">
        <v>1</v>
      </c>
      <c r="Y729">
        <v>1</v>
      </c>
      <c r="Z729">
        <v>1</v>
      </c>
      <c r="AA729">
        <v>2</v>
      </c>
      <c r="AB729">
        <v>0</v>
      </c>
      <c r="AC729">
        <v>0</v>
      </c>
      <c r="AD729">
        <v>3</v>
      </c>
      <c r="AE729">
        <v>0</v>
      </c>
      <c r="AF729">
        <v>4</v>
      </c>
      <c r="AG729">
        <v>0</v>
      </c>
      <c r="AH729">
        <v>6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4</v>
      </c>
      <c r="AX729">
        <v>0</v>
      </c>
      <c r="AY729">
        <v>2</v>
      </c>
      <c r="AZ729">
        <v>13</v>
      </c>
      <c r="BA729">
        <v>0</v>
      </c>
      <c r="BB729">
        <v>0</v>
      </c>
      <c r="BC729">
        <v>0</v>
      </c>
      <c r="BD729">
        <v>3</v>
      </c>
    </row>
    <row r="730" spans="1:56" x14ac:dyDescent="0.3">
      <c r="A730">
        <v>2025</v>
      </c>
      <c r="B730">
        <v>4</v>
      </c>
      <c r="C730">
        <v>7284</v>
      </c>
      <c r="D730">
        <v>7317</v>
      </c>
      <c r="E730" t="s">
        <v>183</v>
      </c>
      <c r="F730" t="s">
        <v>138</v>
      </c>
      <c r="G730" t="s">
        <v>144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1</v>
      </c>
      <c r="S730">
        <v>1</v>
      </c>
      <c r="T730">
        <v>2</v>
      </c>
      <c r="U730">
        <v>1</v>
      </c>
      <c r="V730">
        <v>0</v>
      </c>
      <c r="W730">
        <v>2</v>
      </c>
      <c r="X730">
        <v>1</v>
      </c>
      <c r="Y730">
        <v>2</v>
      </c>
      <c r="Z730">
        <v>0</v>
      </c>
      <c r="AA730">
        <v>1</v>
      </c>
      <c r="AB730">
        <v>0</v>
      </c>
      <c r="AC730">
        <v>0</v>
      </c>
      <c r="AD730">
        <v>0</v>
      </c>
      <c r="AE730">
        <v>0</v>
      </c>
      <c r="AF730">
        <v>3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4</v>
      </c>
      <c r="BA730">
        <v>0</v>
      </c>
      <c r="BB730">
        <v>0</v>
      </c>
      <c r="BC730">
        <v>0</v>
      </c>
      <c r="BD730">
        <v>2</v>
      </c>
    </row>
    <row r="731" spans="1:56" x14ac:dyDescent="0.3">
      <c r="A731">
        <v>2025</v>
      </c>
      <c r="B731">
        <v>4</v>
      </c>
      <c r="C731">
        <v>7285</v>
      </c>
      <c r="D731">
        <v>7318</v>
      </c>
      <c r="E731" t="s">
        <v>184</v>
      </c>
      <c r="F731" t="s">
        <v>68</v>
      </c>
      <c r="G731" t="s">
        <v>94</v>
      </c>
      <c r="H731">
        <v>0</v>
      </c>
      <c r="I731">
        <v>0</v>
      </c>
      <c r="J731">
        <v>0</v>
      </c>
      <c r="K731">
        <v>1</v>
      </c>
      <c r="L731">
        <v>1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</v>
      </c>
      <c r="V731">
        <v>4</v>
      </c>
      <c r="W731">
        <v>1</v>
      </c>
      <c r="X731">
        <v>4</v>
      </c>
      <c r="Y731">
        <v>1</v>
      </c>
      <c r="Z731">
        <v>3</v>
      </c>
      <c r="AA731">
        <v>3</v>
      </c>
      <c r="AB731">
        <v>1</v>
      </c>
      <c r="AC731">
        <v>0</v>
      </c>
      <c r="AD731">
        <v>0</v>
      </c>
      <c r="AE731">
        <v>0</v>
      </c>
      <c r="AF731">
        <v>2</v>
      </c>
      <c r="AG731">
        <v>0</v>
      </c>
      <c r="AH731">
        <v>0</v>
      </c>
      <c r="AI731">
        <v>1</v>
      </c>
      <c r="AJ731">
        <v>0</v>
      </c>
      <c r="AK731">
        <v>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1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3</v>
      </c>
      <c r="BD731">
        <v>4</v>
      </c>
    </row>
    <row r="732" spans="1:56" x14ac:dyDescent="0.3">
      <c r="A732">
        <v>2025</v>
      </c>
      <c r="B732">
        <v>4</v>
      </c>
      <c r="C732">
        <v>8434</v>
      </c>
      <c r="D732">
        <v>7410</v>
      </c>
      <c r="E732" t="s">
        <v>185</v>
      </c>
      <c r="F732" t="s">
        <v>8</v>
      </c>
      <c r="G732" t="s">
        <v>21</v>
      </c>
      <c r="H732">
        <v>0</v>
      </c>
      <c r="I732">
        <v>0</v>
      </c>
      <c r="J732">
        <v>0</v>
      </c>
      <c r="K732">
        <v>10</v>
      </c>
      <c r="L732">
        <v>6</v>
      </c>
      <c r="M732">
        <v>0</v>
      </c>
      <c r="N732">
        <v>6</v>
      </c>
      <c r="O732">
        <v>0</v>
      </c>
      <c r="P732">
        <v>4</v>
      </c>
      <c r="Q732">
        <v>0</v>
      </c>
      <c r="R732">
        <v>6</v>
      </c>
      <c r="S732">
        <v>8</v>
      </c>
      <c r="T732">
        <v>16</v>
      </c>
      <c r="U732">
        <v>10</v>
      </c>
      <c r="V732">
        <v>3</v>
      </c>
      <c r="W732">
        <v>9</v>
      </c>
      <c r="X732">
        <v>4</v>
      </c>
      <c r="Y732">
        <v>6</v>
      </c>
      <c r="Z732">
        <v>4</v>
      </c>
      <c r="AA732">
        <v>3</v>
      </c>
      <c r="AB732">
        <v>2</v>
      </c>
      <c r="AC732">
        <v>0</v>
      </c>
      <c r="AD732">
        <v>12</v>
      </c>
      <c r="AE732">
        <v>0</v>
      </c>
      <c r="AF732">
        <v>19</v>
      </c>
      <c r="AG732">
        <v>0</v>
      </c>
      <c r="AH732">
        <v>0</v>
      </c>
      <c r="AI732">
        <v>15</v>
      </c>
      <c r="AJ732">
        <v>0</v>
      </c>
      <c r="AK732">
        <v>3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2</v>
      </c>
      <c r="AX732">
        <v>0</v>
      </c>
      <c r="AY732">
        <v>10</v>
      </c>
      <c r="AZ732">
        <v>12</v>
      </c>
      <c r="BA732">
        <v>0</v>
      </c>
      <c r="BB732">
        <v>0</v>
      </c>
      <c r="BC732">
        <v>1</v>
      </c>
      <c r="BD732">
        <v>8</v>
      </c>
    </row>
    <row r="733" spans="1:56" x14ac:dyDescent="0.3">
      <c r="A733">
        <v>2025</v>
      </c>
      <c r="B733">
        <v>4</v>
      </c>
      <c r="C733">
        <v>10904</v>
      </c>
      <c r="D733">
        <v>9468</v>
      </c>
      <c r="E733" t="s">
        <v>186</v>
      </c>
      <c r="F733" t="s">
        <v>68</v>
      </c>
      <c r="G733" t="s">
        <v>83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1</v>
      </c>
      <c r="U733">
        <v>1</v>
      </c>
      <c r="V733">
        <v>2</v>
      </c>
      <c r="W733">
        <v>1</v>
      </c>
      <c r="X733">
        <v>0</v>
      </c>
      <c r="Y733">
        <v>1</v>
      </c>
      <c r="Z733">
        <v>2</v>
      </c>
      <c r="AA733">
        <v>2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2</v>
      </c>
      <c r="AX733">
        <v>1</v>
      </c>
      <c r="AY733">
        <v>0</v>
      </c>
      <c r="AZ733">
        <v>5</v>
      </c>
      <c r="BA733">
        <v>0</v>
      </c>
      <c r="BB733">
        <v>0</v>
      </c>
      <c r="BC733">
        <v>2</v>
      </c>
      <c r="BD733">
        <v>0</v>
      </c>
    </row>
    <row r="734" spans="1:56" x14ac:dyDescent="0.3">
      <c r="A734">
        <v>2025</v>
      </c>
      <c r="B734">
        <v>4</v>
      </c>
      <c r="C734">
        <v>11767</v>
      </c>
      <c r="D734">
        <v>10096</v>
      </c>
      <c r="E734" t="s">
        <v>187</v>
      </c>
      <c r="F734" t="s">
        <v>68</v>
      </c>
      <c r="G734" t="s">
        <v>104</v>
      </c>
      <c r="H734">
        <v>0</v>
      </c>
      <c r="I734">
        <v>0</v>
      </c>
      <c r="J734">
        <v>0</v>
      </c>
      <c r="K734">
        <v>1</v>
      </c>
      <c r="L734">
        <v>2</v>
      </c>
      <c r="M734">
        <v>0</v>
      </c>
      <c r="N734">
        <v>3</v>
      </c>
      <c r="O734">
        <v>0</v>
      </c>
      <c r="P734">
        <v>3</v>
      </c>
      <c r="Q734">
        <v>0</v>
      </c>
      <c r="R734">
        <v>1</v>
      </c>
      <c r="S734">
        <v>5</v>
      </c>
      <c r="T734">
        <v>2</v>
      </c>
      <c r="U734">
        <v>4</v>
      </c>
      <c r="V734">
        <v>2</v>
      </c>
      <c r="W734">
        <v>2</v>
      </c>
      <c r="X734">
        <v>2</v>
      </c>
      <c r="Y734">
        <v>0</v>
      </c>
      <c r="Z734">
        <v>3</v>
      </c>
      <c r="AA734">
        <v>1</v>
      </c>
      <c r="AB734">
        <v>1</v>
      </c>
      <c r="AC734">
        <v>0</v>
      </c>
      <c r="AD734">
        <v>0</v>
      </c>
      <c r="AE734">
        <v>0</v>
      </c>
      <c r="AF734">
        <v>2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1</v>
      </c>
      <c r="AX734">
        <v>1</v>
      </c>
      <c r="AY734">
        <v>0</v>
      </c>
      <c r="AZ734">
        <v>1</v>
      </c>
      <c r="BA734">
        <v>0</v>
      </c>
      <c r="BB734">
        <v>0</v>
      </c>
      <c r="BC734">
        <v>0</v>
      </c>
      <c r="BD734">
        <v>5</v>
      </c>
    </row>
    <row r="735" spans="1:56" x14ac:dyDescent="0.3">
      <c r="A735">
        <v>2025</v>
      </c>
      <c r="B735">
        <v>4</v>
      </c>
      <c r="C735">
        <v>11784</v>
      </c>
      <c r="D735">
        <v>10095</v>
      </c>
      <c r="E735" t="s">
        <v>188</v>
      </c>
      <c r="F735" t="s">
        <v>68</v>
      </c>
      <c r="G735" t="s">
        <v>104</v>
      </c>
      <c r="H735">
        <v>0</v>
      </c>
      <c r="I735">
        <v>0</v>
      </c>
      <c r="J735">
        <v>0</v>
      </c>
      <c r="K735">
        <v>2</v>
      </c>
      <c r="L735">
        <v>1</v>
      </c>
      <c r="M735">
        <v>0</v>
      </c>
      <c r="N735">
        <v>1</v>
      </c>
      <c r="O735">
        <v>0</v>
      </c>
      <c r="P735">
        <v>0</v>
      </c>
      <c r="Q735">
        <v>0</v>
      </c>
      <c r="R735">
        <v>0</v>
      </c>
      <c r="S735">
        <v>4</v>
      </c>
      <c r="T735">
        <v>1</v>
      </c>
      <c r="U735">
        <v>1</v>
      </c>
      <c r="V735">
        <v>0</v>
      </c>
      <c r="W735">
        <v>2</v>
      </c>
      <c r="X735">
        <v>2</v>
      </c>
      <c r="Y735">
        <v>1</v>
      </c>
      <c r="Z735">
        <v>1</v>
      </c>
      <c r="AA735">
        <v>1</v>
      </c>
      <c r="AB735">
        <v>0</v>
      </c>
      <c r="AC735">
        <v>0</v>
      </c>
      <c r="AD735">
        <v>0</v>
      </c>
      <c r="AE735">
        <v>0</v>
      </c>
      <c r="AF735">
        <v>8</v>
      </c>
      <c r="AG735">
        <v>0</v>
      </c>
      <c r="AH735">
        <v>0</v>
      </c>
      <c r="AI735">
        <v>0</v>
      </c>
      <c r="AJ735">
        <v>0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1</v>
      </c>
      <c r="AX735">
        <v>2</v>
      </c>
      <c r="AY735">
        <v>0</v>
      </c>
      <c r="AZ735">
        <v>3</v>
      </c>
      <c r="BA735">
        <v>0</v>
      </c>
      <c r="BB735">
        <v>0</v>
      </c>
      <c r="BC735">
        <v>0</v>
      </c>
      <c r="BD735">
        <v>3</v>
      </c>
    </row>
    <row r="736" spans="1:56" x14ac:dyDescent="0.3">
      <c r="A736">
        <v>2025</v>
      </c>
      <c r="B736">
        <v>4</v>
      </c>
      <c r="C736">
        <v>12735</v>
      </c>
      <c r="D736">
        <v>11688</v>
      </c>
      <c r="E736" t="s">
        <v>189</v>
      </c>
      <c r="F736" t="s">
        <v>68</v>
      </c>
      <c r="G736" t="s">
        <v>104</v>
      </c>
      <c r="H736">
        <v>0</v>
      </c>
      <c r="I736">
        <v>0</v>
      </c>
      <c r="J736">
        <v>0</v>
      </c>
      <c r="K736">
        <v>2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1</v>
      </c>
      <c r="S736">
        <v>2</v>
      </c>
      <c r="T736">
        <v>0</v>
      </c>
      <c r="U736">
        <v>2</v>
      </c>
      <c r="V736">
        <v>0</v>
      </c>
      <c r="W736">
        <v>2</v>
      </c>
      <c r="X736">
        <v>0</v>
      </c>
      <c r="Y736">
        <v>3</v>
      </c>
      <c r="Z736">
        <v>0</v>
      </c>
      <c r="AA736">
        <v>2</v>
      </c>
      <c r="AB736">
        <v>0</v>
      </c>
      <c r="AC736">
        <v>0</v>
      </c>
      <c r="AD736">
        <v>5</v>
      </c>
      <c r="AE736">
        <v>0</v>
      </c>
      <c r="AF736">
        <v>5</v>
      </c>
      <c r="AG736">
        <v>0</v>
      </c>
      <c r="AH736">
        <v>0</v>
      </c>
      <c r="AI736">
        <v>10</v>
      </c>
      <c r="AJ736">
        <v>0</v>
      </c>
      <c r="AK736">
        <v>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7</v>
      </c>
      <c r="AV736">
        <v>0</v>
      </c>
      <c r="AW736">
        <v>7</v>
      </c>
      <c r="AX736">
        <v>0</v>
      </c>
      <c r="AY736">
        <v>0</v>
      </c>
      <c r="AZ736">
        <v>4</v>
      </c>
      <c r="BA736">
        <v>0</v>
      </c>
      <c r="BB736">
        <v>0</v>
      </c>
      <c r="BC736">
        <v>0</v>
      </c>
      <c r="BD736">
        <v>6</v>
      </c>
    </row>
    <row r="737" spans="1:56" x14ac:dyDescent="0.3">
      <c r="A737">
        <v>2025</v>
      </c>
      <c r="B737">
        <v>4</v>
      </c>
      <c r="C737">
        <v>13662</v>
      </c>
      <c r="D737">
        <v>11452</v>
      </c>
      <c r="E737" t="s">
        <v>190</v>
      </c>
      <c r="F737" t="s">
        <v>68</v>
      </c>
      <c r="G737" t="s">
        <v>83</v>
      </c>
      <c r="H737">
        <v>0</v>
      </c>
      <c r="I737">
        <v>0</v>
      </c>
      <c r="J737">
        <v>0</v>
      </c>
      <c r="K737">
        <v>1</v>
      </c>
      <c r="L737">
        <v>2</v>
      </c>
      <c r="M737">
        <v>0</v>
      </c>
      <c r="N737">
        <v>2</v>
      </c>
      <c r="O737">
        <v>0</v>
      </c>
      <c r="P737">
        <v>0</v>
      </c>
      <c r="Q737">
        <v>0</v>
      </c>
      <c r="R737">
        <v>1</v>
      </c>
      <c r="S737">
        <v>1</v>
      </c>
      <c r="T737">
        <v>1</v>
      </c>
      <c r="U737">
        <v>1</v>
      </c>
      <c r="V737">
        <v>0</v>
      </c>
      <c r="W737">
        <v>2</v>
      </c>
      <c r="X737">
        <v>0</v>
      </c>
      <c r="Y737">
        <v>3</v>
      </c>
      <c r="Z737">
        <v>1</v>
      </c>
      <c r="AA737">
        <v>0</v>
      </c>
      <c r="AB737">
        <v>0</v>
      </c>
      <c r="AC737">
        <v>0</v>
      </c>
      <c r="AD737">
        <v>1</v>
      </c>
      <c r="AE737">
        <v>0</v>
      </c>
      <c r="AF737">
        <v>6</v>
      </c>
      <c r="AG737">
        <v>0</v>
      </c>
      <c r="AH737">
        <v>1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2</v>
      </c>
      <c r="AX737">
        <v>1</v>
      </c>
      <c r="AY737">
        <v>0</v>
      </c>
      <c r="AZ737">
        <v>1</v>
      </c>
      <c r="BA737">
        <v>0</v>
      </c>
      <c r="BB737">
        <v>0</v>
      </c>
      <c r="BC737">
        <v>1</v>
      </c>
      <c r="BD737">
        <v>0</v>
      </c>
    </row>
    <row r="738" spans="1:56" x14ac:dyDescent="0.3">
      <c r="A738">
        <v>2025</v>
      </c>
      <c r="B738">
        <v>4</v>
      </c>
      <c r="C738">
        <v>14654</v>
      </c>
      <c r="D738">
        <v>11470</v>
      </c>
      <c r="E738" t="s">
        <v>191</v>
      </c>
      <c r="F738" t="s">
        <v>66</v>
      </c>
      <c r="G738" t="s">
        <v>9</v>
      </c>
      <c r="H738">
        <v>0</v>
      </c>
      <c r="I738">
        <v>40</v>
      </c>
      <c r="J738">
        <v>125</v>
      </c>
      <c r="K738">
        <v>0</v>
      </c>
      <c r="L738">
        <v>0</v>
      </c>
      <c r="M738">
        <v>0</v>
      </c>
      <c r="N738">
        <v>0</v>
      </c>
      <c r="O738">
        <v>3</v>
      </c>
      <c r="P738">
        <v>0</v>
      </c>
      <c r="Q738">
        <v>2</v>
      </c>
      <c r="R738">
        <v>0</v>
      </c>
      <c r="S738">
        <v>9</v>
      </c>
      <c r="T738">
        <v>2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4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5</v>
      </c>
      <c r="AV738">
        <v>0</v>
      </c>
      <c r="AW738">
        <v>21</v>
      </c>
      <c r="AX738">
        <v>0</v>
      </c>
      <c r="AY738">
        <v>8</v>
      </c>
      <c r="AZ738">
        <v>16</v>
      </c>
      <c r="BA738">
        <v>0</v>
      </c>
      <c r="BB738">
        <v>0</v>
      </c>
      <c r="BC738">
        <v>3</v>
      </c>
      <c r="BD738">
        <v>13</v>
      </c>
    </row>
    <row r="739" spans="1:56" x14ac:dyDescent="0.3">
      <c r="A739">
        <v>2025</v>
      </c>
      <c r="B739">
        <v>4</v>
      </c>
      <c r="C739">
        <v>26291</v>
      </c>
      <c r="D739">
        <v>17605</v>
      </c>
      <c r="E739" t="s">
        <v>192</v>
      </c>
      <c r="F739" t="s">
        <v>68</v>
      </c>
      <c r="G739" t="s">
        <v>104</v>
      </c>
      <c r="H739">
        <v>0</v>
      </c>
      <c r="I739">
        <v>0</v>
      </c>
      <c r="J739">
        <v>0</v>
      </c>
      <c r="K739">
        <v>3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1</v>
      </c>
      <c r="S739">
        <v>2</v>
      </c>
      <c r="T739">
        <v>2</v>
      </c>
      <c r="U739">
        <v>3</v>
      </c>
      <c r="V739">
        <v>1</v>
      </c>
      <c r="W739">
        <v>2</v>
      </c>
      <c r="X739">
        <v>1</v>
      </c>
      <c r="Y739">
        <v>4</v>
      </c>
      <c r="Z739">
        <v>0</v>
      </c>
      <c r="AA739">
        <v>2</v>
      </c>
      <c r="AB739">
        <v>0</v>
      </c>
      <c r="AC739">
        <v>0</v>
      </c>
      <c r="AD739">
        <v>3</v>
      </c>
      <c r="AE739">
        <v>0</v>
      </c>
      <c r="AF739">
        <v>5</v>
      </c>
      <c r="AG739">
        <v>0</v>
      </c>
      <c r="AH739">
        <v>0</v>
      </c>
      <c r="AI739">
        <v>3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5</v>
      </c>
      <c r="AZ739">
        <v>10</v>
      </c>
      <c r="BA739">
        <v>0</v>
      </c>
      <c r="BB739">
        <v>0</v>
      </c>
      <c r="BC739">
        <v>1</v>
      </c>
      <c r="BD739">
        <v>5</v>
      </c>
    </row>
    <row r="740" spans="1:56" x14ac:dyDescent="0.3">
      <c r="A740">
        <v>2025</v>
      </c>
      <c r="B740">
        <v>4</v>
      </c>
      <c r="C740">
        <v>26893</v>
      </c>
      <c r="D740">
        <v>17874</v>
      </c>
      <c r="E740" t="s">
        <v>193</v>
      </c>
      <c r="F740" t="s">
        <v>8</v>
      </c>
      <c r="G740" t="s">
        <v>37</v>
      </c>
      <c r="H740">
        <v>0</v>
      </c>
      <c r="I740">
        <v>0</v>
      </c>
      <c r="J740">
        <v>0</v>
      </c>
      <c r="K740">
        <v>1</v>
      </c>
      <c r="L740">
        <v>0</v>
      </c>
      <c r="M740">
        <v>0</v>
      </c>
      <c r="N740">
        <v>1</v>
      </c>
      <c r="O740">
        <v>0</v>
      </c>
      <c r="P740">
        <v>1</v>
      </c>
      <c r="Q740">
        <v>0</v>
      </c>
      <c r="R740">
        <v>0</v>
      </c>
      <c r="S740">
        <v>3</v>
      </c>
      <c r="T740">
        <v>1</v>
      </c>
      <c r="U740">
        <v>6</v>
      </c>
      <c r="V740">
        <v>2</v>
      </c>
      <c r="W740">
        <v>5</v>
      </c>
      <c r="X740">
        <v>0</v>
      </c>
      <c r="Y740">
        <v>2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0</v>
      </c>
      <c r="AF740">
        <v>12</v>
      </c>
      <c r="AG740">
        <v>0</v>
      </c>
      <c r="AH740">
        <v>0</v>
      </c>
      <c r="AI740">
        <v>2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7</v>
      </c>
      <c r="AZ740">
        <v>15</v>
      </c>
      <c r="BA740">
        <v>0</v>
      </c>
      <c r="BB740">
        <v>0</v>
      </c>
      <c r="BC740">
        <v>1</v>
      </c>
      <c r="BD740">
        <v>1</v>
      </c>
    </row>
    <row r="741" spans="1:56" x14ac:dyDescent="0.3">
      <c r="A741">
        <v>2025</v>
      </c>
      <c r="B741">
        <v>4</v>
      </c>
      <c r="C741">
        <v>26894</v>
      </c>
      <c r="D741">
        <v>17875</v>
      </c>
      <c r="E741" t="s">
        <v>194</v>
      </c>
      <c r="F741" t="s">
        <v>8</v>
      </c>
      <c r="G741" t="s">
        <v>61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1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1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</v>
      </c>
      <c r="AX741">
        <v>0</v>
      </c>
      <c r="AY741">
        <v>0</v>
      </c>
      <c r="AZ741">
        <v>3</v>
      </c>
      <c r="BA741">
        <v>0</v>
      </c>
      <c r="BB741">
        <v>0</v>
      </c>
      <c r="BC741">
        <v>0</v>
      </c>
      <c r="BD741">
        <v>0</v>
      </c>
    </row>
    <row r="742" spans="1:56" x14ac:dyDescent="0.3">
      <c r="A742">
        <v>2025</v>
      </c>
      <c r="B742">
        <v>4</v>
      </c>
      <c r="C742">
        <v>28687</v>
      </c>
      <c r="D742">
        <v>18916</v>
      </c>
      <c r="E742" t="s">
        <v>195</v>
      </c>
      <c r="F742" t="s">
        <v>68</v>
      </c>
      <c r="G742" t="s">
        <v>104</v>
      </c>
      <c r="H742">
        <v>0</v>
      </c>
      <c r="I742">
        <v>0</v>
      </c>
      <c r="J742">
        <v>0</v>
      </c>
      <c r="K742">
        <v>2</v>
      </c>
      <c r="L742">
        <v>2</v>
      </c>
      <c r="M742">
        <v>0</v>
      </c>
      <c r="N742">
        <v>1</v>
      </c>
      <c r="O742">
        <v>0</v>
      </c>
      <c r="P742">
        <v>2</v>
      </c>
      <c r="Q742">
        <v>0</v>
      </c>
      <c r="R742">
        <v>0</v>
      </c>
      <c r="S742">
        <v>5</v>
      </c>
      <c r="T742">
        <v>3</v>
      </c>
      <c r="U742">
        <v>2</v>
      </c>
      <c r="V742">
        <v>2</v>
      </c>
      <c r="W742">
        <v>1</v>
      </c>
      <c r="X742">
        <v>3</v>
      </c>
      <c r="Y742">
        <v>1</v>
      </c>
      <c r="Z742">
        <v>2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4</v>
      </c>
      <c r="AG742">
        <v>1</v>
      </c>
      <c r="AH742">
        <v>4</v>
      </c>
      <c r="AI742">
        <v>0</v>
      </c>
      <c r="AJ742">
        <v>0</v>
      </c>
      <c r="AK742">
        <v>1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11</v>
      </c>
      <c r="AZ742">
        <v>10</v>
      </c>
      <c r="BA742">
        <v>0</v>
      </c>
      <c r="BB742">
        <v>0</v>
      </c>
      <c r="BC742">
        <v>1</v>
      </c>
      <c r="BD742">
        <v>0</v>
      </c>
    </row>
    <row r="743" spans="1:56" x14ac:dyDescent="0.3">
      <c r="A743">
        <v>2025</v>
      </c>
      <c r="B743">
        <v>4</v>
      </c>
      <c r="C743">
        <v>29039</v>
      </c>
      <c r="D743">
        <v>18872</v>
      </c>
      <c r="E743" t="s">
        <v>196</v>
      </c>
      <c r="F743" t="s">
        <v>68</v>
      </c>
      <c r="G743" t="s">
        <v>104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1</v>
      </c>
      <c r="U743">
        <v>2</v>
      </c>
      <c r="V743">
        <v>0</v>
      </c>
      <c r="W743">
        <v>1</v>
      </c>
      <c r="X743">
        <v>0</v>
      </c>
      <c r="Y743">
        <v>1</v>
      </c>
      <c r="Z743">
        <v>0</v>
      </c>
      <c r="AA743">
        <v>1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1</v>
      </c>
      <c r="BA743">
        <v>0</v>
      </c>
      <c r="BB743">
        <v>0</v>
      </c>
      <c r="BC743">
        <v>0</v>
      </c>
      <c r="BD743">
        <v>1</v>
      </c>
    </row>
    <row r="744" spans="1:56" x14ac:dyDescent="0.3">
      <c r="A744">
        <v>2025</v>
      </c>
      <c r="B744">
        <v>4</v>
      </c>
      <c r="C744">
        <v>35945</v>
      </c>
      <c r="D744">
        <v>26094</v>
      </c>
      <c r="E744" t="s">
        <v>197</v>
      </c>
      <c r="F744" t="s">
        <v>68</v>
      </c>
      <c r="G744" t="s">
        <v>68</v>
      </c>
      <c r="H744">
        <v>0</v>
      </c>
      <c r="I744">
        <v>0</v>
      </c>
      <c r="J744">
        <v>0</v>
      </c>
      <c r="K744">
        <v>4</v>
      </c>
      <c r="L744">
        <v>3</v>
      </c>
      <c r="M744">
        <v>0</v>
      </c>
      <c r="N744">
        <v>2</v>
      </c>
      <c r="O744">
        <v>0</v>
      </c>
      <c r="P744">
        <v>3</v>
      </c>
      <c r="Q744">
        <v>0</v>
      </c>
      <c r="R744">
        <v>3</v>
      </c>
      <c r="S744">
        <v>5</v>
      </c>
      <c r="T744">
        <v>5</v>
      </c>
      <c r="U744">
        <v>10</v>
      </c>
      <c r="V744">
        <v>6</v>
      </c>
      <c r="W744">
        <v>9</v>
      </c>
      <c r="X744">
        <v>10</v>
      </c>
      <c r="Y744">
        <v>8</v>
      </c>
      <c r="Z744">
        <v>9</v>
      </c>
      <c r="AA744">
        <v>16</v>
      </c>
      <c r="AB744">
        <v>19</v>
      </c>
      <c r="AC744">
        <v>0</v>
      </c>
      <c r="AD744">
        <v>10</v>
      </c>
      <c r="AE744">
        <v>0</v>
      </c>
      <c r="AF744">
        <v>46</v>
      </c>
      <c r="AG744">
        <v>0</v>
      </c>
      <c r="AH744">
        <v>0</v>
      </c>
      <c r="AI744">
        <v>9</v>
      </c>
      <c r="AJ744">
        <v>0</v>
      </c>
      <c r="AK744">
        <v>8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</v>
      </c>
      <c r="AV744">
        <v>0</v>
      </c>
      <c r="AW744">
        <v>5</v>
      </c>
      <c r="AX744">
        <v>4</v>
      </c>
      <c r="AY744">
        <v>11</v>
      </c>
      <c r="AZ744">
        <v>16</v>
      </c>
      <c r="BA744">
        <v>0</v>
      </c>
      <c r="BB744">
        <v>0</v>
      </c>
      <c r="BC744">
        <v>1</v>
      </c>
      <c r="BD744">
        <v>2</v>
      </c>
    </row>
    <row r="745" spans="1:56" x14ac:dyDescent="0.3">
      <c r="A745">
        <v>2025</v>
      </c>
      <c r="B745">
        <v>4</v>
      </c>
      <c r="C745">
        <v>36072</v>
      </c>
      <c r="D745">
        <v>26269</v>
      </c>
      <c r="E745" t="s">
        <v>198</v>
      </c>
      <c r="F745" t="s">
        <v>8</v>
      </c>
      <c r="G745" t="s">
        <v>18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1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2</v>
      </c>
      <c r="AX745">
        <v>0</v>
      </c>
      <c r="AY745">
        <v>2</v>
      </c>
      <c r="AZ745">
        <v>15</v>
      </c>
      <c r="BA745">
        <v>0</v>
      </c>
      <c r="BB745">
        <v>0</v>
      </c>
      <c r="BC745">
        <v>0</v>
      </c>
      <c r="BD745">
        <v>5</v>
      </c>
    </row>
    <row r="746" spans="1:56" x14ac:dyDescent="0.3">
      <c r="A746">
        <v>2025</v>
      </c>
      <c r="B746">
        <v>4</v>
      </c>
      <c r="C746">
        <v>39423</v>
      </c>
      <c r="D746">
        <v>31139</v>
      </c>
      <c r="E746" t="s">
        <v>363</v>
      </c>
      <c r="F746" t="s">
        <v>138</v>
      </c>
      <c r="G746" t="s">
        <v>142</v>
      </c>
      <c r="H746">
        <v>0</v>
      </c>
      <c r="I746">
        <v>0</v>
      </c>
      <c r="J746">
        <v>0</v>
      </c>
      <c r="K746">
        <v>1</v>
      </c>
      <c r="L746">
        <v>2</v>
      </c>
      <c r="M746">
        <v>0</v>
      </c>
      <c r="N746">
        <v>3</v>
      </c>
      <c r="O746">
        <v>0</v>
      </c>
      <c r="P746">
        <v>1</v>
      </c>
      <c r="Q746">
        <v>0</v>
      </c>
      <c r="R746">
        <v>1</v>
      </c>
      <c r="S746">
        <v>3</v>
      </c>
      <c r="T746">
        <v>1</v>
      </c>
      <c r="U746">
        <v>0</v>
      </c>
      <c r="V746">
        <v>3</v>
      </c>
      <c r="W746">
        <v>2</v>
      </c>
      <c r="X746">
        <v>1</v>
      </c>
      <c r="Y746">
        <v>0</v>
      </c>
      <c r="Z746">
        <v>1</v>
      </c>
      <c r="AA746">
        <v>2</v>
      </c>
      <c r="AB746">
        <v>0</v>
      </c>
      <c r="AC746">
        <v>0</v>
      </c>
      <c r="AD746">
        <v>0</v>
      </c>
      <c r="AE746">
        <v>0</v>
      </c>
      <c r="AF746">
        <v>2</v>
      </c>
      <c r="AG746">
        <v>0</v>
      </c>
      <c r="AH746">
        <v>0</v>
      </c>
      <c r="AI746">
        <v>1</v>
      </c>
      <c r="AJ746">
        <v>0</v>
      </c>
      <c r="AK746">
        <v>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3</v>
      </c>
      <c r="AX746">
        <v>4</v>
      </c>
      <c r="AY746">
        <v>3</v>
      </c>
      <c r="AZ746">
        <v>12</v>
      </c>
      <c r="BA746">
        <v>0</v>
      </c>
      <c r="BB746">
        <v>0</v>
      </c>
      <c r="BC746">
        <v>2</v>
      </c>
      <c r="BD746">
        <v>1</v>
      </c>
    </row>
    <row r="747" spans="1:56" x14ac:dyDescent="0.3">
      <c r="A747">
        <v>2025</v>
      </c>
      <c r="B747">
        <v>4</v>
      </c>
      <c r="C747">
        <v>40593</v>
      </c>
      <c r="D747">
        <v>31449</v>
      </c>
      <c r="E747" t="s">
        <v>169</v>
      </c>
      <c r="F747" t="s">
        <v>8</v>
      </c>
      <c r="G747" t="s">
        <v>30</v>
      </c>
      <c r="H747">
        <v>0</v>
      </c>
      <c r="I747">
        <v>0</v>
      </c>
      <c r="J747">
        <v>0</v>
      </c>
      <c r="K747">
        <v>11</v>
      </c>
      <c r="L747">
        <v>3</v>
      </c>
      <c r="M747">
        <v>2</v>
      </c>
      <c r="N747">
        <v>7</v>
      </c>
      <c r="O747">
        <v>0</v>
      </c>
      <c r="P747">
        <v>4</v>
      </c>
      <c r="Q747">
        <v>0</v>
      </c>
      <c r="R747">
        <v>6</v>
      </c>
      <c r="S747">
        <v>8</v>
      </c>
      <c r="T747">
        <v>13</v>
      </c>
      <c r="U747">
        <v>19</v>
      </c>
      <c r="V747">
        <v>8</v>
      </c>
      <c r="W747">
        <v>14</v>
      </c>
      <c r="X747">
        <v>3</v>
      </c>
      <c r="Y747">
        <v>14</v>
      </c>
      <c r="Z747">
        <v>2</v>
      </c>
      <c r="AA747">
        <v>4</v>
      </c>
      <c r="AB747">
        <v>3</v>
      </c>
      <c r="AC747">
        <v>4</v>
      </c>
      <c r="AD747">
        <v>10</v>
      </c>
      <c r="AE747">
        <v>21</v>
      </c>
      <c r="AF747">
        <v>27</v>
      </c>
      <c r="AG747">
        <v>0</v>
      </c>
      <c r="AH747">
        <v>13</v>
      </c>
      <c r="AI747">
        <v>1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5</v>
      </c>
      <c r="AV747">
        <v>0</v>
      </c>
      <c r="AW747">
        <v>35</v>
      </c>
      <c r="AX747">
        <v>2</v>
      </c>
      <c r="AY747">
        <v>13</v>
      </c>
      <c r="AZ747">
        <v>31</v>
      </c>
      <c r="BA747">
        <v>0</v>
      </c>
      <c r="BB747">
        <v>0</v>
      </c>
      <c r="BC747">
        <v>2</v>
      </c>
      <c r="BD747">
        <v>4</v>
      </c>
    </row>
    <row r="748" spans="1:56" x14ac:dyDescent="0.3">
      <c r="A748">
        <v>2025</v>
      </c>
      <c r="B748">
        <v>4</v>
      </c>
      <c r="C748">
        <v>40716</v>
      </c>
      <c r="D748">
        <v>32743</v>
      </c>
      <c r="E748" t="s">
        <v>30</v>
      </c>
      <c r="F748" t="s">
        <v>8</v>
      </c>
      <c r="G748" t="s">
        <v>30</v>
      </c>
      <c r="H748">
        <v>11</v>
      </c>
      <c r="I748">
        <v>3</v>
      </c>
      <c r="J748">
        <v>24</v>
      </c>
      <c r="K748">
        <v>9</v>
      </c>
      <c r="L748">
        <v>6</v>
      </c>
      <c r="M748">
        <v>1</v>
      </c>
      <c r="N748">
        <v>6</v>
      </c>
      <c r="O748">
        <v>0</v>
      </c>
      <c r="P748">
        <v>5</v>
      </c>
      <c r="Q748">
        <v>0</v>
      </c>
      <c r="R748">
        <v>4</v>
      </c>
      <c r="S748">
        <v>9</v>
      </c>
      <c r="T748">
        <v>11</v>
      </c>
      <c r="U748">
        <v>19</v>
      </c>
      <c r="V748">
        <v>6</v>
      </c>
      <c r="W748">
        <v>11</v>
      </c>
      <c r="X748">
        <v>9</v>
      </c>
      <c r="Y748">
        <v>6</v>
      </c>
      <c r="Z748">
        <v>5</v>
      </c>
      <c r="AA748">
        <v>8</v>
      </c>
      <c r="AB748">
        <v>3</v>
      </c>
      <c r="AC748">
        <v>0</v>
      </c>
      <c r="AD748">
        <v>14</v>
      </c>
      <c r="AE748">
        <v>2</v>
      </c>
      <c r="AF748">
        <v>49</v>
      </c>
      <c r="AG748">
        <v>0</v>
      </c>
      <c r="AH748">
        <v>0</v>
      </c>
      <c r="AI748">
        <v>14</v>
      </c>
      <c r="AJ748">
        <v>0</v>
      </c>
      <c r="AK748">
        <v>9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6</v>
      </c>
      <c r="AV748">
        <v>0</v>
      </c>
      <c r="AW748">
        <v>12</v>
      </c>
      <c r="AX748">
        <v>1</v>
      </c>
      <c r="AY748">
        <v>8</v>
      </c>
      <c r="AZ748">
        <v>8</v>
      </c>
      <c r="BA748">
        <v>1</v>
      </c>
      <c r="BB748">
        <v>0</v>
      </c>
      <c r="BC748">
        <v>3</v>
      </c>
      <c r="BD748">
        <v>20</v>
      </c>
    </row>
    <row r="749" spans="1:56" x14ac:dyDescent="0.3">
      <c r="A749">
        <v>2025</v>
      </c>
      <c r="B749">
        <v>4</v>
      </c>
      <c r="C749">
        <v>40948</v>
      </c>
      <c r="D749">
        <v>34132</v>
      </c>
      <c r="E749" t="s">
        <v>524</v>
      </c>
      <c r="F749" t="s">
        <v>68</v>
      </c>
      <c r="G749" t="s">
        <v>94</v>
      </c>
      <c r="H749">
        <v>0</v>
      </c>
      <c r="I749">
        <v>0</v>
      </c>
      <c r="J749">
        <v>0</v>
      </c>
      <c r="K749">
        <v>1</v>
      </c>
      <c r="L749">
        <v>1</v>
      </c>
      <c r="M749">
        <v>0</v>
      </c>
      <c r="N749">
        <v>1</v>
      </c>
      <c r="O749">
        <v>0</v>
      </c>
      <c r="P749">
        <v>1</v>
      </c>
      <c r="Q749">
        <v>0</v>
      </c>
      <c r="R749">
        <v>0</v>
      </c>
      <c r="S749">
        <v>1</v>
      </c>
      <c r="T749">
        <v>1</v>
      </c>
      <c r="U749">
        <v>3</v>
      </c>
      <c r="V749">
        <v>1</v>
      </c>
      <c r="W749">
        <v>2</v>
      </c>
      <c r="X749">
        <v>1</v>
      </c>
      <c r="Y749">
        <v>1</v>
      </c>
      <c r="Z749">
        <v>0</v>
      </c>
      <c r="AA749">
        <v>0</v>
      </c>
      <c r="AB749">
        <v>3</v>
      </c>
      <c r="AC749">
        <v>0</v>
      </c>
      <c r="AD749">
        <v>0</v>
      </c>
      <c r="AE749">
        <v>0</v>
      </c>
      <c r="AF749">
        <v>4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1</v>
      </c>
      <c r="AX749">
        <v>0</v>
      </c>
      <c r="AY749">
        <v>0</v>
      </c>
      <c r="AZ749">
        <v>2</v>
      </c>
      <c r="BA749">
        <v>0</v>
      </c>
      <c r="BB749">
        <v>0</v>
      </c>
      <c r="BC749">
        <v>0</v>
      </c>
      <c r="BD749">
        <v>2</v>
      </c>
    </row>
    <row r="750" spans="1:56" x14ac:dyDescent="0.3">
      <c r="A750">
        <v>2025</v>
      </c>
      <c r="B750">
        <v>5</v>
      </c>
      <c r="C750">
        <v>4314</v>
      </c>
      <c r="D750">
        <v>4317</v>
      </c>
      <c r="E750" t="s">
        <v>7</v>
      </c>
      <c r="F750" t="s">
        <v>8</v>
      </c>
      <c r="G750" t="s">
        <v>9</v>
      </c>
      <c r="H750">
        <v>209</v>
      </c>
      <c r="I750">
        <v>2</v>
      </c>
      <c r="J750">
        <v>172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3</v>
      </c>
      <c r="U750">
        <v>3</v>
      </c>
      <c r="V750">
        <v>5</v>
      </c>
      <c r="W750">
        <v>0</v>
      </c>
      <c r="X750">
        <v>0</v>
      </c>
      <c r="Y750">
        <v>0</v>
      </c>
      <c r="Z750">
        <v>1</v>
      </c>
      <c r="AA750">
        <v>0</v>
      </c>
      <c r="AB750">
        <v>0</v>
      </c>
      <c r="AC750">
        <v>1</v>
      </c>
      <c r="AD750">
        <v>1</v>
      </c>
      <c r="AE750">
        <v>3</v>
      </c>
      <c r="AF750">
        <v>2</v>
      </c>
      <c r="AG750">
        <v>0</v>
      </c>
      <c r="AH750">
        <v>5</v>
      </c>
      <c r="AI750">
        <v>0</v>
      </c>
      <c r="AJ750">
        <v>0</v>
      </c>
      <c r="AK750">
        <v>0</v>
      </c>
      <c r="AL750">
        <v>0</v>
      </c>
      <c r="AM750">
        <v>7</v>
      </c>
      <c r="AN750">
        <v>7</v>
      </c>
      <c r="AO750">
        <v>1</v>
      </c>
      <c r="AP750">
        <v>0</v>
      </c>
      <c r="AQ750">
        <v>0</v>
      </c>
      <c r="AR750">
        <v>0</v>
      </c>
      <c r="AS750">
        <v>0</v>
      </c>
      <c r="AT750">
        <v>2</v>
      </c>
      <c r="AU750">
        <v>2</v>
      </c>
      <c r="AV750">
        <v>0</v>
      </c>
      <c r="AW750">
        <v>4</v>
      </c>
      <c r="AX750">
        <v>0</v>
      </c>
      <c r="AY750">
        <v>8</v>
      </c>
      <c r="AZ750">
        <v>3</v>
      </c>
      <c r="BA750">
        <v>0</v>
      </c>
      <c r="BB750">
        <v>0</v>
      </c>
      <c r="BC750">
        <v>0</v>
      </c>
      <c r="BD750">
        <v>0</v>
      </c>
    </row>
    <row r="751" spans="1:56" x14ac:dyDescent="0.3">
      <c r="A751">
        <v>2025</v>
      </c>
      <c r="B751">
        <v>5</v>
      </c>
      <c r="C751">
        <v>4315</v>
      </c>
      <c r="D751">
        <v>4318</v>
      </c>
      <c r="E751" t="s">
        <v>10</v>
      </c>
      <c r="F751" t="s">
        <v>8</v>
      </c>
      <c r="G751" t="s">
        <v>8</v>
      </c>
      <c r="H751">
        <v>12</v>
      </c>
      <c r="I751">
        <v>4</v>
      </c>
      <c r="J751">
        <v>27</v>
      </c>
      <c r="K751">
        <v>18</v>
      </c>
      <c r="L751">
        <v>4</v>
      </c>
      <c r="M751">
        <v>2</v>
      </c>
      <c r="N751">
        <v>4</v>
      </c>
      <c r="O751">
        <v>1</v>
      </c>
      <c r="P751">
        <v>2</v>
      </c>
      <c r="Q751">
        <v>0</v>
      </c>
      <c r="R751">
        <v>8</v>
      </c>
      <c r="S751">
        <v>25</v>
      </c>
      <c r="T751">
        <v>24</v>
      </c>
      <c r="U751">
        <v>30</v>
      </c>
      <c r="V751">
        <v>24</v>
      </c>
      <c r="W751">
        <v>24</v>
      </c>
      <c r="X751">
        <v>12</v>
      </c>
      <c r="Y751">
        <v>21</v>
      </c>
      <c r="Z751">
        <v>13</v>
      </c>
      <c r="AA751">
        <v>13</v>
      </c>
      <c r="AB751">
        <v>6</v>
      </c>
      <c r="AC751">
        <v>0</v>
      </c>
      <c r="AD751">
        <v>25</v>
      </c>
      <c r="AE751">
        <v>1</v>
      </c>
      <c r="AF751">
        <v>63</v>
      </c>
      <c r="AG751">
        <v>0</v>
      </c>
      <c r="AH751">
        <v>0</v>
      </c>
      <c r="AI751">
        <v>26</v>
      </c>
      <c r="AJ751">
        <v>0</v>
      </c>
      <c r="AK751">
        <v>9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6</v>
      </c>
      <c r="AX751">
        <v>2</v>
      </c>
      <c r="AY751">
        <v>14</v>
      </c>
      <c r="AZ751">
        <v>26</v>
      </c>
      <c r="BA751">
        <v>0</v>
      </c>
      <c r="BB751">
        <v>2</v>
      </c>
      <c r="BC751">
        <v>1</v>
      </c>
      <c r="BD751">
        <v>30</v>
      </c>
    </row>
    <row r="752" spans="1:56" x14ac:dyDescent="0.3">
      <c r="A752">
        <v>2025</v>
      </c>
      <c r="B752">
        <v>5</v>
      </c>
      <c r="C752">
        <v>4316</v>
      </c>
      <c r="D752">
        <v>4319</v>
      </c>
      <c r="E752" t="s">
        <v>11</v>
      </c>
      <c r="F752" t="s">
        <v>8</v>
      </c>
      <c r="G752" t="s">
        <v>8</v>
      </c>
      <c r="H752">
        <v>0</v>
      </c>
      <c r="I752">
        <v>2</v>
      </c>
      <c r="J752">
        <v>0</v>
      </c>
      <c r="K752">
        <v>17</v>
      </c>
      <c r="L752">
        <v>12</v>
      </c>
      <c r="M752">
        <v>2</v>
      </c>
      <c r="N752">
        <v>10</v>
      </c>
      <c r="O752">
        <v>1</v>
      </c>
      <c r="P752">
        <v>5</v>
      </c>
      <c r="Q752">
        <v>0</v>
      </c>
      <c r="R752">
        <v>3</v>
      </c>
      <c r="S752">
        <v>15</v>
      </c>
      <c r="T752">
        <v>19</v>
      </c>
      <c r="U752">
        <v>18</v>
      </c>
      <c r="V752">
        <v>12</v>
      </c>
      <c r="W752">
        <v>20</v>
      </c>
      <c r="X752">
        <v>9</v>
      </c>
      <c r="Y752">
        <v>18</v>
      </c>
      <c r="Z752">
        <v>3</v>
      </c>
      <c r="AA752">
        <v>8</v>
      </c>
      <c r="AB752">
        <v>4</v>
      </c>
      <c r="AC752">
        <v>0</v>
      </c>
      <c r="AD752">
        <v>18</v>
      </c>
      <c r="AE752">
        <v>0</v>
      </c>
      <c r="AF752">
        <v>50</v>
      </c>
      <c r="AG752">
        <v>0</v>
      </c>
      <c r="AH752">
        <v>2</v>
      </c>
      <c r="AI752">
        <v>17</v>
      </c>
      <c r="AJ752">
        <v>0</v>
      </c>
      <c r="AK752">
        <v>11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9</v>
      </c>
      <c r="AV752">
        <v>0</v>
      </c>
      <c r="AW752">
        <v>12</v>
      </c>
      <c r="AX752">
        <v>0</v>
      </c>
      <c r="AY752">
        <v>17</v>
      </c>
      <c r="AZ752">
        <v>22</v>
      </c>
      <c r="BA752">
        <v>0</v>
      </c>
      <c r="BB752">
        <v>0</v>
      </c>
      <c r="BC752">
        <v>4</v>
      </c>
      <c r="BD752">
        <v>14</v>
      </c>
    </row>
    <row r="753" spans="1:56" x14ac:dyDescent="0.3">
      <c r="A753">
        <v>2025</v>
      </c>
      <c r="B753">
        <v>5</v>
      </c>
      <c r="C753">
        <v>4317</v>
      </c>
      <c r="D753">
        <v>4320</v>
      </c>
      <c r="E753" t="s">
        <v>12</v>
      </c>
      <c r="F753" t="s">
        <v>8</v>
      </c>
      <c r="G753" t="s">
        <v>8</v>
      </c>
      <c r="H753">
        <v>0</v>
      </c>
      <c r="I753">
        <v>0</v>
      </c>
      <c r="J753">
        <v>0</v>
      </c>
      <c r="K753">
        <v>20</v>
      </c>
      <c r="L753">
        <v>16</v>
      </c>
      <c r="M753">
        <v>0</v>
      </c>
      <c r="N753">
        <v>15</v>
      </c>
      <c r="O753">
        <v>0</v>
      </c>
      <c r="P753">
        <v>11</v>
      </c>
      <c r="Q753">
        <v>0</v>
      </c>
      <c r="R753">
        <v>0</v>
      </c>
      <c r="S753">
        <v>18</v>
      </c>
      <c r="T753">
        <v>16</v>
      </c>
      <c r="U753">
        <v>18</v>
      </c>
      <c r="V753">
        <v>7</v>
      </c>
      <c r="W753">
        <v>13</v>
      </c>
      <c r="X753">
        <v>7</v>
      </c>
      <c r="Y753">
        <v>20</v>
      </c>
      <c r="Z753">
        <v>6</v>
      </c>
      <c r="AA753">
        <v>13</v>
      </c>
      <c r="AB753">
        <v>0</v>
      </c>
      <c r="AC753">
        <v>0</v>
      </c>
      <c r="AD753">
        <v>15</v>
      </c>
      <c r="AE753">
        <v>0</v>
      </c>
      <c r="AF753">
        <v>61</v>
      </c>
      <c r="AG753">
        <v>0</v>
      </c>
      <c r="AH753">
        <v>1</v>
      </c>
      <c r="AI753">
        <v>14</v>
      </c>
      <c r="AJ753">
        <v>0</v>
      </c>
      <c r="AK753">
        <v>7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5</v>
      </c>
      <c r="AV753">
        <v>0</v>
      </c>
      <c r="AW753">
        <v>10</v>
      </c>
      <c r="AX753">
        <v>1</v>
      </c>
      <c r="AY753">
        <v>17</v>
      </c>
      <c r="AZ753">
        <v>34</v>
      </c>
      <c r="BA753">
        <v>0</v>
      </c>
      <c r="BB753">
        <v>0</v>
      </c>
      <c r="BC753">
        <v>6</v>
      </c>
      <c r="BD753">
        <v>17</v>
      </c>
    </row>
    <row r="754" spans="1:56" x14ac:dyDescent="0.3">
      <c r="A754">
        <v>2025</v>
      </c>
      <c r="B754">
        <v>5</v>
      </c>
      <c r="C754">
        <v>4318</v>
      </c>
      <c r="D754">
        <v>4321</v>
      </c>
      <c r="E754" t="s">
        <v>13</v>
      </c>
      <c r="F754" t="s">
        <v>8</v>
      </c>
      <c r="G754" t="s">
        <v>8</v>
      </c>
      <c r="H754">
        <v>0</v>
      </c>
      <c r="I754">
        <v>1</v>
      </c>
      <c r="J754">
        <v>0</v>
      </c>
      <c r="K754">
        <v>11</v>
      </c>
      <c r="L754">
        <v>6</v>
      </c>
      <c r="M754">
        <v>3</v>
      </c>
      <c r="N754">
        <v>6</v>
      </c>
      <c r="O754">
        <v>0</v>
      </c>
      <c r="P754">
        <v>5</v>
      </c>
      <c r="Q754">
        <v>1</v>
      </c>
      <c r="R754">
        <v>9</v>
      </c>
      <c r="S754">
        <v>29</v>
      </c>
      <c r="T754">
        <v>9</v>
      </c>
      <c r="U754">
        <v>31</v>
      </c>
      <c r="V754">
        <v>8</v>
      </c>
      <c r="W754">
        <v>23</v>
      </c>
      <c r="X754">
        <v>6</v>
      </c>
      <c r="Y754">
        <v>7</v>
      </c>
      <c r="Z754">
        <v>5</v>
      </c>
      <c r="AA754">
        <v>12</v>
      </c>
      <c r="AB754">
        <v>1</v>
      </c>
      <c r="AC754">
        <v>0</v>
      </c>
      <c r="AD754">
        <v>13</v>
      </c>
      <c r="AE754">
        <v>3</v>
      </c>
      <c r="AF754">
        <v>67</v>
      </c>
      <c r="AG754">
        <v>0</v>
      </c>
      <c r="AH754">
        <v>1</v>
      </c>
      <c r="AI754">
        <v>11</v>
      </c>
      <c r="AJ754">
        <v>0</v>
      </c>
      <c r="AK754">
        <v>4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</v>
      </c>
      <c r="AV754">
        <v>0</v>
      </c>
      <c r="AW754">
        <v>11</v>
      </c>
      <c r="AX754">
        <v>1</v>
      </c>
      <c r="AY754">
        <v>6</v>
      </c>
      <c r="AZ754">
        <v>20</v>
      </c>
      <c r="BA754">
        <v>0</v>
      </c>
      <c r="BB754">
        <v>1</v>
      </c>
      <c r="BC754">
        <v>2</v>
      </c>
      <c r="BD754">
        <v>3</v>
      </c>
    </row>
    <row r="755" spans="1:56" x14ac:dyDescent="0.3">
      <c r="A755">
        <v>2025</v>
      </c>
      <c r="B755">
        <v>5</v>
      </c>
      <c r="C755">
        <v>4319</v>
      </c>
      <c r="D755">
        <v>4322</v>
      </c>
      <c r="E755" t="s">
        <v>14</v>
      </c>
      <c r="F755" t="s">
        <v>8</v>
      </c>
      <c r="G755" t="s">
        <v>8</v>
      </c>
      <c r="H755">
        <v>0</v>
      </c>
      <c r="I755">
        <v>0</v>
      </c>
      <c r="J755">
        <v>0</v>
      </c>
      <c r="K755">
        <v>8</v>
      </c>
      <c r="L755">
        <v>6</v>
      </c>
      <c r="M755">
        <v>1</v>
      </c>
      <c r="N755">
        <v>4</v>
      </c>
      <c r="O755">
        <v>0</v>
      </c>
      <c r="P755">
        <v>5</v>
      </c>
      <c r="Q755">
        <v>0</v>
      </c>
      <c r="R755">
        <v>2</v>
      </c>
      <c r="S755">
        <v>11</v>
      </c>
      <c r="T755">
        <v>9</v>
      </c>
      <c r="U755">
        <v>13</v>
      </c>
      <c r="V755">
        <v>5</v>
      </c>
      <c r="W755">
        <v>7</v>
      </c>
      <c r="X755">
        <v>4</v>
      </c>
      <c r="Y755">
        <v>6</v>
      </c>
      <c r="Z755">
        <v>0</v>
      </c>
      <c r="AA755">
        <v>5</v>
      </c>
      <c r="AB755">
        <v>1</v>
      </c>
      <c r="AC755">
        <v>0</v>
      </c>
      <c r="AD755">
        <v>8</v>
      </c>
      <c r="AE755">
        <v>0</v>
      </c>
      <c r="AF755">
        <v>38</v>
      </c>
      <c r="AG755">
        <v>0</v>
      </c>
      <c r="AH755">
        <v>0</v>
      </c>
      <c r="AI755">
        <v>21</v>
      </c>
      <c r="AJ755">
        <v>0</v>
      </c>
      <c r="AK755">
        <v>4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</v>
      </c>
      <c r="AV755">
        <v>0</v>
      </c>
      <c r="AW755">
        <v>6</v>
      </c>
      <c r="AX755">
        <v>3</v>
      </c>
      <c r="AY755">
        <v>6</v>
      </c>
      <c r="AZ755">
        <v>13</v>
      </c>
      <c r="BA755">
        <v>0</v>
      </c>
      <c r="BB755">
        <v>1</v>
      </c>
      <c r="BC755">
        <v>5</v>
      </c>
      <c r="BD755">
        <v>13</v>
      </c>
    </row>
    <row r="756" spans="1:56" x14ac:dyDescent="0.3">
      <c r="A756">
        <v>2025</v>
      </c>
      <c r="B756">
        <v>5</v>
      </c>
      <c r="C756">
        <v>4320</v>
      </c>
      <c r="D756">
        <v>4323</v>
      </c>
      <c r="E756" t="s">
        <v>15</v>
      </c>
      <c r="F756" t="s">
        <v>8</v>
      </c>
      <c r="G756" t="s">
        <v>8</v>
      </c>
      <c r="H756">
        <v>0</v>
      </c>
      <c r="I756">
        <v>0</v>
      </c>
      <c r="J756">
        <v>0</v>
      </c>
      <c r="K756">
        <v>8</v>
      </c>
      <c r="L756">
        <v>3</v>
      </c>
      <c r="M756">
        <v>4</v>
      </c>
      <c r="N756">
        <v>2</v>
      </c>
      <c r="O756">
        <v>2</v>
      </c>
      <c r="P756">
        <v>2</v>
      </c>
      <c r="Q756">
        <v>0</v>
      </c>
      <c r="R756">
        <v>3</v>
      </c>
      <c r="S756">
        <v>10</v>
      </c>
      <c r="T756">
        <v>15</v>
      </c>
      <c r="U756">
        <v>11</v>
      </c>
      <c r="V756">
        <v>3</v>
      </c>
      <c r="W756">
        <v>13</v>
      </c>
      <c r="X756">
        <v>4</v>
      </c>
      <c r="Y756">
        <v>6</v>
      </c>
      <c r="Z756">
        <v>3</v>
      </c>
      <c r="AA756">
        <v>8</v>
      </c>
      <c r="AB756">
        <v>3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4</v>
      </c>
      <c r="AJ756">
        <v>0</v>
      </c>
      <c r="AK756">
        <v>6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1</v>
      </c>
      <c r="AU756">
        <v>4</v>
      </c>
      <c r="AV756">
        <v>0</v>
      </c>
      <c r="AW756">
        <v>4</v>
      </c>
      <c r="AX756">
        <v>4</v>
      </c>
      <c r="AY756">
        <v>5</v>
      </c>
      <c r="AZ756">
        <v>15</v>
      </c>
      <c r="BA756">
        <v>1</v>
      </c>
      <c r="BB756">
        <v>0</v>
      </c>
      <c r="BC756">
        <v>5</v>
      </c>
      <c r="BD756">
        <v>10</v>
      </c>
    </row>
    <row r="757" spans="1:56" x14ac:dyDescent="0.3">
      <c r="A757">
        <v>2025</v>
      </c>
      <c r="B757">
        <v>5</v>
      </c>
      <c r="C757">
        <v>4321</v>
      </c>
      <c r="D757">
        <v>4324</v>
      </c>
      <c r="E757" t="s">
        <v>16</v>
      </c>
      <c r="F757" t="s">
        <v>8</v>
      </c>
      <c r="G757" t="s">
        <v>8</v>
      </c>
      <c r="H757">
        <v>3</v>
      </c>
      <c r="I757">
        <v>2</v>
      </c>
      <c r="J757">
        <v>5</v>
      </c>
      <c r="K757">
        <v>10</v>
      </c>
      <c r="L757">
        <v>6</v>
      </c>
      <c r="M757">
        <v>3</v>
      </c>
      <c r="N757">
        <v>0</v>
      </c>
      <c r="O757">
        <v>1</v>
      </c>
      <c r="P757">
        <v>1</v>
      </c>
      <c r="Q757">
        <v>0</v>
      </c>
      <c r="R757">
        <v>5</v>
      </c>
      <c r="S757">
        <v>25</v>
      </c>
      <c r="T757">
        <v>18</v>
      </c>
      <c r="U757">
        <v>23</v>
      </c>
      <c r="V757">
        <v>10</v>
      </c>
      <c r="W757">
        <v>28</v>
      </c>
      <c r="X757">
        <v>7</v>
      </c>
      <c r="Y757">
        <v>19</v>
      </c>
      <c r="Z757">
        <v>9</v>
      </c>
      <c r="AA757">
        <v>18</v>
      </c>
      <c r="AB757">
        <v>2</v>
      </c>
      <c r="AC757">
        <v>2</v>
      </c>
      <c r="AD757">
        <v>21</v>
      </c>
      <c r="AE757">
        <v>1</v>
      </c>
      <c r="AF757">
        <v>37</v>
      </c>
      <c r="AG757">
        <v>0</v>
      </c>
      <c r="AH757">
        <v>3</v>
      </c>
      <c r="AI757">
        <v>25</v>
      </c>
      <c r="AJ757">
        <v>0</v>
      </c>
      <c r="AK757">
        <v>3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5</v>
      </c>
      <c r="AV757">
        <v>0</v>
      </c>
      <c r="AW757">
        <v>10</v>
      </c>
      <c r="AX757">
        <v>5</v>
      </c>
      <c r="AY757">
        <v>37</v>
      </c>
      <c r="AZ757">
        <v>90</v>
      </c>
      <c r="BA757">
        <v>1</v>
      </c>
      <c r="BB757">
        <v>0</v>
      </c>
      <c r="BC757">
        <v>13</v>
      </c>
      <c r="BD757">
        <v>24</v>
      </c>
    </row>
    <row r="758" spans="1:56" x14ac:dyDescent="0.3">
      <c r="A758">
        <v>2025</v>
      </c>
      <c r="B758">
        <v>5</v>
      </c>
      <c r="C758">
        <v>4322</v>
      </c>
      <c r="D758">
        <v>4325</v>
      </c>
      <c r="E758" t="s">
        <v>17</v>
      </c>
      <c r="F758" t="s">
        <v>8</v>
      </c>
      <c r="G758" t="s">
        <v>18</v>
      </c>
      <c r="H758">
        <v>3</v>
      </c>
      <c r="I758">
        <v>0</v>
      </c>
      <c r="J758">
        <v>0</v>
      </c>
      <c r="K758">
        <v>12</v>
      </c>
      <c r="L758">
        <v>7</v>
      </c>
      <c r="M758">
        <v>0</v>
      </c>
      <c r="N758">
        <v>6</v>
      </c>
      <c r="O758">
        <v>1</v>
      </c>
      <c r="P758">
        <v>4</v>
      </c>
      <c r="Q758">
        <v>0</v>
      </c>
      <c r="R758">
        <v>7</v>
      </c>
      <c r="S758">
        <v>19</v>
      </c>
      <c r="T758">
        <v>11</v>
      </c>
      <c r="U758">
        <v>15</v>
      </c>
      <c r="V758">
        <v>5</v>
      </c>
      <c r="W758">
        <v>9</v>
      </c>
      <c r="X758">
        <v>3</v>
      </c>
      <c r="Y758">
        <v>6</v>
      </c>
      <c r="Z758">
        <v>1</v>
      </c>
      <c r="AA758">
        <v>1</v>
      </c>
      <c r="AB758">
        <v>1</v>
      </c>
      <c r="AC758">
        <v>0</v>
      </c>
      <c r="AD758">
        <v>6</v>
      </c>
      <c r="AE758">
        <v>0</v>
      </c>
      <c r="AF758">
        <v>42</v>
      </c>
      <c r="AG758">
        <v>0</v>
      </c>
      <c r="AH758">
        <v>0</v>
      </c>
      <c r="AI758">
        <v>10</v>
      </c>
      <c r="AJ758">
        <v>0</v>
      </c>
      <c r="AK758">
        <v>8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4</v>
      </c>
      <c r="AV758">
        <v>0</v>
      </c>
      <c r="AW758">
        <v>5</v>
      </c>
      <c r="AX758">
        <v>1</v>
      </c>
      <c r="AY758">
        <v>19</v>
      </c>
      <c r="AZ758">
        <v>24</v>
      </c>
      <c r="BA758">
        <v>0</v>
      </c>
      <c r="BB758">
        <v>3</v>
      </c>
      <c r="BC758">
        <v>2</v>
      </c>
      <c r="BD758">
        <v>5</v>
      </c>
    </row>
    <row r="759" spans="1:56" x14ac:dyDescent="0.3">
      <c r="A759">
        <v>2025</v>
      </c>
      <c r="B759">
        <v>5</v>
      </c>
      <c r="C759">
        <v>4323</v>
      </c>
      <c r="D759">
        <v>4326</v>
      </c>
      <c r="E759" t="s">
        <v>19</v>
      </c>
      <c r="F759" t="s">
        <v>8</v>
      </c>
      <c r="G759" t="s">
        <v>18</v>
      </c>
      <c r="H759">
        <v>0</v>
      </c>
      <c r="I759">
        <v>0</v>
      </c>
      <c r="J759">
        <v>0</v>
      </c>
      <c r="K759">
        <v>1</v>
      </c>
      <c r="L759">
        <v>1</v>
      </c>
      <c r="M759">
        <v>0</v>
      </c>
      <c r="N759">
        <v>2</v>
      </c>
      <c r="O759">
        <v>0</v>
      </c>
      <c r="P759">
        <v>2</v>
      </c>
      <c r="Q759">
        <v>0</v>
      </c>
      <c r="R759">
        <v>0</v>
      </c>
      <c r="S759">
        <v>4</v>
      </c>
      <c r="T759">
        <v>2</v>
      </c>
      <c r="U759">
        <v>5</v>
      </c>
      <c r="V759">
        <v>1</v>
      </c>
      <c r="W759">
        <v>4</v>
      </c>
      <c r="X759">
        <v>0</v>
      </c>
      <c r="Y759">
        <v>3</v>
      </c>
      <c r="Z759">
        <v>2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0</v>
      </c>
      <c r="AH759">
        <v>4</v>
      </c>
      <c r="AI759">
        <v>2</v>
      </c>
      <c r="AJ759">
        <v>0</v>
      </c>
      <c r="AK759">
        <v>1</v>
      </c>
      <c r="AL759">
        <v>0</v>
      </c>
      <c r="AM759">
        <v>0</v>
      </c>
      <c r="AN759">
        <v>1</v>
      </c>
      <c r="AO759">
        <v>0</v>
      </c>
      <c r="AP759">
        <v>0</v>
      </c>
      <c r="AQ759">
        <v>0</v>
      </c>
      <c r="AR759">
        <v>0</v>
      </c>
      <c r="AS759">
        <v>2</v>
      </c>
      <c r="AT759">
        <v>3</v>
      </c>
      <c r="AU759">
        <v>2</v>
      </c>
      <c r="AV759">
        <v>0</v>
      </c>
      <c r="AW759">
        <v>2</v>
      </c>
      <c r="AX759">
        <v>0</v>
      </c>
      <c r="AY759">
        <v>3</v>
      </c>
      <c r="AZ759">
        <v>3</v>
      </c>
      <c r="BA759">
        <v>0</v>
      </c>
      <c r="BB759">
        <v>0</v>
      </c>
      <c r="BC759">
        <v>0</v>
      </c>
      <c r="BD759">
        <v>1</v>
      </c>
    </row>
    <row r="760" spans="1:56" x14ac:dyDescent="0.3">
      <c r="A760">
        <v>2025</v>
      </c>
      <c r="B760">
        <v>5</v>
      </c>
      <c r="C760">
        <v>4324</v>
      </c>
      <c r="D760">
        <v>4327</v>
      </c>
      <c r="E760" t="s">
        <v>20</v>
      </c>
      <c r="F760" t="s">
        <v>8</v>
      </c>
      <c r="G760" t="s">
        <v>21</v>
      </c>
      <c r="H760">
        <v>0</v>
      </c>
      <c r="I760">
        <v>2</v>
      </c>
      <c r="J760">
        <v>0</v>
      </c>
      <c r="K760">
        <v>16</v>
      </c>
      <c r="L760">
        <v>11</v>
      </c>
      <c r="M760">
        <v>0</v>
      </c>
      <c r="N760">
        <v>7</v>
      </c>
      <c r="O760">
        <v>0</v>
      </c>
      <c r="P760">
        <v>7</v>
      </c>
      <c r="Q760">
        <v>0</v>
      </c>
      <c r="R760">
        <v>3</v>
      </c>
      <c r="S760">
        <v>13</v>
      </c>
      <c r="T760">
        <v>24</v>
      </c>
      <c r="U760">
        <v>19</v>
      </c>
      <c r="V760">
        <v>13</v>
      </c>
      <c r="W760">
        <v>20</v>
      </c>
      <c r="X760">
        <v>6</v>
      </c>
      <c r="Y760">
        <v>13</v>
      </c>
      <c r="Z760">
        <v>6</v>
      </c>
      <c r="AA760">
        <v>7</v>
      </c>
      <c r="AB760">
        <v>1</v>
      </c>
      <c r="AC760">
        <v>0</v>
      </c>
      <c r="AD760">
        <v>10</v>
      </c>
      <c r="AE760">
        <v>0</v>
      </c>
      <c r="AF760">
        <v>43</v>
      </c>
      <c r="AG760">
        <v>0</v>
      </c>
      <c r="AH760">
        <v>0</v>
      </c>
      <c r="AI760">
        <v>11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1</v>
      </c>
      <c r="AX760">
        <v>3</v>
      </c>
      <c r="AY760">
        <v>9</v>
      </c>
      <c r="AZ760">
        <v>19</v>
      </c>
      <c r="BA760">
        <v>0</v>
      </c>
      <c r="BB760">
        <v>0</v>
      </c>
      <c r="BC760">
        <v>5</v>
      </c>
      <c r="BD760">
        <v>9</v>
      </c>
    </row>
    <row r="761" spans="1:56" x14ac:dyDescent="0.3">
      <c r="A761">
        <v>2025</v>
      </c>
      <c r="B761">
        <v>5</v>
      </c>
      <c r="C761">
        <v>4325</v>
      </c>
      <c r="D761">
        <v>4328</v>
      </c>
      <c r="E761" t="s">
        <v>22</v>
      </c>
      <c r="F761" t="s">
        <v>8</v>
      </c>
      <c r="G761" t="s">
        <v>21</v>
      </c>
      <c r="H761">
        <v>0</v>
      </c>
      <c r="I761">
        <v>0</v>
      </c>
      <c r="J761">
        <v>0</v>
      </c>
      <c r="K761">
        <v>7</v>
      </c>
      <c r="L761">
        <v>5</v>
      </c>
      <c r="M761">
        <v>0</v>
      </c>
      <c r="N761">
        <v>4</v>
      </c>
      <c r="O761">
        <v>0</v>
      </c>
      <c r="P761">
        <v>4</v>
      </c>
      <c r="Q761">
        <v>0</v>
      </c>
      <c r="R761">
        <v>3</v>
      </c>
      <c r="S761">
        <v>7</v>
      </c>
      <c r="T761">
        <v>10</v>
      </c>
      <c r="U761">
        <v>4</v>
      </c>
      <c r="V761">
        <v>1</v>
      </c>
      <c r="W761">
        <v>4</v>
      </c>
      <c r="X761">
        <v>9</v>
      </c>
      <c r="Y761">
        <v>0</v>
      </c>
      <c r="Z761">
        <v>0</v>
      </c>
      <c r="AA761">
        <v>4</v>
      </c>
      <c r="AB761">
        <v>0</v>
      </c>
      <c r="AC761">
        <v>0</v>
      </c>
      <c r="AD761">
        <v>6</v>
      </c>
      <c r="AE761">
        <v>0</v>
      </c>
      <c r="AF761">
        <v>12</v>
      </c>
      <c r="AG761">
        <v>0</v>
      </c>
      <c r="AH761">
        <v>0</v>
      </c>
      <c r="AI761">
        <v>9</v>
      </c>
      <c r="AJ761">
        <v>0</v>
      </c>
      <c r="AK761">
        <v>2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19</v>
      </c>
      <c r="AV761">
        <v>0</v>
      </c>
      <c r="AW761">
        <v>78</v>
      </c>
      <c r="AX761">
        <v>0</v>
      </c>
      <c r="AY761">
        <v>11</v>
      </c>
      <c r="AZ761">
        <v>12</v>
      </c>
      <c r="BA761">
        <v>0</v>
      </c>
      <c r="BB761">
        <v>0</v>
      </c>
      <c r="BC761">
        <v>3</v>
      </c>
      <c r="BD761">
        <v>7</v>
      </c>
    </row>
    <row r="762" spans="1:56" x14ac:dyDescent="0.3">
      <c r="A762">
        <v>2025</v>
      </c>
      <c r="B762">
        <v>5</v>
      </c>
      <c r="C762">
        <v>4326</v>
      </c>
      <c r="D762">
        <v>4329</v>
      </c>
      <c r="E762" t="s">
        <v>23</v>
      </c>
      <c r="F762" t="s">
        <v>8</v>
      </c>
      <c r="G762" t="s">
        <v>21</v>
      </c>
      <c r="H762">
        <v>11</v>
      </c>
      <c r="I762">
        <v>2</v>
      </c>
      <c r="J762">
        <v>16</v>
      </c>
      <c r="K762">
        <v>23</v>
      </c>
      <c r="L762">
        <v>17</v>
      </c>
      <c r="M762">
        <v>2</v>
      </c>
      <c r="N762">
        <v>11</v>
      </c>
      <c r="O762">
        <v>0</v>
      </c>
      <c r="P762">
        <v>10</v>
      </c>
      <c r="Q762">
        <v>0</v>
      </c>
      <c r="R762">
        <v>4</v>
      </c>
      <c r="S762">
        <v>25</v>
      </c>
      <c r="T762">
        <v>20</v>
      </c>
      <c r="U762">
        <v>21</v>
      </c>
      <c r="V762">
        <v>14</v>
      </c>
      <c r="W762">
        <v>17</v>
      </c>
      <c r="X762">
        <v>7</v>
      </c>
      <c r="Y762">
        <v>14</v>
      </c>
      <c r="Z762">
        <v>5</v>
      </c>
      <c r="AA762">
        <v>12</v>
      </c>
      <c r="AB762">
        <v>2</v>
      </c>
      <c r="AC762">
        <v>0</v>
      </c>
      <c r="AD762">
        <v>13</v>
      </c>
      <c r="AE762">
        <v>0</v>
      </c>
      <c r="AF762">
        <v>45</v>
      </c>
      <c r="AG762">
        <v>0</v>
      </c>
      <c r="AH762">
        <v>0</v>
      </c>
      <c r="AI762">
        <v>16</v>
      </c>
      <c r="AJ762">
        <v>0</v>
      </c>
      <c r="AK762">
        <v>3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</v>
      </c>
      <c r="AV762">
        <v>0</v>
      </c>
      <c r="AW762">
        <v>4</v>
      </c>
      <c r="AX762">
        <v>0</v>
      </c>
      <c r="AY762">
        <v>23</v>
      </c>
      <c r="AZ762">
        <v>35</v>
      </c>
      <c r="BA762">
        <v>0</v>
      </c>
      <c r="BB762">
        <v>0</v>
      </c>
      <c r="BC762">
        <v>5</v>
      </c>
      <c r="BD762">
        <v>21</v>
      </c>
    </row>
    <row r="763" spans="1:56" x14ac:dyDescent="0.3">
      <c r="A763">
        <v>2025</v>
      </c>
      <c r="B763">
        <v>5</v>
      </c>
      <c r="C763">
        <v>4327</v>
      </c>
      <c r="D763">
        <v>4330</v>
      </c>
      <c r="E763" t="s">
        <v>24</v>
      </c>
      <c r="F763" t="s">
        <v>8</v>
      </c>
      <c r="G763" t="s">
        <v>21</v>
      </c>
      <c r="H763">
        <v>0</v>
      </c>
      <c r="I763">
        <v>0</v>
      </c>
      <c r="J763">
        <v>0</v>
      </c>
      <c r="K763">
        <v>3</v>
      </c>
      <c r="L763">
        <v>0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1</v>
      </c>
      <c r="S763">
        <v>5</v>
      </c>
      <c r="T763">
        <v>6</v>
      </c>
      <c r="U763">
        <v>6</v>
      </c>
      <c r="V763">
        <v>3</v>
      </c>
      <c r="W763">
        <v>3</v>
      </c>
      <c r="X763">
        <v>2</v>
      </c>
      <c r="Y763">
        <v>5</v>
      </c>
      <c r="Z763">
        <v>2</v>
      </c>
      <c r="AA763">
        <v>13</v>
      </c>
      <c r="AB763">
        <v>1</v>
      </c>
      <c r="AC763">
        <v>0</v>
      </c>
      <c r="AD763">
        <v>4</v>
      </c>
      <c r="AE763">
        <v>0</v>
      </c>
      <c r="AF763">
        <v>7</v>
      </c>
      <c r="AG763">
        <v>0</v>
      </c>
      <c r="AH763">
        <v>0</v>
      </c>
      <c r="AI763">
        <v>5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1</v>
      </c>
      <c r="AX763">
        <v>0</v>
      </c>
      <c r="AY763">
        <v>8</v>
      </c>
      <c r="AZ763">
        <v>15</v>
      </c>
      <c r="BA763">
        <v>0</v>
      </c>
      <c r="BB763">
        <v>0</v>
      </c>
      <c r="BC763">
        <v>1</v>
      </c>
      <c r="BD763">
        <v>4</v>
      </c>
    </row>
    <row r="764" spans="1:56" x14ac:dyDescent="0.3">
      <c r="A764">
        <v>2025</v>
      </c>
      <c r="B764">
        <v>5</v>
      </c>
      <c r="C764">
        <v>4328</v>
      </c>
      <c r="D764">
        <v>4331</v>
      </c>
      <c r="E764" t="s">
        <v>25</v>
      </c>
      <c r="F764" t="s">
        <v>8</v>
      </c>
      <c r="G764" t="s">
        <v>25</v>
      </c>
      <c r="H764">
        <v>13</v>
      </c>
      <c r="I764">
        <v>0</v>
      </c>
      <c r="J764">
        <v>22</v>
      </c>
      <c r="K764">
        <v>35</v>
      </c>
      <c r="L764">
        <v>23</v>
      </c>
      <c r="M764">
        <v>4</v>
      </c>
      <c r="N764">
        <v>16</v>
      </c>
      <c r="O764">
        <v>0</v>
      </c>
      <c r="P764">
        <v>14</v>
      </c>
      <c r="Q764">
        <v>0</v>
      </c>
      <c r="R764">
        <v>14</v>
      </c>
      <c r="S764">
        <v>58</v>
      </c>
      <c r="T764">
        <v>26</v>
      </c>
      <c r="U764">
        <v>29</v>
      </c>
      <c r="V764">
        <v>18</v>
      </c>
      <c r="W764">
        <v>23</v>
      </c>
      <c r="X764">
        <v>14</v>
      </c>
      <c r="Y764">
        <v>26</v>
      </c>
      <c r="Z764">
        <v>8</v>
      </c>
      <c r="AA764">
        <v>13</v>
      </c>
      <c r="AB764">
        <v>4</v>
      </c>
      <c r="AC764">
        <v>1</v>
      </c>
      <c r="AD764">
        <v>27</v>
      </c>
      <c r="AE764">
        <v>1</v>
      </c>
      <c r="AF764">
        <v>96</v>
      </c>
      <c r="AG764">
        <v>1</v>
      </c>
      <c r="AH764">
        <v>1</v>
      </c>
      <c r="AI764">
        <v>25</v>
      </c>
      <c r="AJ764">
        <v>0</v>
      </c>
      <c r="AK764">
        <v>10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4</v>
      </c>
      <c r="AV764">
        <v>1</v>
      </c>
      <c r="AW764">
        <v>5</v>
      </c>
      <c r="AX764">
        <v>9</v>
      </c>
      <c r="AY764">
        <v>26</v>
      </c>
      <c r="AZ764">
        <v>44</v>
      </c>
      <c r="BA764">
        <v>0</v>
      </c>
      <c r="BB764">
        <v>0</v>
      </c>
      <c r="BC764">
        <v>4</v>
      </c>
      <c r="BD764">
        <v>14</v>
      </c>
    </row>
    <row r="765" spans="1:56" x14ac:dyDescent="0.3">
      <c r="A765">
        <v>2025</v>
      </c>
      <c r="B765">
        <v>5</v>
      </c>
      <c r="C765">
        <v>4329</v>
      </c>
      <c r="D765">
        <v>4332</v>
      </c>
      <c r="E765" t="s">
        <v>26</v>
      </c>
      <c r="F765" t="s">
        <v>8</v>
      </c>
      <c r="G765" t="s">
        <v>25</v>
      </c>
      <c r="H765">
        <v>12</v>
      </c>
      <c r="I765">
        <v>0</v>
      </c>
      <c r="J765">
        <v>24</v>
      </c>
      <c r="K765">
        <v>23</v>
      </c>
      <c r="L765">
        <v>16</v>
      </c>
      <c r="M765">
        <v>2</v>
      </c>
      <c r="N765">
        <v>15</v>
      </c>
      <c r="O765">
        <v>1</v>
      </c>
      <c r="P765">
        <v>10</v>
      </c>
      <c r="Q765">
        <v>0</v>
      </c>
      <c r="R765">
        <v>13</v>
      </c>
      <c r="S765">
        <v>28</v>
      </c>
      <c r="T765">
        <v>22</v>
      </c>
      <c r="U765">
        <v>15</v>
      </c>
      <c r="V765">
        <v>13</v>
      </c>
      <c r="W765">
        <v>22</v>
      </c>
      <c r="X765">
        <v>9</v>
      </c>
      <c r="Y765">
        <v>9</v>
      </c>
      <c r="Z765">
        <v>3</v>
      </c>
      <c r="AA765">
        <v>14</v>
      </c>
      <c r="AB765">
        <v>2</v>
      </c>
      <c r="AC765">
        <v>0</v>
      </c>
      <c r="AD765">
        <v>19</v>
      </c>
      <c r="AE765">
        <v>0</v>
      </c>
      <c r="AF765">
        <v>51</v>
      </c>
      <c r="AG765">
        <v>0</v>
      </c>
      <c r="AH765">
        <v>42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1</v>
      </c>
      <c r="AX765">
        <v>0</v>
      </c>
      <c r="AY765">
        <v>10</v>
      </c>
      <c r="AZ765">
        <v>41</v>
      </c>
      <c r="BA765">
        <v>0</v>
      </c>
      <c r="BB765">
        <v>0</v>
      </c>
      <c r="BC765">
        <v>2</v>
      </c>
      <c r="BD765">
        <v>10</v>
      </c>
    </row>
    <row r="766" spans="1:56" x14ac:dyDescent="0.3">
      <c r="A766">
        <v>2025</v>
      </c>
      <c r="B766">
        <v>5</v>
      </c>
      <c r="C766">
        <v>4330</v>
      </c>
      <c r="D766">
        <v>4333</v>
      </c>
      <c r="E766" t="s">
        <v>27</v>
      </c>
      <c r="F766" t="s">
        <v>8</v>
      </c>
      <c r="G766" t="s">
        <v>25</v>
      </c>
      <c r="H766">
        <v>2</v>
      </c>
      <c r="I766">
        <v>2</v>
      </c>
      <c r="J766">
        <v>12</v>
      </c>
      <c r="K766">
        <v>17</v>
      </c>
      <c r="L766">
        <v>14</v>
      </c>
      <c r="M766">
        <v>0</v>
      </c>
      <c r="N766">
        <v>19</v>
      </c>
      <c r="O766">
        <v>0</v>
      </c>
      <c r="P766">
        <v>21</v>
      </c>
      <c r="Q766">
        <v>0</v>
      </c>
      <c r="R766">
        <v>6</v>
      </c>
      <c r="S766">
        <v>27</v>
      </c>
      <c r="T766">
        <v>24</v>
      </c>
      <c r="U766">
        <v>30</v>
      </c>
      <c r="V766">
        <v>14</v>
      </c>
      <c r="W766">
        <v>8</v>
      </c>
      <c r="X766">
        <v>6</v>
      </c>
      <c r="Y766">
        <v>9</v>
      </c>
      <c r="Z766">
        <v>8</v>
      </c>
      <c r="AA766">
        <v>7</v>
      </c>
      <c r="AB766">
        <v>4</v>
      </c>
      <c r="AC766">
        <v>0</v>
      </c>
      <c r="AD766">
        <v>26</v>
      </c>
      <c r="AE766">
        <v>0</v>
      </c>
      <c r="AF766">
        <v>89</v>
      </c>
      <c r="AG766">
        <v>0</v>
      </c>
      <c r="AH766">
        <v>29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7</v>
      </c>
      <c r="AV766">
        <v>0</v>
      </c>
      <c r="AW766">
        <v>13</v>
      </c>
      <c r="AX766">
        <v>7</v>
      </c>
      <c r="AY766">
        <v>32</v>
      </c>
      <c r="AZ766">
        <v>74</v>
      </c>
      <c r="BA766">
        <v>0</v>
      </c>
      <c r="BB766">
        <v>0</v>
      </c>
      <c r="BC766">
        <v>10</v>
      </c>
      <c r="BD766">
        <v>14</v>
      </c>
    </row>
    <row r="767" spans="1:56" x14ac:dyDescent="0.3">
      <c r="A767">
        <v>2025</v>
      </c>
      <c r="B767">
        <v>5</v>
      </c>
      <c r="C767">
        <v>4331</v>
      </c>
      <c r="D767">
        <v>4334</v>
      </c>
      <c r="E767" t="s">
        <v>28</v>
      </c>
      <c r="F767" t="s">
        <v>8</v>
      </c>
      <c r="G767" t="s">
        <v>25</v>
      </c>
      <c r="H767">
        <v>0</v>
      </c>
      <c r="I767">
        <v>0</v>
      </c>
      <c r="J767">
        <v>0</v>
      </c>
      <c r="K767">
        <v>4</v>
      </c>
      <c r="L767">
        <v>4</v>
      </c>
      <c r="M767">
        <v>0</v>
      </c>
      <c r="N767">
        <v>4</v>
      </c>
      <c r="O767">
        <v>0</v>
      </c>
      <c r="P767">
        <v>3</v>
      </c>
      <c r="Q767">
        <v>0</v>
      </c>
      <c r="R767">
        <v>1</v>
      </c>
      <c r="S767">
        <v>6</v>
      </c>
      <c r="T767">
        <v>7</v>
      </c>
      <c r="U767">
        <v>6</v>
      </c>
      <c r="V767">
        <v>3</v>
      </c>
      <c r="W767">
        <v>9</v>
      </c>
      <c r="X767">
        <v>3</v>
      </c>
      <c r="Y767">
        <v>8</v>
      </c>
      <c r="Z767">
        <v>4</v>
      </c>
      <c r="AA767">
        <v>2</v>
      </c>
      <c r="AB767">
        <v>2</v>
      </c>
      <c r="AC767">
        <v>0</v>
      </c>
      <c r="AD767">
        <v>8</v>
      </c>
      <c r="AE767">
        <v>0</v>
      </c>
      <c r="AF767">
        <v>20</v>
      </c>
      <c r="AG767">
        <v>0</v>
      </c>
      <c r="AH767">
        <v>13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</v>
      </c>
      <c r="AV767">
        <v>0</v>
      </c>
      <c r="AW767">
        <v>1</v>
      </c>
      <c r="AX767">
        <v>0</v>
      </c>
      <c r="AY767">
        <v>7</v>
      </c>
      <c r="AZ767">
        <v>12</v>
      </c>
      <c r="BA767">
        <v>0</v>
      </c>
      <c r="BB767">
        <v>0</v>
      </c>
      <c r="BC767">
        <v>0</v>
      </c>
      <c r="BD767">
        <v>2</v>
      </c>
    </row>
    <row r="768" spans="1:56" x14ac:dyDescent="0.3">
      <c r="A768">
        <v>2025</v>
      </c>
      <c r="B768">
        <v>5</v>
      </c>
      <c r="C768">
        <v>4332</v>
      </c>
      <c r="D768">
        <v>4335</v>
      </c>
      <c r="E768" t="s">
        <v>29</v>
      </c>
      <c r="F768" t="s">
        <v>8</v>
      </c>
      <c r="G768" t="s">
        <v>25</v>
      </c>
      <c r="H768">
        <v>0</v>
      </c>
      <c r="I768">
        <v>2</v>
      </c>
      <c r="J768">
        <v>0</v>
      </c>
      <c r="K768">
        <v>9</v>
      </c>
      <c r="L768">
        <v>4</v>
      </c>
      <c r="M768">
        <v>1</v>
      </c>
      <c r="N768">
        <v>6</v>
      </c>
      <c r="O768">
        <v>1</v>
      </c>
      <c r="P768">
        <v>2</v>
      </c>
      <c r="Q768">
        <v>2</v>
      </c>
      <c r="R768">
        <v>4</v>
      </c>
      <c r="S768">
        <v>10</v>
      </c>
      <c r="T768">
        <v>15</v>
      </c>
      <c r="U768">
        <v>13</v>
      </c>
      <c r="V768">
        <v>8</v>
      </c>
      <c r="W768">
        <v>8</v>
      </c>
      <c r="X768">
        <v>3</v>
      </c>
      <c r="Y768">
        <v>3</v>
      </c>
      <c r="Z768">
        <v>2</v>
      </c>
      <c r="AA768">
        <v>1</v>
      </c>
      <c r="AB768">
        <v>4</v>
      </c>
      <c r="AC768">
        <v>0</v>
      </c>
      <c r="AD768">
        <v>7</v>
      </c>
      <c r="AE768">
        <v>0</v>
      </c>
      <c r="AF768">
        <v>43</v>
      </c>
      <c r="AG768">
        <v>0</v>
      </c>
      <c r="AH768">
        <v>20</v>
      </c>
      <c r="AI768">
        <v>0</v>
      </c>
      <c r="AJ768">
        <v>0</v>
      </c>
      <c r="AK768">
        <v>1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2</v>
      </c>
      <c r="AW768">
        <v>5</v>
      </c>
      <c r="AX768">
        <v>4</v>
      </c>
      <c r="AY768">
        <v>16</v>
      </c>
      <c r="AZ768">
        <v>38</v>
      </c>
      <c r="BA768">
        <v>0</v>
      </c>
      <c r="BB768">
        <v>0</v>
      </c>
      <c r="BC768">
        <v>5</v>
      </c>
      <c r="BD768">
        <v>9</v>
      </c>
    </row>
    <row r="769" spans="1:56" x14ac:dyDescent="0.3">
      <c r="A769">
        <v>2025</v>
      </c>
      <c r="B769">
        <v>5</v>
      </c>
      <c r="C769">
        <v>4334</v>
      </c>
      <c r="D769">
        <v>4337</v>
      </c>
      <c r="E769" t="s">
        <v>31</v>
      </c>
      <c r="F769" t="s">
        <v>8</v>
      </c>
      <c r="G769" t="s">
        <v>30</v>
      </c>
      <c r="H769">
        <v>0</v>
      </c>
      <c r="I769">
        <v>0</v>
      </c>
      <c r="J769">
        <v>0</v>
      </c>
      <c r="K769">
        <v>3</v>
      </c>
      <c r="L769">
        <v>1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3</v>
      </c>
      <c r="S769">
        <v>3</v>
      </c>
      <c r="T769">
        <v>2</v>
      </c>
      <c r="U769">
        <v>3</v>
      </c>
      <c r="V769">
        <v>2</v>
      </c>
      <c r="W769">
        <v>2</v>
      </c>
      <c r="X769">
        <v>0</v>
      </c>
      <c r="Y769">
        <v>2</v>
      </c>
      <c r="Z769">
        <v>2</v>
      </c>
      <c r="AA769">
        <v>2</v>
      </c>
      <c r="AB769">
        <v>0</v>
      </c>
      <c r="AC769">
        <v>0</v>
      </c>
      <c r="AD769">
        <v>2</v>
      </c>
      <c r="AE769">
        <v>0</v>
      </c>
      <c r="AF769">
        <v>5</v>
      </c>
      <c r="AG769">
        <v>0</v>
      </c>
      <c r="AH769">
        <v>0</v>
      </c>
      <c r="AI769">
        <v>7</v>
      </c>
      <c r="AJ769">
        <v>0</v>
      </c>
      <c r="AK769">
        <v>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4</v>
      </c>
      <c r="AX769">
        <v>0</v>
      </c>
      <c r="AY769">
        <v>1</v>
      </c>
      <c r="AZ769">
        <v>5</v>
      </c>
      <c r="BA769">
        <v>0</v>
      </c>
      <c r="BB769">
        <v>0</v>
      </c>
      <c r="BC769">
        <v>7</v>
      </c>
      <c r="BD769">
        <v>5</v>
      </c>
    </row>
    <row r="770" spans="1:56" x14ac:dyDescent="0.3">
      <c r="A770">
        <v>2025</v>
      </c>
      <c r="B770">
        <v>5</v>
      </c>
      <c r="C770">
        <v>4335</v>
      </c>
      <c r="D770">
        <v>4338</v>
      </c>
      <c r="E770" t="s">
        <v>32</v>
      </c>
      <c r="F770" t="s">
        <v>8</v>
      </c>
      <c r="G770" t="s">
        <v>32</v>
      </c>
      <c r="H770">
        <v>2</v>
      </c>
      <c r="I770">
        <v>0</v>
      </c>
      <c r="J770">
        <v>13</v>
      </c>
      <c r="K770">
        <v>16</v>
      </c>
      <c r="L770">
        <v>13</v>
      </c>
      <c r="M770">
        <v>2</v>
      </c>
      <c r="N770">
        <v>12</v>
      </c>
      <c r="O770">
        <v>0</v>
      </c>
      <c r="P770">
        <v>9</v>
      </c>
      <c r="Q770">
        <v>0</v>
      </c>
      <c r="R770">
        <v>4</v>
      </c>
      <c r="S770">
        <v>19</v>
      </c>
      <c r="T770">
        <v>14</v>
      </c>
      <c r="U770">
        <v>21</v>
      </c>
      <c r="V770">
        <v>8</v>
      </c>
      <c r="W770">
        <v>16</v>
      </c>
      <c r="X770">
        <v>8</v>
      </c>
      <c r="Y770">
        <v>16</v>
      </c>
      <c r="Z770">
        <v>5</v>
      </c>
      <c r="AA770">
        <v>13</v>
      </c>
      <c r="AB770">
        <v>2</v>
      </c>
      <c r="AC770">
        <v>0</v>
      </c>
      <c r="AD770">
        <v>24</v>
      </c>
      <c r="AE770">
        <v>0</v>
      </c>
      <c r="AF770">
        <v>72</v>
      </c>
      <c r="AG770">
        <v>0</v>
      </c>
      <c r="AH770">
        <v>3</v>
      </c>
      <c r="AI770">
        <v>13</v>
      </c>
      <c r="AJ770">
        <v>0</v>
      </c>
      <c r="AK770">
        <v>4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17</v>
      </c>
      <c r="AV770">
        <v>0</v>
      </c>
      <c r="AW770">
        <v>33</v>
      </c>
      <c r="AX770">
        <v>0</v>
      </c>
      <c r="AY770">
        <v>15</v>
      </c>
      <c r="AZ770">
        <v>66</v>
      </c>
      <c r="BA770">
        <v>0</v>
      </c>
      <c r="BB770">
        <v>1</v>
      </c>
      <c r="BC770">
        <v>9</v>
      </c>
      <c r="BD770">
        <v>9</v>
      </c>
    </row>
    <row r="771" spans="1:56" x14ac:dyDescent="0.3">
      <c r="A771">
        <v>2025</v>
      </c>
      <c r="B771">
        <v>5</v>
      </c>
      <c r="C771">
        <v>4336</v>
      </c>
      <c r="D771">
        <v>4339</v>
      </c>
      <c r="E771" t="s">
        <v>33</v>
      </c>
      <c r="F771" t="s">
        <v>8</v>
      </c>
      <c r="G771" t="s">
        <v>34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0</v>
      </c>
      <c r="AH771">
        <v>0</v>
      </c>
      <c r="AI771">
        <v>1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4</v>
      </c>
      <c r="AX771">
        <v>0</v>
      </c>
      <c r="AY771">
        <v>0</v>
      </c>
      <c r="AZ771">
        <v>3</v>
      </c>
      <c r="BA771">
        <v>0</v>
      </c>
      <c r="BB771">
        <v>0</v>
      </c>
      <c r="BC771">
        <v>0</v>
      </c>
      <c r="BD771">
        <v>1</v>
      </c>
    </row>
    <row r="772" spans="1:56" x14ac:dyDescent="0.3">
      <c r="A772">
        <v>2025</v>
      </c>
      <c r="B772">
        <v>5</v>
      </c>
      <c r="C772">
        <v>4337</v>
      </c>
      <c r="D772">
        <v>4340</v>
      </c>
      <c r="E772" t="s">
        <v>35</v>
      </c>
      <c r="F772" t="s">
        <v>8</v>
      </c>
      <c r="G772" t="s">
        <v>34</v>
      </c>
      <c r="H772">
        <v>0</v>
      </c>
      <c r="I772">
        <v>2</v>
      </c>
      <c r="J772">
        <v>1</v>
      </c>
      <c r="K772">
        <v>6</v>
      </c>
      <c r="L772">
        <v>6</v>
      </c>
      <c r="M772">
        <v>0</v>
      </c>
      <c r="N772">
        <v>2</v>
      </c>
      <c r="O772">
        <v>0</v>
      </c>
      <c r="P772">
        <v>0</v>
      </c>
      <c r="Q772">
        <v>0</v>
      </c>
      <c r="R772">
        <v>1</v>
      </c>
      <c r="S772">
        <v>3</v>
      </c>
      <c r="T772">
        <v>2</v>
      </c>
      <c r="U772">
        <v>1</v>
      </c>
      <c r="V772">
        <v>2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>
        <v>2</v>
      </c>
      <c r="AG772">
        <v>0</v>
      </c>
      <c r="AH772">
        <v>0</v>
      </c>
      <c r="AI772">
        <v>1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1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1</v>
      </c>
      <c r="BA772">
        <v>0</v>
      </c>
      <c r="BB772">
        <v>0</v>
      </c>
      <c r="BC772">
        <v>0</v>
      </c>
      <c r="BD772">
        <v>0</v>
      </c>
    </row>
    <row r="773" spans="1:56" x14ac:dyDescent="0.3">
      <c r="A773">
        <v>2025</v>
      </c>
      <c r="B773">
        <v>5</v>
      </c>
      <c r="C773">
        <v>4338</v>
      </c>
      <c r="D773">
        <v>4341</v>
      </c>
      <c r="E773" t="s">
        <v>36</v>
      </c>
      <c r="F773" t="s">
        <v>8</v>
      </c>
      <c r="G773" t="s">
        <v>37</v>
      </c>
      <c r="H773">
        <v>0</v>
      </c>
      <c r="I773">
        <v>0</v>
      </c>
      <c r="J773">
        <v>0</v>
      </c>
      <c r="K773">
        <v>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2</v>
      </c>
      <c r="U773">
        <v>1</v>
      </c>
      <c r="V773">
        <v>0</v>
      </c>
      <c r="W773">
        <v>1</v>
      </c>
      <c r="X773">
        <v>1</v>
      </c>
      <c r="Y773">
        <v>1</v>
      </c>
      <c r="Z773">
        <v>2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0</v>
      </c>
      <c r="AH773">
        <v>1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</v>
      </c>
      <c r="AV773">
        <v>0</v>
      </c>
      <c r="AW773">
        <v>0</v>
      </c>
      <c r="AX773">
        <v>0</v>
      </c>
      <c r="AY773">
        <v>8</v>
      </c>
      <c r="AZ773">
        <v>13</v>
      </c>
      <c r="BA773">
        <v>0</v>
      </c>
      <c r="BB773">
        <v>0</v>
      </c>
      <c r="BC773">
        <v>2</v>
      </c>
      <c r="BD773">
        <v>2</v>
      </c>
    </row>
    <row r="774" spans="1:56" x14ac:dyDescent="0.3">
      <c r="A774">
        <v>2025</v>
      </c>
      <c r="B774">
        <v>5</v>
      </c>
      <c r="C774">
        <v>4339</v>
      </c>
      <c r="D774">
        <v>4342</v>
      </c>
      <c r="E774" t="s">
        <v>38</v>
      </c>
      <c r="F774" t="s">
        <v>8</v>
      </c>
      <c r="G774" t="s">
        <v>39</v>
      </c>
      <c r="H774">
        <v>8</v>
      </c>
      <c r="I774">
        <v>0</v>
      </c>
      <c r="J774">
        <v>14</v>
      </c>
      <c r="K774">
        <v>12</v>
      </c>
      <c r="L774">
        <v>13</v>
      </c>
      <c r="M774">
        <v>2</v>
      </c>
      <c r="N774">
        <v>12</v>
      </c>
      <c r="O774">
        <v>0</v>
      </c>
      <c r="P774">
        <v>9</v>
      </c>
      <c r="Q774">
        <v>0</v>
      </c>
      <c r="R774">
        <v>1</v>
      </c>
      <c r="S774">
        <v>16</v>
      </c>
      <c r="T774">
        <v>9</v>
      </c>
      <c r="U774">
        <v>17</v>
      </c>
      <c r="V774">
        <v>2</v>
      </c>
      <c r="W774">
        <v>7</v>
      </c>
      <c r="X774">
        <v>9</v>
      </c>
      <c r="Y774">
        <v>12</v>
      </c>
      <c r="Z774">
        <v>6</v>
      </c>
      <c r="AA774">
        <v>14</v>
      </c>
      <c r="AB774">
        <v>5</v>
      </c>
      <c r="AC774">
        <v>0</v>
      </c>
      <c r="AD774">
        <v>9</v>
      </c>
      <c r="AE774">
        <v>0</v>
      </c>
      <c r="AF774">
        <v>39</v>
      </c>
      <c r="AG774">
        <v>0</v>
      </c>
      <c r="AH774">
        <v>0</v>
      </c>
      <c r="AI774">
        <v>8</v>
      </c>
      <c r="AJ774">
        <v>0</v>
      </c>
      <c r="AK774">
        <v>7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6</v>
      </c>
      <c r="AX774">
        <v>0</v>
      </c>
      <c r="AY774">
        <v>13</v>
      </c>
      <c r="AZ774">
        <v>52</v>
      </c>
      <c r="BA774">
        <v>0</v>
      </c>
      <c r="BB774">
        <v>0</v>
      </c>
      <c r="BC774">
        <v>12</v>
      </c>
      <c r="BD774">
        <v>26</v>
      </c>
    </row>
    <row r="775" spans="1:56" x14ac:dyDescent="0.3">
      <c r="A775">
        <v>2025</v>
      </c>
      <c r="B775">
        <v>5</v>
      </c>
      <c r="C775">
        <v>4340</v>
      </c>
      <c r="D775">
        <v>4343</v>
      </c>
      <c r="E775" t="s">
        <v>40</v>
      </c>
      <c r="F775" t="s">
        <v>8</v>
      </c>
      <c r="G775" t="s">
        <v>39</v>
      </c>
      <c r="H775">
        <v>0</v>
      </c>
      <c r="I775">
        <v>0</v>
      </c>
      <c r="J775">
        <v>0</v>
      </c>
      <c r="K775">
        <v>1</v>
      </c>
      <c r="L775">
        <v>1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1</v>
      </c>
      <c r="S775">
        <v>2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1</v>
      </c>
      <c r="Z775">
        <v>0</v>
      </c>
      <c r="AA775">
        <v>2</v>
      </c>
      <c r="AB775">
        <v>0</v>
      </c>
      <c r="AC775">
        <v>0</v>
      </c>
      <c r="AD775">
        <v>0</v>
      </c>
      <c r="AE775">
        <v>0</v>
      </c>
      <c r="AF775">
        <v>2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2</v>
      </c>
      <c r="AZ775">
        <v>3</v>
      </c>
      <c r="BA775">
        <v>0</v>
      </c>
      <c r="BB775">
        <v>0</v>
      </c>
      <c r="BC775">
        <v>0</v>
      </c>
      <c r="BD775">
        <v>1</v>
      </c>
    </row>
    <row r="776" spans="1:56" x14ac:dyDescent="0.3">
      <c r="A776">
        <v>2025</v>
      </c>
      <c r="B776">
        <v>5</v>
      </c>
      <c r="C776">
        <v>4341</v>
      </c>
      <c r="D776">
        <v>4344</v>
      </c>
      <c r="E776" t="s">
        <v>41</v>
      </c>
      <c r="F776" t="s">
        <v>8</v>
      </c>
      <c r="G776" t="s">
        <v>39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  <c r="S776">
        <v>1</v>
      </c>
      <c r="T776">
        <v>1</v>
      </c>
      <c r="U776">
        <v>0</v>
      </c>
      <c r="V776">
        <v>1</v>
      </c>
      <c r="W776">
        <v>1</v>
      </c>
      <c r="X776">
        <v>0</v>
      </c>
      <c r="Y776">
        <v>2</v>
      </c>
      <c r="Z776">
        <v>0</v>
      </c>
      <c r="AA776">
        <v>0</v>
      </c>
      <c r="AB776">
        <v>1</v>
      </c>
      <c r="AC776">
        <v>0</v>
      </c>
      <c r="AD776">
        <v>0</v>
      </c>
      <c r="AE776">
        <v>0</v>
      </c>
      <c r="AF776">
        <v>1</v>
      </c>
      <c r="AG776">
        <v>0</v>
      </c>
      <c r="AH776">
        <v>0</v>
      </c>
      <c r="AI776">
        <v>2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</row>
    <row r="777" spans="1:56" x14ac:dyDescent="0.3">
      <c r="A777">
        <v>2025</v>
      </c>
      <c r="B777">
        <v>5</v>
      </c>
      <c r="C777">
        <v>4342</v>
      </c>
      <c r="D777">
        <v>4345</v>
      </c>
      <c r="E777" t="s">
        <v>42</v>
      </c>
      <c r="F777" t="s">
        <v>8</v>
      </c>
      <c r="G777" t="s">
        <v>42</v>
      </c>
      <c r="H777">
        <v>0</v>
      </c>
      <c r="I777">
        <v>10</v>
      </c>
      <c r="J777">
        <v>0</v>
      </c>
      <c r="K777">
        <v>18</v>
      </c>
      <c r="L777">
        <v>18</v>
      </c>
      <c r="M777">
        <v>0</v>
      </c>
      <c r="N777">
        <v>16</v>
      </c>
      <c r="O777">
        <v>0</v>
      </c>
      <c r="P777">
        <v>15</v>
      </c>
      <c r="Q777">
        <v>0</v>
      </c>
      <c r="R777">
        <v>0</v>
      </c>
      <c r="S777">
        <v>11</v>
      </c>
      <c r="T777">
        <v>18</v>
      </c>
      <c r="U777">
        <v>31</v>
      </c>
      <c r="V777">
        <v>8</v>
      </c>
      <c r="W777">
        <v>12</v>
      </c>
      <c r="X777">
        <v>2</v>
      </c>
      <c r="Y777">
        <v>7</v>
      </c>
      <c r="Z777">
        <v>5</v>
      </c>
      <c r="AA777">
        <v>1</v>
      </c>
      <c r="AB777">
        <v>0</v>
      </c>
      <c r="AC777">
        <v>3</v>
      </c>
      <c r="AD777">
        <v>13</v>
      </c>
      <c r="AE777">
        <v>3</v>
      </c>
      <c r="AF777">
        <v>76</v>
      </c>
      <c r="AG777">
        <v>0</v>
      </c>
      <c r="AH777">
        <v>3</v>
      </c>
      <c r="AI777">
        <v>15</v>
      </c>
      <c r="AJ777">
        <v>0</v>
      </c>
      <c r="AK777">
        <v>15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4</v>
      </c>
      <c r="AV777">
        <v>0</v>
      </c>
      <c r="AW777">
        <v>18</v>
      </c>
      <c r="AX777">
        <v>3</v>
      </c>
      <c r="AY777">
        <v>5</v>
      </c>
      <c r="AZ777">
        <v>32</v>
      </c>
      <c r="BA777">
        <v>0</v>
      </c>
      <c r="BB777">
        <v>0</v>
      </c>
      <c r="BC777">
        <v>3</v>
      </c>
      <c r="BD777">
        <v>5</v>
      </c>
    </row>
    <row r="778" spans="1:56" x14ac:dyDescent="0.3">
      <c r="A778">
        <v>2025</v>
      </c>
      <c r="B778">
        <v>5</v>
      </c>
      <c r="C778">
        <v>4343</v>
      </c>
      <c r="D778">
        <v>4346</v>
      </c>
      <c r="E778" t="s">
        <v>43</v>
      </c>
      <c r="F778" t="s">
        <v>8</v>
      </c>
      <c r="G778" t="s">
        <v>42</v>
      </c>
      <c r="H778">
        <v>0</v>
      </c>
      <c r="I778">
        <v>0</v>
      </c>
      <c r="J778">
        <v>0</v>
      </c>
      <c r="K778">
        <v>5</v>
      </c>
      <c r="L778">
        <v>4</v>
      </c>
      <c r="M778">
        <v>0</v>
      </c>
      <c r="N778">
        <v>3</v>
      </c>
      <c r="O778">
        <v>0</v>
      </c>
      <c r="P778">
        <v>2</v>
      </c>
      <c r="Q778">
        <v>0</v>
      </c>
      <c r="R778">
        <v>1</v>
      </c>
      <c r="S778">
        <v>3</v>
      </c>
      <c r="T778">
        <v>6</v>
      </c>
      <c r="U778">
        <v>1</v>
      </c>
      <c r="V778">
        <v>2</v>
      </c>
      <c r="W778">
        <v>5</v>
      </c>
      <c r="X778">
        <v>1</v>
      </c>
      <c r="Y778">
        <v>3</v>
      </c>
      <c r="Z778">
        <v>0</v>
      </c>
      <c r="AA778">
        <v>2</v>
      </c>
      <c r="AB778">
        <v>1</v>
      </c>
      <c r="AC778">
        <v>0</v>
      </c>
      <c r="AD778">
        <v>3</v>
      </c>
      <c r="AE778">
        <v>0</v>
      </c>
      <c r="AF778">
        <v>10</v>
      </c>
      <c r="AG778">
        <v>0</v>
      </c>
      <c r="AH778">
        <v>0</v>
      </c>
      <c r="AI778">
        <v>3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2</v>
      </c>
      <c r="AX778">
        <v>3</v>
      </c>
      <c r="AY778">
        <v>4</v>
      </c>
      <c r="AZ778">
        <v>9</v>
      </c>
      <c r="BA778">
        <v>0</v>
      </c>
      <c r="BB778">
        <v>0</v>
      </c>
      <c r="BC778">
        <v>0</v>
      </c>
      <c r="BD778">
        <v>4</v>
      </c>
    </row>
    <row r="779" spans="1:56" x14ac:dyDescent="0.3">
      <c r="A779">
        <v>2025</v>
      </c>
      <c r="B779">
        <v>5</v>
      </c>
      <c r="C779">
        <v>4344</v>
      </c>
      <c r="D779">
        <v>4347</v>
      </c>
      <c r="E779" t="s">
        <v>44</v>
      </c>
      <c r="F779" t="s">
        <v>8</v>
      </c>
      <c r="G779" t="s">
        <v>42</v>
      </c>
      <c r="H779">
        <v>0</v>
      </c>
      <c r="I779">
        <v>0</v>
      </c>
      <c r="J779">
        <v>0</v>
      </c>
      <c r="K779">
        <v>7</v>
      </c>
      <c r="L779">
        <v>5</v>
      </c>
      <c r="M779">
        <v>0</v>
      </c>
      <c r="N779">
        <v>3</v>
      </c>
      <c r="O779">
        <v>0</v>
      </c>
      <c r="P779">
        <v>4</v>
      </c>
      <c r="Q779">
        <v>0</v>
      </c>
      <c r="R779">
        <v>0</v>
      </c>
      <c r="S779">
        <v>3</v>
      </c>
      <c r="T779">
        <v>3</v>
      </c>
      <c r="U779">
        <v>2</v>
      </c>
      <c r="V779">
        <v>2</v>
      </c>
      <c r="W779">
        <v>1</v>
      </c>
      <c r="X779">
        <v>0</v>
      </c>
      <c r="Y779">
        <v>0</v>
      </c>
      <c r="Z779">
        <v>1</v>
      </c>
      <c r="AA779">
        <v>0</v>
      </c>
      <c r="AB779">
        <v>0</v>
      </c>
      <c r="AC779">
        <v>0</v>
      </c>
      <c r="AD779">
        <v>3</v>
      </c>
      <c r="AE779">
        <v>0</v>
      </c>
      <c r="AF779">
        <v>7</v>
      </c>
      <c r="AG779">
        <v>0</v>
      </c>
      <c r="AH779">
        <v>0</v>
      </c>
      <c r="AI779">
        <v>3</v>
      </c>
      <c r="AJ779">
        <v>0</v>
      </c>
      <c r="AK779">
        <v>2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1</v>
      </c>
      <c r="AY779">
        <v>7</v>
      </c>
      <c r="AZ779">
        <v>13</v>
      </c>
      <c r="BA779">
        <v>0</v>
      </c>
      <c r="BB779">
        <v>0</v>
      </c>
      <c r="BC779">
        <v>1</v>
      </c>
      <c r="BD779">
        <v>1</v>
      </c>
    </row>
    <row r="780" spans="1:56" x14ac:dyDescent="0.3">
      <c r="A780">
        <v>2025</v>
      </c>
      <c r="B780">
        <v>5</v>
      </c>
      <c r="C780">
        <v>4345</v>
      </c>
      <c r="D780">
        <v>4348</v>
      </c>
      <c r="E780" t="s">
        <v>45</v>
      </c>
      <c r="F780" t="s">
        <v>8</v>
      </c>
      <c r="G780" t="s">
        <v>42</v>
      </c>
      <c r="H780">
        <v>0</v>
      </c>
      <c r="I780">
        <v>0</v>
      </c>
      <c r="J780">
        <v>2</v>
      </c>
      <c r="K780">
        <v>6</v>
      </c>
      <c r="L780">
        <v>5</v>
      </c>
      <c r="M780">
        <v>0</v>
      </c>
      <c r="N780">
        <v>6</v>
      </c>
      <c r="O780">
        <v>0</v>
      </c>
      <c r="P780">
        <v>3</v>
      </c>
      <c r="Q780">
        <v>0</v>
      </c>
      <c r="R780">
        <v>0</v>
      </c>
      <c r="S780">
        <v>3</v>
      </c>
      <c r="T780">
        <v>3</v>
      </c>
      <c r="U780">
        <v>7</v>
      </c>
      <c r="V780">
        <v>2</v>
      </c>
      <c r="W780">
        <v>6</v>
      </c>
      <c r="X780">
        <v>0</v>
      </c>
      <c r="Y780">
        <v>1</v>
      </c>
      <c r="Z780">
        <v>1</v>
      </c>
      <c r="AA780">
        <v>2</v>
      </c>
      <c r="AB780">
        <v>0</v>
      </c>
      <c r="AC780">
        <v>0</v>
      </c>
      <c r="AD780">
        <v>2</v>
      </c>
      <c r="AE780">
        <v>0</v>
      </c>
      <c r="AF780">
        <v>2</v>
      </c>
      <c r="AG780">
        <v>0</v>
      </c>
      <c r="AH780">
        <v>1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1</v>
      </c>
      <c r="AU780">
        <v>2</v>
      </c>
      <c r="AV780">
        <v>0</v>
      </c>
      <c r="AW780">
        <v>0</v>
      </c>
      <c r="AX780">
        <v>0</v>
      </c>
      <c r="AY780">
        <v>3</v>
      </c>
      <c r="AZ780">
        <v>11</v>
      </c>
      <c r="BA780">
        <v>0</v>
      </c>
      <c r="BB780">
        <v>0</v>
      </c>
      <c r="BC780">
        <v>0</v>
      </c>
      <c r="BD780">
        <v>2</v>
      </c>
    </row>
    <row r="781" spans="1:56" x14ac:dyDescent="0.3">
      <c r="A781">
        <v>2025</v>
      </c>
      <c r="B781">
        <v>5</v>
      </c>
      <c r="C781">
        <v>4346</v>
      </c>
      <c r="D781">
        <v>4349</v>
      </c>
      <c r="E781" t="s">
        <v>46</v>
      </c>
      <c r="F781" t="s">
        <v>8</v>
      </c>
      <c r="G781" t="s">
        <v>47</v>
      </c>
      <c r="H781">
        <v>16</v>
      </c>
      <c r="I781">
        <v>0</v>
      </c>
      <c r="J781">
        <v>29</v>
      </c>
      <c r="K781">
        <v>22</v>
      </c>
      <c r="L781">
        <v>23</v>
      </c>
      <c r="M781">
        <v>2</v>
      </c>
      <c r="N781">
        <v>23</v>
      </c>
      <c r="O781">
        <v>0</v>
      </c>
      <c r="P781">
        <v>27</v>
      </c>
      <c r="Q781">
        <v>0</v>
      </c>
      <c r="R781">
        <v>1</v>
      </c>
      <c r="S781">
        <v>31</v>
      </c>
      <c r="T781">
        <v>24</v>
      </c>
      <c r="U781">
        <v>21</v>
      </c>
      <c r="V781">
        <v>10</v>
      </c>
      <c r="W781">
        <v>34</v>
      </c>
      <c r="X781">
        <v>14</v>
      </c>
      <c r="Y781">
        <v>22</v>
      </c>
      <c r="Z781">
        <v>7</v>
      </c>
      <c r="AA781">
        <v>15</v>
      </c>
      <c r="AB781">
        <v>1</v>
      </c>
      <c r="AC781">
        <v>0</v>
      </c>
      <c r="AD781">
        <v>41</v>
      </c>
      <c r="AE781">
        <v>0</v>
      </c>
      <c r="AF781">
        <v>111</v>
      </c>
      <c r="AG781">
        <v>0</v>
      </c>
      <c r="AH781">
        <v>0</v>
      </c>
      <c r="AI781">
        <v>28</v>
      </c>
      <c r="AJ781">
        <v>0</v>
      </c>
      <c r="AK781">
        <v>26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</v>
      </c>
      <c r="AV781">
        <v>0</v>
      </c>
      <c r="AW781">
        <v>8</v>
      </c>
      <c r="AX781">
        <v>5</v>
      </c>
      <c r="AY781">
        <v>21</v>
      </c>
      <c r="AZ781">
        <v>21</v>
      </c>
      <c r="BA781">
        <v>0</v>
      </c>
      <c r="BB781">
        <v>0</v>
      </c>
      <c r="BC781">
        <v>2</v>
      </c>
      <c r="BD781">
        <v>14</v>
      </c>
    </row>
    <row r="782" spans="1:56" x14ac:dyDescent="0.3">
      <c r="A782">
        <v>2025</v>
      </c>
      <c r="B782">
        <v>5</v>
      </c>
      <c r="C782">
        <v>4347</v>
      </c>
      <c r="D782">
        <v>4350</v>
      </c>
      <c r="E782" t="s">
        <v>48</v>
      </c>
      <c r="F782" t="s">
        <v>8</v>
      </c>
      <c r="G782" t="s">
        <v>47</v>
      </c>
      <c r="H782">
        <v>0</v>
      </c>
      <c r="I782">
        <v>0</v>
      </c>
      <c r="J782">
        <v>0</v>
      </c>
      <c r="K782">
        <v>2</v>
      </c>
      <c r="L782">
        <v>1</v>
      </c>
      <c r="M782">
        <v>0</v>
      </c>
      <c r="N782">
        <v>3</v>
      </c>
      <c r="O782">
        <v>2</v>
      </c>
      <c r="P782">
        <v>4</v>
      </c>
      <c r="Q782">
        <v>0</v>
      </c>
      <c r="R782">
        <v>2</v>
      </c>
      <c r="S782">
        <v>4</v>
      </c>
      <c r="T782">
        <v>5</v>
      </c>
      <c r="U782">
        <v>6</v>
      </c>
      <c r="V782">
        <v>1</v>
      </c>
      <c r="W782">
        <v>4</v>
      </c>
      <c r="X782">
        <v>6</v>
      </c>
      <c r="Y782">
        <v>4</v>
      </c>
      <c r="Z782">
        <v>3</v>
      </c>
      <c r="AA782">
        <v>6</v>
      </c>
      <c r="AB782">
        <v>1</v>
      </c>
      <c r="AC782">
        <v>0</v>
      </c>
      <c r="AD782">
        <v>4</v>
      </c>
      <c r="AE782">
        <v>0</v>
      </c>
      <c r="AF782">
        <v>20</v>
      </c>
      <c r="AG782">
        <v>0</v>
      </c>
      <c r="AH782">
        <v>2</v>
      </c>
      <c r="AI782">
        <v>0</v>
      </c>
      <c r="AJ782">
        <v>0</v>
      </c>
      <c r="AK782">
        <v>1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2</v>
      </c>
      <c r="AV782">
        <v>0</v>
      </c>
      <c r="AW782">
        <v>5</v>
      </c>
      <c r="AX782">
        <v>0</v>
      </c>
      <c r="AY782">
        <v>11</v>
      </c>
      <c r="AZ782">
        <v>10</v>
      </c>
      <c r="BA782">
        <v>0</v>
      </c>
      <c r="BB782">
        <v>0</v>
      </c>
      <c r="BC782">
        <v>2</v>
      </c>
      <c r="BD782">
        <v>3</v>
      </c>
    </row>
    <row r="783" spans="1:56" x14ac:dyDescent="0.3">
      <c r="A783">
        <v>2025</v>
      </c>
      <c r="B783">
        <v>5</v>
      </c>
      <c r="C783">
        <v>4348</v>
      </c>
      <c r="D783">
        <v>4351</v>
      </c>
      <c r="E783" t="s">
        <v>49</v>
      </c>
      <c r="F783" t="s">
        <v>8</v>
      </c>
      <c r="G783" t="s">
        <v>47</v>
      </c>
      <c r="H783">
        <v>0</v>
      </c>
      <c r="I783">
        <v>0</v>
      </c>
      <c r="J783">
        <v>0</v>
      </c>
      <c r="K783">
        <v>3</v>
      </c>
      <c r="L783">
        <v>0</v>
      </c>
      <c r="M783">
        <v>1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1</v>
      </c>
      <c r="T783">
        <v>5</v>
      </c>
      <c r="U783">
        <v>3</v>
      </c>
      <c r="V783">
        <v>2</v>
      </c>
      <c r="W783">
        <v>3</v>
      </c>
      <c r="X783">
        <v>0</v>
      </c>
      <c r="Y783">
        <v>3</v>
      </c>
      <c r="Z783">
        <v>2</v>
      </c>
      <c r="AA783">
        <v>2</v>
      </c>
      <c r="AB783">
        <v>0</v>
      </c>
      <c r="AC783">
        <v>0</v>
      </c>
      <c r="AD783">
        <v>3</v>
      </c>
      <c r="AE783">
        <v>0</v>
      </c>
      <c r="AF783">
        <v>8</v>
      </c>
      <c r="AG783">
        <v>0</v>
      </c>
      <c r="AH783">
        <v>0</v>
      </c>
      <c r="AI783">
        <v>4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3</v>
      </c>
      <c r="AX783">
        <v>0</v>
      </c>
      <c r="AY783">
        <v>1</v>
      </c>
      <c r="AZ783">
        <v>13</v>
      </c>
      <c r="BA783">
        <v>0</v>
      </c>
      <c r="BB783">
        <v>0</v>
      </c>
      <c r="BC783">
        <v>0</v>
      </c>
      <c r="BD783">
        <v>3</v>
      </c>
    </row>
    <row r="784" spans="1:56" x14ac:dyDescent="0.3">
      <c r="A784">
        <v>2025</v>
      </c>
      <c r="B784">
        <v>5</v>
      </c>
      <c r="C784">
        <v>4349</v>
      </c>
      <c r="D784">
        <v>4352</v>
      </c>
      <c r="E784" t="s">
        <v>50</v>
      </c>
      <c r="F784" t="s">
        <v>8</v>
      </c>
      <c r="G784" t="s">
        <v>47</v>
      </c>
      <c r="H784">
        <v>0</v>
      </c>
      <c r="I784">
        <v>0</v>
      </c>
      <c r="J784">
        <v>0</v>
      </c>
      <c r="K784">
        <v>2</v>
      </c>
      <c r="L784">
        <v>2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  <c r="S784">
        <v>0</v>
      </c>
      <c r="T784">
        <v>3</v>
      </c>
      <c r="U784">
        <v>0</v>
      </c>
      <c r="V784">
        <v>2</v>
      </c>
      <c r="W784">
        <v>3</v>
      </c>
      <c r="X784">
        <v>4</v>
      </c>
      <c r="Y784">
        <v>3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3</v>
      </c>
      <c r="AG784">
        <v>0</v>
      </c>
      <c r="AH784">
        <v>0</v>
      </c>
      <c r="AI784">
        <v>1</v>
      </c>
      <c r="AJ784">
        <v>0</v>
      </c>
      <c r="AK784">
        <v>2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</v>
      </c>
      <c r="AV784">
        <v>0</v>
      </c>
      <c r="AW784">
        <v>4</v>
      </c>
      <c r="AX784">
        <v>1</v>
      </c>
      <c r="AY784">
        <v>4</v>
      </c>
      <c r="AZ784">
        <v>7</v>
      </c>
      <c r="BA784">
        <v>0</v>
      </c>
      <c r="BB784">
        <v>0</v>
      </c>
      <c r="BC784">
        <v>0</v>
      </c>
      <c r="BD784">
        <v>1</v>
      </c>
    </row>
    <row r="785" spans="1:56" x14ac:dyDescent="0.3">
      <c r="A785">
        <v>2025</v>
      </c>
      <c r="B785">
        <v>5</v>
      </c>
      <c r="C785">
        <v>4350</v>
      </c>
      <c r="D785">
        <v>4353</v>
      </c>
      <c r="E785" t="s">
        <v>51</v>
      </c>
      <c r="F785" t="s">
        <v>8</v>
      </c>
      <c r="G785" t="s">
        <v>47</v>
      </c>
      <c r="H785">
        <v>0</v>
      </c>
      <c r="I785">
        <v>5</v>
      </c>
      <c r="J785">
        <v>2</v>
      </c>
      <c r="K785">
        <v>9</v>
      </c>
      <c r="L785">
        <v>7</v>
      </c>
      <c r="M785">
        <v>0</v>
      </c>
      <c r="N785">
        <v>6</v>
      </c>
      <c r="O785">
        <v>0</v>
      </c>
      <c r="P785">
        <v>7</v>
      </c>
      <c r="Q785">
        <v>0</v>
      </c>
      <c r="R785">
        <v>3</v>
      </c>
      <c r="S785">
        <v>14</v>
      </c>
      <c r="T785">
        <v>9</v>
      </c>
      <c r="U785">
        <v>12</v>
      </c>
      <c r="V785">
        <v>12</v>
      </c>
      <c r="W785">
        <v>8</v>
      </c>
      <c r="X785">
        <v>7</v>
      </c>
      <c r="Y785">
        <v>8</v>
      </c>
      <c r="Z785">
        <v>4</v>
      </c>
      <c r="AA785">
        <v>10</v>
      </c>
      <c r="AB785">
        <v>1</v>
      </c>
      <c r="AC785">
        <v>0</v>
      </c>
      <c r="AD785">
        <v>9</v>
      </c>
      <c r="AE785">
        <v>0</v>
      </c>
      <c r="AF785">
        <v>50</v>
      </c>
      <c r="AG785">
        <v>0</v>
      </c>
      <c r="AH785">
        <v>0</v>
      </c>
      <c r="AI785">
        <v>5</v>
      </c>
      <c r="AJ785">
        <v>0</v>
      </c>
      <c r="AK785">
        <v>13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3</v>
      </c>
      <c r="AX785">
        <v>4</v>
      </c>
      <c r="AY785">
        <v>13</v>
      </c>
      <c r="AZ785">
        <v>18</v>
      </c>
      <c r="BA785">
        <v>0</v>
      </c>
      <c r="BB785">
        <v>0</v>
      </c>
      <c r="BC785">
        <v>3</v>
      </c>
      <c r="BD785">
        <v>5</v>
      </c>
    </row>
    <row r="786" spans="1:56" x14ac:dyDescent="0.3">
      <c r="A786">
        <v>2025</v>
      </c>
      <c r="B786">
        <v>5</v>
      </c>
      <c r="C786">
        <v>4351</v>
      </c>
      <c r="D786">
        <v>4354</v>
      </c>
      <c r="E786" t="s">
        <v>52</v>
      </c>
      <c r="F786" t="s">
        <v>8</v>
      </c>
      <c r="G786" t="s">
        <v>47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2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3</v>
      </c>
      <c r="T786">
        <v>2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1</v>
      </c>
      <c r="AX786">
        <v>0</v>
      </c>
      <c r="AY786">
        <v>0</v>
      </c>
      <c r="AZ786">
        <v>6</v>
      </c>
      <c r="BA786">
        <v>0</v>
      </c>
      <c r="BB786">
        <v>0</v>
      </c>
      <c r="BC786">
        <v>0</v>
      </c>
      <c r="BD786">
        <v>1</v>
      </c>
    </row>
    <row r="787" spans="1:56" x14ac:dyDescent="0.3">
      <c r="A787">
        <v>2025</v>
      </c>
      <c r="B787">
        <v>5</v>
      </c>
      <c r="C787">
        <v>4352</v>
      </c>
      <c r="D787">
        <v>4355</v>
      </c>
      <c r="E787" t="s">
        <v>53</v>
      </c>
      <c r="F787" t="s">
        <v>8</v>
      </c>
      <c r="G787" t="s">
        <v>47</v>
      </c>
      <c r="H787">
        <v>0</v>
      </c>
      <c r="I787">
        <v>0</v>
      </c>
      <c r="J787">
        <v>0</v>
      </c>
      <c r="K787">
        <v>10</v>
      </c>
      <c r="L787">
        <v>7</v>
      </c>
      <c r="M787">
        <v>0</v>
      </c>
      <c r="N787">
        <v>7</v>
      </c>
      <c r="O787">
        <v>0</v>
      </c>
      <c r="P787">
        <v>4</v>
      </c>
      <c r="Q787">
        <v>0</v>
      </c>
      <c r="R787">
        <v>6</v>
      </c>
      <c r="S787">
        <v>13</v>
      </c>
      <c r="T787">
        <v>7</v>
      </c>
      <c r="U787">
        <v>17</v>
      </c>
      <c r="V787">
        <v>5</v>
      </c>
      <c r="W787">
        <v>12</v>
      </c>
      <c r="X787">
        <v>7</v>
      </c>
      <c r="Y787">
        <v>10</v>
      </c>
      <c r="Z787">
        <v>5</v>
      </c>
      <c r="AA787">
        <v>8</v>
      </c>
      <c r="AB787">
        <v>2</v>
      </c>
      <c r="AC787">
        <v>0</v>
      </c>
      <c r="AD787">
        <v>8</v>
      </c>
      <c r="AE787">
        <v>0</v>
      </c>
      <c r="AF787">
        <v>30</v>
      </c>
      <c r="AG787">
        <v>0</v>
      </c>
      <c r="AH787">
        <v>0</v>
      </c>
      <c r="AI787">
        <v>10</v>
      </c>
      <c r="AJ787">
        <v>0</v>
      </c>
      <c r="AK787">
        <v>2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3</v>
      </c>
      <c r="AV787">
        <v>0</v>
      </c>
      <c r="AW787">
        <v>2</v>
      </c>
      <c r="AX787">
        <v>0</v>
      </c>
      <c r="AY787">
        <v>19</v>
      </c>
      <c r="AZ787">
        <v>53</v>
      </c>
      <c r="BA787">
        <v>0</v>
      </c>
      <c r="BB787">
        <v>0</v>
      </c>
      <c r="BC787">
        <v>1</v>
      </c>
      <c r="BD787">
        <v>13</v>
      </c>
    </row>
    <row r="788" spans="1:56" x14ac:dyDescent="0.3">
      <c r="A788">
        <v>2025</v>
      </c>
      <c r="B788">
        <v>5</v>
      </c>
      <c r="C788">
        <v>4353</v>
      </c>
      <c r="D788">
        <v>4356</v>
      </c>
      <c r="E788" t="s">
        <v>54</v>
      </c>
      <c r="F788" t="s">
        <v>8</v>
      </c>
      <c r="G788" t="s">
        <v>37</v>
      </c>
      <c r="H788">
        <v>0</v>
      </c>
      <c r="I788">
        <v>0</v>
      </c>
      <c r="J788">
        <v>0</v>
      </c>
      <c r="K788">
        <v>3</v>
      </c>
      <c r="L788">
        <v>1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2</v>
      </c>
      <c r="S788">
        <v>2</v>
      </c>
      <c r="T788">
        <v>4</v>
      </c>
      <c r="U788">
        <v>8</v>
      </c>
      <c r="V788">
        <v>1</v>
      </c>
      <c r="W788">
        <v>6</v>
      </c>
      <c r="X788">
        <v>2</v>
      </c>
      <c r="Y788">
        <v>8</v>
      </c>
      <c r="Z788">
        <v>1</v>
      </c>
      <c r="AA788">
        <v>10</v>
      </c>
      <c r="AB788">
        <v>0</v>
      </c>
      <c r="AC788">
        <v>0</v>
      </c>
      <c r="AD788">
        <v>5</v>
      </c>
      <c r="AE788">
        <v>0</v>
      </c>
      <c r="AF788">
        <v>11</v>
      </c>
      <c r="AG788">
        <v>0</v>
      </c>
      <c r="AH788">
        <v>0</v>
      </c>
      <c r="AI788">
        <v>5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2</v>
      </c>
      <c r="AX788">
        <v>0</v>
      </c>
      <c r="AY788">
        <v>12</v>
      </c>
      <c r="AZ788">
        <v>25</v>
      </c>
      <c r="BA788">
        <v>0</v>
      </c>
      <c r="BB788">
        <v>0</v>
      </c>
      <c r="BC788">
        <v>5</v>
      </c>
      <c r="BD788">
        <v>10</v>
      </c>
    </row>
    <row r="789" spans="1:56" x14ac:dyDescent="0.3">
      <c r="A789">
        <v>2025</v>
      </c>
      <c r="B789">
        <v>5</v>
      </c>
      <c r="C789">
        <v>4354</v>
      </c>
      <c r="D789">
        <v>4357</v>
      </c>
      <c r="E789" t="s">
        <v>55</v>
      </c>
      <c r="F789" t="s">
        <v>8</v>
      </c>
      <c r="G789" t="s">
        <v>37</v>
      </c>
      <c r="H789">
        <v>1</v>
      </c>
      <c r="I789">
        <v>0</v>
      </c>
      <c r="J789">
        <v>0</v>
      </c>
      <c r="K789">
        <v>2</v>
      </c>
      <c r="L789">
        <v>2</v>
      </c>
      <c r="M789">
        <v>0</v>
      </c>
      <c r="N789">
        <v>2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2</v>
      </c>
      <c r="U789">
        <v>0</v>
      </c>
      <c r="V789">
        <v>0</v>
      </c>
      <c r="W789">
        <v>0</v>
      </c>
      <c r="X789">
        <v>1</v>
      </c>
      <c r="Y789">
        <v>0</v>
      </c>
      <c r="Z789">
        <v>1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</v>
      </c>
      <c r="AV789">
        <v>0</v>
      </c>
      <c r="AW789">
        <v>0</v>
      </c>
      <c r="AX789">
        <v>0</v>
      </c>
      <c r="AY789">
        <v>0</v>
      </c>
      <c r="AZ789">
        <v>5</v>
      </c>
      <c r="BA789">
        <v>0</v>
      </c>
      <c r="BB789">
        <v>0</v>
      </c>
      <c r="BC789">
        <v>0</v>
      </c>
      <c r="BD789">
        <v>0</v>
      </c>
    </row>
    <row r="790" spans="1:56" x14ac:dyDescent="0.3">
      <c r="A790">
        <v>2025</v>
      </c>
      <c r="B790">
        <v>5</v>
      </c>
      <c r="C790">
        <v>4355</v>
      </c>
      <c r="D790">
        <v>4358</v>
      </c>
      <c r="E790" t="s">
        <v>199</v>
      </c>
      <c r="F790" t="s">
        <v>8</v>
      </c>
      <c r="G790" t="s">
        <v>37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1</v>
      </c>
      <c r="U790">
        <v>3</v>
      </c>
      <c r="V790">
        <v>0</v>
      </c>
      <c r="W790">
        <v>1</v>
      </c>
      <c r="X790">
        <v>1</v>
      </c>
      <c r="Y790">
        <v>1</v>
      </c>
      <c r="Z790">
        <v>0</v>
      </c>
      <c r="AA790">
        <v>1</v>
      </c>
      <c r="AB790">
        <v>0</v>
      </c>
      <c r="AC790">
        <v>0</v>
      </c>
      <c r="AD790">
        <v>0</v>
      </c>
      <c r="AE790">
        <v>0</v>
      </c>
      <c r="AF790">
        <v>3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1</v>
      </c>
      <c r="AX790">
        <v>0</v>
      </c>
      <c r="AY790">
        <v>1</v>
      </c>
      <c r="AZ790">
        <v>3</v>
      </c>
      <c r="BA790">
        <v>0</v>
      </c>
      <c r="BB790">
        <v>0</v>
      </c>
      <c r="BC790">
        <v>0</v>
      </c>
      <c r="BD790">
        <v>0</v>
      </c>
    </row>
    <row r="791" spans="1:56" x14ac:dyDescent="0.3">
      <c r="A791">
        <v>2025</v>
      </c>
      <c r="B791">
        <v>5</v>
      </c>
      <c r="C791">
        <v>4356</v>
      </c>
      <c r="D791">
        <v>4359</v>
      </c>
      <c r="E791" t="s">
        <v>56</v>
      </c>
      <c r="F791" t="s">
        <v>8</v>
      </c>
      <c r="G791" t="s">
        <v>39</v>
      </c>
      <c r="H791">
        <v>0</v>
      </c>
      <c r="I791">
        <v>0</v>
      </c>
      <c r="J791">
        <v>0</v>
      </c>
      <c r="K791">
        <v>5</v>
      </c>
      <c r="L791">
        <v>1</v>
      </c>
      <c r="M791">
        <v>0</v>
      </c>
      <c r="N791">
        <v>2</v>
      </c>
      <c r="O791">
        <v>1</v>
      </c>
      <c r="P791">
        <v>4</v>
      </c>
      <c r="Q791">
        <v>0</v>
      </c>
      <c r="R791">
        <v>3</v>
      </c>
      <c r="S791">
        <v>5</v>
      </c>
      <c r="T791">
        <v>5</v>
      </c>
      <c r="U791">
        <v>6</v>
      </c>
      <c r="V791">
        <v>0</v>
      </c>
      <c r="W791">
        <v>4</v>
      </c>
      <c r="X791">
        <v>2</v>
      </c>
      <c r="Y791">
        <v>3</v>
      </c>
      <c r="Z791">
        <v>0</v>
      </c>
      <c r="AA791">
        <v>7</v>
      </c>
      <c r="AB791">
        <v>3</v>
      </c>
      <c r="AC791">
        <v>0</v>
      </c>
      <c r="AD791">
        <v>6</v>
      </c>
      <c r="AE791">
        <v>0</v>
      </c>
      <c r="AF791">
        <v>22</v>
      </c>
      <c r="AG791">
        <v>0</v>
      </c>
      <c r="AH791">
        <v>0</v>
      </c>
      <c r="AI791">
        <v>5</v>
      </c>
      <c r="AJ791">
        <v>0</v>
      </c>
      <c r="AK791">
        <v>3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</v>
      </c>
      <c r="AV791">
        <v>0</v>
      </c>
      <c r="AW791">
        <v>0</v>
      </c>
      <c r="AX791">
        <v>0</v>
      </c>
      <c r="AY791">
        <v>12</v>
      </c>
      <c r="AZ791">
        <v>19</v>
      </c>
      <c r="BA791">
        <v>0</v>
      </c>
      <c r="BB791">
        <v>0</v>
      </c>
      <c r="BC791">
        <v>4</v>
      </c>
      <c r="BD791">
        <v>1</v>
      </c>
    </row>
    <row r="792" spans="1:56" x14ac:dyDescent="0.3">
      <c r="A792">
        <v>2025</v>
      </c>
      <c r="B792">
        <v>5</v>
      </c>
      <c r="C792">
        <v>4357</v>
      </c>
      <c r="D792">
        <v>4360</v>
      </c>
      <c r="E792" t="s">
        <v>57</v>
      </c>
      <c r="F792" t="s">
        <v>8</v>
      </c>
      <c r="G792" t="s">
        <v>39</v>
      </c>
      <c r="H792">
        <v>0</v>
      </c>
      <c r="I792">
        <v>3</v>
      </c>
      <c r="J792">
        <v>0</v>
      </c>
      <c r="K792">
        <v>3</v>
      </c>
      <c r="L792">
        <v>2</v>
      </c>
      <c r="M792">
        <v>1</v>
      </c>
      <c r="N792">
        <v>3</v>
      </c>
      <c r="O792">
        <v>0</v>
      </c>
      <c r="P792">
        <v>2</v>
      </c>
      <c r="Q792">
        <v>0</v>
      </c>
      <c r="R792">
        <v>2</v>
      </c>
      <c r="S792">
        <v>5</v>
      </c>
      <c r="T792">
        <v>1</v>
      </c>
      <c r="U792">
        <v>2</v>
      </c>
      <c r="V792">
        <v>1</v>
      </c>
      <c r="W792">
        <v>5</v>
      </c>
      <c r="X792">
        <v>3</v>
      </c>
      <c r="Y792">
        <v>6</v>
      </c>
      <c r="Z792">
        <v>1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2</v>
      </c>
      <c r="AG792">
        <v>1</v>
      </c>
      <c r="AH792">
        <v>11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</row>
    <row r="793" spans="1:56" x14ac:dyDescent="0.3">
      <c r="A793">
        <v>2025</v>
      </c>
      <c r="B793">
        <v>5</v>
      </c>
      <c r="C793">
        <v>4358</v>
      </c>
      <c r="D793">
        <v>4361</v>
      </c>
      <c r="E793" t="s">
        <v>58</v>
      </c>
      <c r="F793" t="s">
        <v>8</v>
      </c>
      <c r="G793" t="s">
        <v>39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3</v>
      </c>
      <c r="X793">
        <v>0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5</v>
      </c>
      <c r="AG793">
        <v>0</v>
      </c>
      <c r="AH793">
        <v>1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3</v>
      </c>
      <c r="AV793">
        <v>0</v>
      </c>
      <c r="AW793">
        <v>3</v>
      </c>
      <c r="AX793">
        <v>0</v>
      </c>
      <c r="AY793">
        <v>3</v>
      </c>
      <c r="AZ793">
        <v>5</v>
      </c>
      <c r="BA793">
        <v>0</v>
      </c>
      <c r="BB793">
        <v>0</v>
      </c>
      <c r="BC793">
        <v>0</v>
      </c>
      <c r="BD793">
        <v>1</v>
      </c>
    </row>
    <row r="794" spans="1:56" x14ac:dyDescent="0.3">
      <c r="A794">
        <v>2025</v>
      </c>
      <c r="B794">
        <v>5</v>
      </c>
      <c r="C794">
        <v>4359</v>
      </c>
      <c r="D794">
        <v>4362</v>
      </c>
      <c r="E794" t="s">
        <v>13</v>
      </c>
      <c r="F794" t="s">
        <v>8</v>
      </c>
      <c r="G794" t="s">
        <v>39</v>
      </c>
      <c r="H794">
        <v>0</v>
      </c>
      <c r="I794">
        <v>0</v>
      </c>
      <c r="J794">
        <v>0</v>
      </c>
      <c r="K794">
        <v>2</v>
      </c>
      <c r="L794">
        <v>0</v>
      </c>
      <c r="M794">
        <v>0</v>
      </c>
      <c r="N794">
        <v>0</v>
      </c>
      <c r="O794">
        <v>0</v>
      </c>
      <c r="P794">
        <v>1</v>
      </c>
      <c r="Q794">
        <v>0</v>
      </c>
      <c r="R794">
        <v>4</v>
      </c>
      <c r="S794">
        <v>4</v>
      </c>
      <c r="T794">
        <v>4</v>
      </c>
      <c r="U794">
        <v>0</v>
      </c>
      <c r="V794">
        <v>1</v>
      </c>
      <c r="W794">
        <v>2</v>
      </c>
      <c r="X794">
        <v>1</v>
      </c>
      <c r="Y794">
        <v>3</v>
      </c>
      <c r="Z794">
        <v>2</v>
      </c>
      <c r="AA794">
        <v>0</v>
      </c>
      <c r="AB794">
        <v>1</v>
      </c>
      <c r="AC794">
        <v>0</v>
      </c>
      <c r="AD794">
        <v>1</v>
      </c>
      <c r="AE794">
        <v>0</v>
      </c>
      <c r="AF794">
        <v>7</v>
      </c>
      <c r="AG794">
        <v>0</v>
      </c>
      <c r="AH794">
        <v>2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9</v>
      </c>
      <c r="BA794">
        <v>0</v>
      </c>
      <c r="BB794">
        <v>0</v>
      </c>
      <c r="BC794">
        <v>1</v>
      </c>
      <c r="BD794">
        <v>0</v>
      </c>
    </row>
    <row r="795" spans="1:56" x14ac:dyDescent="0.3">
      <c r="A795">
        <v>2025</v>
      </c>
      <c r="B795">
        <v>5</v>
      </c>
      <c r="C795">
        <v>4360</v>
      </c>
      <c r="D795">
        <v>4363</v>
      </c>
      <c r="E795" t="s">
        <v>59</v>
      </c>
      <c r="F795" t="s">
        <v>8</v>
      </c>
      <c r="G795" t="s">
        <v>39</v>
      </c>
      <c r="H795">
        <v>0</v>
      </c>
      <c r="I795">
        <v>0</v>
      </c>
      <c r="J795">
        <v>0</v>
      </c>
      <c r="K795">
        <v>1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1</v>
      </c>
      <c r="S795">
        <v>1</v>
      </c>
      <c r="T795">
        <v>0</v>
      </c>
      <c r="U795">
        <v>1</v>
      </c>
      <c r="V795">
        <v>1</v>
      </c>
      <c r="W795">
        <v>0</v>
      </c>
      <c r="X795">
        <v>1</v>
      </c>
      <c r="Y795">
        <v>1</v>
      </c>
      <c r="Z795">
        <v>0</v>
      </c>
      <c r="AA795">
        <v>2</v>
      </c>
      <c r="AB795">
        <v>0</v>
      </c>
      <c r="AC795">
        <v>0</v>
      </c>
      <c r="AD795">
        <v>0</v>
      </c>
      <c r="AE795">
        <v>0</v>
      </c>
      <c r="AF795">
        <v>2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1</v>
      </c>
      <c r="AX795">
        <v>1</v>
      </c>
      <c r="AY795">
        <v>0</v>
      </c>
      <c r="AZ795">
        <v>2</v>
      </c>
      <c r="BA795">
        <v>0</v>
      </c>
      <c r="BB795">
        <v>0</v>
      </c>
      <c r="BC795">
        <v>0</v>
      </c>
      <c r="BD795">
        <v>1</v>
      </c>
    </row>
    <row r="796" spans="1:56" x14ac:dyDescent="0.3">
      <c r="A796">
        <v>2025</v>
      </c>
      <c r="B796">
        <v>5</v>
      </c>
      <c r="C796">
        <v>4361</v>
      </c>
      <c r="D796">
        <v>4364</v>
      </c>
      <c r="E796" t="s">
        <v>60</v>
      </c>
      <c r="F796" t="s">
        <v>8</v>
      </c>
      <c r="G796" t="s">
        <v>61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1</v>
      </c>
      <c r="O796">
        <v>0</v>
      </c>
      <c r="P796">
        <v>1</v>
      </c>
      <c r="Q796">
        <v>0</v>
      </c>
      <c r="R796">
        <v>1</v>
      </c>
      <c r="S796">
        <v>2</v>
      </c>
      <c r="T796">
        <v>2</v>
      </c>
      <c r="U796">
        <v>2</v>
      </c>
      <c r="V796">
        <v>1</v>
      </c>
      <c r="W796">
        <v>3</v>
      </c>
      <c r="X796">
        <v>2</v>
      </c>
      <c r="Y796">
        <v>2</v>
      </c>
      <c r="Z796">
        <v>1</v>
      </c>
      <c r="AA796">
        <v>1</v>
      </c>
      <c r="AB796">
        <v>0</v>
      </c>
      <c r="AC796">
        <v>0</v>
      </c>
      <c r="AD796">
        <v>3</v>
      </c>
      <c r="AE796">
        <v>0</v>
      </c>
      <c r="AF796">
        <v>11</v>
      </c>
      <c r="AG796">
        <v>0</v>
      </c>
      <c r="AH796">
        <v>3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1</v>
      </c>
      <c r="AY796">
        <v>9</v>
      </c>
      <c r="AZ796">
        <v>21</v>
      </c>
      <c r="BA796">
        <v>0</v>
      </c>
      <c r="BB796">
        <v>0</v>
      </c>
      <c r="BC796">
        <v>4</v>
      </c>
      <c r="BD796">
        <v>7</v>
      </c>
    </row>
    <row r="797" spans="1:56" x14ac:dyDescent="0.3">
      <c r="A797">
        <v>2025</v>
      </c>
      <c r="B797">
        <v>5</v>
      </c>
      <c r="C797">
        <v>4362</v>
      </c>
      <c r="D797">
        <v>4365</v>
      </c>
      <c r="E797" t="s">
        <v>200</v>
      </c>
      <c r="F797" t="s">
        <v>8</v>
      </c>
      <c r="G797" t="s">
        <v>61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</v>
      </c>
      <c r="Z797">
        <v>1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5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2</v>
      </c>
      <c r="AX797">
        <v>0</v>
      </c>
      <c r="AY797">
        <v>0</v>
      </c>
      <c r="AZ797">
        <v>1</v>
      </c>
      <c r="BA797">
        <v>0</v>
      </c>
      <c r="BB797">
        <v>0</v>
      </c>
      <c r="BC797">
        <v>0</v>
      </c>
      <c r="BD797">
        <v>0</v>
      </c>
    </row>
    <row r="798" spans="1:56" x14ac:dyDescent="0.3">
      <c r="A798">
        <v>2025</v>
      </c>
      <c r="B798">
        <v>5</v>
      </c>
      <c r="C798">
        <v>4363</v>
      </c>
      <c r="D798">
        <v>4366</v>
      </c>
      <c r="E798" t="s">
        <v>61</v>
      </c>
      <c r="F798" t="s">
        <v>8</v>
      </c>
      <c r="G798" t="s">
        <v>61</v>
      </c>
      <c r="H798">
        <v>4</v>
      </c>
      <c r="I798">
        <v>0</v>
      </c>
      <c r="J798">
        <v>0</v>
      </c>
      <c r="K798">
        <v>7</v>
      </c>
      <c r="L798">
        <v>2</v>
      </c>
      <c r="M798">
        <v>1</v>
      </c>
      <c r="N798">
        <v>0</v>
      </c>
      <c r="O798">
        <v>0</v>
      </c>
      <c r="P798">
        <v>2</v>
      </c>
      <c r="Q798">
        <v>0</v>
      </c>
      <c r="R798">
        <v>1</v>
      </c>
      <c r="S798">
        <v>7</v>
      </c>
      <c r="T798">
        <v>2</v>
      </c>
      <c r="U798">
        <v>12</v>
      </c>
      <c r="V798">
        <v>6</v>
      </c>
      <c r="W798">
        <v>5</v>
      </c>
      <c r="X798">
        <v>7</v>
      </c>
      <c r="Y798">
        <v>2</v>
      </c>
      <c r="Z798">
        <v>0</v>
      </c>
      <c r="AA798">
        <v>5</v>
      </c>
      <c r="AB798">
        <v>3</v>
      </c>
      <c r="AC798">
        <v>0</v>
      </c>
      <c r="AD798">
        <v>3</v>
      </c>
      <c r="AE798">
        <v>0</v>
      </c>
      <c r="AF798">
        <v>9</v>
      </c>
      <c r="AG798">
        <v>0</v>
      </c>
      <c r="AH798">
        <v>0</v>
      </c>
      <c r="AI798">
        <v>3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</v>
      </c>
      <c r="AV798">
        <v>0</v>
      </c>
      <c r="AW798">
        <v>1</v>
      </c>
      <c r="AX798">
        <v>0</v>
      </c>
      <c r="AY798">
        <v>8</v>
      </c>
      <c r="AZ798">
        <v>33</v>
      </c>
      <c r="BA798">
        <v>0</v>
      </c>
      <c r="BB798">
        <v>0</v>
      </c>
      <c r="BC798">
        <v>4</v>
      </c>
      <c r="BD798">
        <v>6</v>
      </c>
    </row>
    <row r="799" spans="1:56" x14ac:dyDescent="0.3">
      <c r="A799">
        <v>2025</v>
      </c>
      <c r="B799">
        <v>5</v>
      </c>
      <c r="C799">
        <v>4364</v>
      </c>
      <c r="D799">
        <v>4367</v>
      </c>
      <c r="E799" t="s">
        <v>62</v>
      </c>
      <c r="F799" t="s">
        <v>8</v>
      </c>
      <c r="G799" t="s">
        <v>61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</v>
      </c>
      <c r="V799">
        <v>1</v>
      </c>
      <c r="W799">
        <v>0</v>
      </c>
      <c r="X799">
        <v>0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0</v>
      </c>
      <c r="AE799">
        <v>0</v>
      </c>
      <c r="AF799">
        <v>2</v>
      </c>
      <c r="AG799">
        <v>0</v>
      </c>
      <c r="AH799">
        <v>0</v>
      </c>
      <c r="AI799">
        <v>1</v>
      </c>
      <c r="AJ799">
        <v>0</v>
      </c>
      <c r="AK799">
        <v>1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1</v>
      </c>
      <c r="AX799">
        <v>0</v>
      </c>
      <c r="AY799">
        <v>0</v>
      </c>
      <c r="AZ799">
        <v>5</v>
      </c>
      <c r="BA799">
        <v>0</v>
      </c>
      <c r="BB799">
        <v>0</v>
      </c>
      <c r="BC799">
        <v>0</v>
      </c>
      <c r="BD799">
        <v>2</v>
      </c>
    </row>
    <row r="800" spans="1:56" x14ac:dyDescent="0.3">
      <c r="A800">
        <v>2025</v>
      </c>
      <c r="B800">
        <v>5</v>
      </c>
      <c r="C800">
        <v>4365</v>
      </c>
      <c r="D800">
        <v>4368</v>
      </c>
      <c r="E800" t="s">
        <v>63</v>
      </c>
      <c r="F800" t="s">
        <v>8</v>
      </c>
      <c r="G800" t="s">
        <v>61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2</v>
      </c>
      <c r="T800">
        <v>2</v>
      </c>
      <c r="U800">
        <v>0</v>
      </c>
      <c r="V800">
        <v>0</v>
      </c>
      <c r="W800">
        <v>1</v>
      </c>
      <c r="X800">
        <v>0</v>
      </c>
      <c r="Y800">
        <v>3</v>
      </c>
      <c r="Z800">
        <v>0</v>
      </c>
      <c r="AA800">
        <v>3</v>
      </c>
      <c r="AB800">
        <v>0</v>
      </c>
      <c r="AC800">
        <v>0</v>
      </c>
      <c r="AD800">
        <v>2</v>
      </c>
      <c r="AE800">
        <v>0</v>
      </c>
      <c r="AF800">
        <v>2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2</v>
      </c>
      <c r="AX800">
        <v>0</v>
      </c>
      <c r="AY800">
        <v>3</v>
      </c>
      <c r="AZ800">
        <v>2</v>
      </c>
      <c r="BA800">
        <v>0</v>
      </c>
      <c r="BB800">
        <v>0</v>
      </c>
      <c r="BC800">
        <v>0</v>
      </c>
      <c r="BD800">
        <v>1</v>
      </c>
    </row>
    <row r="801" spans="1:56" x14ac:dyDescent="0.3">
      <c r="A801">
        <v>2025</v>
      </c>
      <c r="B801">
        <v>5</v>
      </c>
      <c r="C801">
        <v>4366</v>
      </c>
      <c r="D801">
        <v>4369</v>
      </c>
      <c r="E801" t="s">
        <v>64</v>
      </c>
      <c r="F801" t="s">
        <v>8</v>
      </c>
      <c r="G801" t="s">
        <v>37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1</v>
      </c>
      <c r="T801">
        <v>1</v>
      </c>
      <c r="U801">
        <v>1</v>
      </c>
      <c r="V801">
        <v>1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1</v>
      </c>
      <c r="AG801">
        <v>0</v>
      </c>
      <c r="AH801">
        <v>0</v>
      </c>
      <c r="AI801">
        <v>1</v>
      </c>
      <c r="AJ801">
        <v>0</v>
      </c>
      <c r="AK801">
        <v>1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1</v>
      </c>
      <c r="AX801">
        <v>0</v>
      </c>
      <c r="AY801">
        <v>1</v>
      </c>
      <c r="AZ801">
        <v>7</v>
      </c>
      <c r="BA801">
        <v>0</v>
      </c>
      <c r="BB801">
        <v>0</v>
      </c>
      <c r="BC801">
        <v>0</v>
      </c>
      <c r="BD801">
        <v>3</v>
      </c>
    </row>
    <row r="802" spans="1:56" x14ac:dyDescent="0.3">
      <c r="A802">
        <v>2025</v>
      </c>
      <c r="B802">
        <v>5</v>
      </c>
      <c r="C802">
        <v>4367</v>
      </c>
      <c r="D802">
        <v>4370</v>
      </c>
      <c r="E802" t="s">
        <v>65</v>
      </c>
      <c r="F802" t="s">
        <v>66</v>
      </c>
      <c r="G802" t="s">
        <v>9</v>
      </c>
      <c r="H802">
        <v>0</v>
      </c>
      <c r="I802">
        <v>0</v>
      </c>
      <c r="J802">
        <v>248</v>
      </c>
      <c r="K802">
        <v>9</v>
      </c>
      <c r="L802">
        <v>8</v>
      </c>
      <c r="M802">
        <v>0</v>
      </c>
      <c r="N802">
        <v>13</v>
      </c>
      <c r="O802">
        <v>1</v>
      </c>
      <c r="P802">
        <v>2</v>
      </c>
      <c r="Q802">
        <v>0</v>
      </c>
      <c r="R802">
        <v>1</v>
      </c>
      <c r="S802">
        <v>0</v>
      </c>
      <c r="T802">
        <v>6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2</v>
      </c>
      <c r="AE802">
        <v>0</v>
      </c>
      <c r="AF802">
        <v>0</v>
      </c>
      <c r="AG802">
        <v>0</v>
      </c>
      <c r="AH802">
        <v>0</v>
      </c>
      <c r="AI802">
        <v>4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</v>
      </c>
      <c r="AV802">
        <v>0</v>
      </c>
      <c r="AW802">
        <v>1</v>
      </c>
      <c r="AX802">
        <v>0</v>
      </c>
      <c r="AY802">
        <v>5</v>
      </c>
      <c r="AZ802">
        <v>8</v>
      </c>
      <c r="BA802">
        <v>0</v>
      </c>
      <c r="BB802">
        <v>0</v>
      </c>
      <c r="BC802">
        <v>4</v>
      </c>
      <c r="BD802">
        <v>1</v>
      </c>
    </row>
    <row r="803" spans="1:56" x14ac:dyDescent="0.3">
      <c r="A803">
        <v>2025</v>
      </c>
      <c r="B803">
        <v>5</v>
      </c>
      <c r="C803">
        <v>4368</v>
      </c>
      <c r="D803">
        <v>4371</v>
      </c>
      <c r="E803" t="s">
        <v>67</v>
      </c>
      <c r="F803" t="s">
        <v>68</v>
      </c>
      <c r="G803" t="s">
        <v>67</v>
      </c>
      <c r="H803">
        <v>8</v>
      </c>
      <c r="I803">
        <v>0</v>
      </c>
      <c r="J803">
        <v>6</v>
      </c>
      <c r="K803">
        <v>17</v>
      </c>
      <c r="L803">
        <v>17</v>
      </c>
      <c r="M803">
        <v>0</v>
      </c>
      <c r="N803">
        <v>16</v>
      </c>
      <c r="O803">
        <v>0</v>
      </c>
      <c r="P803">
        <v>18</v>
      </c>
      <c r="Q803">
        <v>0</v>
      </c>
      <c r="R803">
        <v>0</v>
      </c>
      <c r="S803">
        <v>23</v>
      </c>
      <c r="T803">
        <v>21</v>
      </c>
      <c r="U803">
        <v>8</v>
      </c>
      <c r="V803">
        <v>28</v>
      </c>
      <c r="W803">
        <v>8</v>
      </c>
      <c r="X803">
        <v>10</v>
      </c>
      <c r="Y803">
        <v>1</v>
      </c>
      <c r="Z803">
        <v>5</v>
      </c>
      <c r="AA803">
        <v>2</v>
      </c>
      <c r="AB803">
        <v>0</v>
      </c>
      <c r="AC803">
        <v>0</v>
      </c>
      <c r="AD803">
        <v>4</v>
      </c>
      <c r="AE803">
        <v>0</v>
      </c>
      <c r="AF803">
        <v>38</v>
      </c>
      <c r="AG803">
        <v>0</v>
      </c>
      <c r="AH803">
        <v>6</v>
      </c>
      <c r="AI803">
        <v>33</v>
      </c>
      <c r="AJ803">
        <v>0</v>
      </c>
      <c r="AK803">
        <v>6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</v>
      </c>
      <c r="AV803">
        <v>0</v>
      </c>
      <c r="AW803">
        <v>8</v>
      </c>
      <c r="AX803">
        <v>11</v>
      </c>
      <c r="AY803">
        <v>42</v>
      </c>
      <c r="AZ803">
        <v>53</v>
      </c>
      <c r="BA803">
        <v>0</v>
      </c>
      <c r="BB803">
        <v>0</v>
      </c>
      <c r="BC803">
        <v>5</v>
      </c>
      <c r="BD803">
        <v>13</v>
      </c>
    </row>
    <row r="804" spans="1:56" x14ac:dyDescent="0.3">
      <c r="A804">
        <v>2025</v>
      </c>
      <c r="B804">
        <v>5</v>
      </c>
      <c r="C804">
        <v>4369</v>
      </c>
      <c r="D804">
        <v>4372</v>
      </c>
      <c r="E804" t="s">
        <v>69</v>
      </c>
      <c r="F804" t="s">
        <v>68</v>
      </c>
      <c r="G804" t="s">
        <v>68</v>
      </c>
      <c r="H804">
        <v>0</v>
      </c>
      <c r="I804">
        <v>0</v>
      </c>
      <c r="J804">
        <v>0</v>
      </c>
      <c r="K804">
        <v>39</v>
      </c>
      <c r="L804">
        <v>35</v>
      </c>
      <c r="M804">
        <v>1</v>
      </c>
      <c r="N804">
        <v>35</v>
      </c>
      <c r="O804">
        <v>0</v>
      </c>
      <c r="P804">
        <v>28</v>
      </c>
      <c r="Q804">
        <v>0</v>
      </c>
      <c r="R804">
        <v>11</v>
      </c>
      <c r="S804">
        <v>36</v>
      </c>
      <c r="T804">
        <v>32</v>
      </c>
      <c r="U804">
        <v>28</v>
      </c>
      <c r="V804">
        <v>15</v>
      </c>
      <c r="W804">
        <v>31</v>
      </c>
      <c r="X804">
        <v>12</v>
      </c>
      <c r="Y804">
        <v>25</v>
      </c>
      <c r="Z804">
        <v>2</v>
      </c>
      <c r="AA804">
        <v>23</v>
      </c>
      <c r="AB804">
        <v>4</v>
      </c>
      <c r="AC804">
        <v>0</v>
      </c>
      <c r="AD804">
        <v>27</v>
      </c>
      <c r="AE804">
        <v>0</v>
      </c>
      <c r="AF804">
        <v>114</v>
      </c>
      <c r="AG804">
        <v>0</v>
      </c>
      <c r="AH804">
        <v>5</v>
      </c>
      <c r="AI804">
        <v>24</v>
      </c>
      <c r="AJ804">
        <v>0</v>
      </c>
      <c r="AK804">
        <v>25</v>
      </c>
      <c r="AL804">
        <v>0</v>
      </c>
      <c r="AM804">
        <v>0</v>
      </c>
      <c r="AN804">
        <v>1</v>
      </c>
      <c r="AO804">
        <v>1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7</v>
      </c>
      <c r="AV804">
        <v>0</v>
      </c>
      <c r="AW804">
        <v>36</v>
      </c>
      <c r="AX804">
        <v>7</v>
      </c>
      <c r="AY804">
        <v>22</v>
      </c>
      <c r="AZ804">
        <v>97</v>
      </c>
      <c r="BA804">
        <v>0</v>
      </c>
      <c r="BB804">
        <v>0</v>
      </c>
      <c r="BC804">
        <v>13</v>
      </c>
      <c r="BD804">
        <v>10</v>
      </c>
    </row>
    <row r="805" spans="1:56" x14ac:dyDescent="0.3">
      <c r="A805">
        <v>2025</v>
      </c>
      <c r="B805">
        <v>5</v>
      </c>
      <c r="C805">
        <v>4370</v>
      </c>
      <c r="D805">
        <v>4373</v>
      </c>
      <c r="E805" t="s">
        <v>70</v>
      </c>
      <c r="F805" t="s">
        <v>68</v>
      </c>
      <c r="G805" t="s">
        <v>68</v>
      </c>
      <c r="H805">
        <v>18</v>
      </c>
      <c r="I805">
        <v>2</v>
      </c>
      <c r="J805">
        <v>32</v>
      </c>
      <c r="K805">
        <v>34</v>
      </c>
      <c r="L805">
        <v>29</v>
      </c>
      <c r="M805">
        <v>3</v>
      </c>
      <c r="N805">
        <v>24</v>
      </c>
      <c r="O805">
        <v>1</v>
      </c>
      <c r="P805">
        <v>17</v>
      </c>
      <c r="Q805">
        <v>0</v>
      </c>
      <c r="R805">
        <v>9</v>
      </c>
      <c r="S805">
        <v>39</v>
      </c>
      <c r="T805">
        <v>28</v>
      </c>
      <c r="U805">
        <v>28</v>
      </c>
      <c r="V805">
        <v>19</v>
      </c>
      <c r="W805">
        <v>31</v>
      </c>
      <c r="X805">
        <v>13</v>
      </c>
      <c r="Y805">
        <v>37</v>
      </c>
      <c r="Z805">
        <v>23</v>
      </c>
      <c r="AA805">
        <v>29</v>
      </c>
      <c r="AB805">
        <v>19</v>
      </c>
      <c r="AC805">
        <v>0</v>
      </c>
      <c r="AD805">
        <v>41</v>
      </c>
      <c r="AE805">
        <v>0</v>
      </c>
      <c r="AF805">
        <v>83</v>
      </c>
      <c r="AG805">
        <v>0</v>
      </c>
      <c r="AH805">
        <v>0</v>
      </c>
      <c r="AI805">
        <v>27</v>
      </c>
      <c r="AJ805">
        <v>0</v>
      </c>
      <c r="AK805">
        <v>18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17</v>
      </c>
      <c r="AV805">
        <v>0</v>
      </c>
      <c r="AW805">
        <v>31</v>
      </c>
      <c r="AX805">
        <v>8</v>
      </c>
      <c r="AY805">
        <v>34</v>
      </c>
      <c r="AZ805">
        <v>69</v>
      </c>
      <c r="BA805">
        <v>0</v>
      </c>
      <c r="BB805">
        <v>0</v>
      </c>
      <c r="BC805">
        <v>1</v>
      </c>
      <c r="BD805">
        <v>25</v>
      </c>
    </row>
    <row r="806" spans="1:56" x14ac:dyDescent="0.3">
      <c r="A806">
        <v>2025</v>
      </c>
      <c r="B806">
        <v>5</v>
      </c>
      <c r="C806">
        <v>4371</v>
      </c>
      <c r="D806">
        <v>4374</v>
      </c>
      <c r="E806" t="s">
        <v>71</v>
      </c>
      <c r="F806" t="s">
        <v>68</v>
      </c>
      <c r="G806" t="s">
        <v>68</v>
      </c>
      <c r="H806">
        <v>0</v>
      </c>
      <c r="I806">
        <v>0</v>
      </c>
      <c r="J806">
        <v>0</v>
      </c>
      <c r="K806">
        <v>1</v>
      </c>
      <c r="L806">
        <v>1</v>
      </c>
      <c r="M806">
        <v>0</v>
      </c>
      <c r="N806">
        <v>1</v>
      </c>
      <c r="O806">
        <v>0</v>
      </c>
      <c r="P806">
        <v>1</v>
      </c>
      <c r="Q806">
        <v>0</v>
      </c>
      <c r="R806">
        <v>0</v>
      </c>
      <c r="S806">
        <v>1</v>
      </c>
      <c r="T806">
        <v>4</v>
      </c>
      <c r="U806">
        <v>0</v>
      </c>
      <c r="V806">
        <v>1</v>
      </c>
      <c r="W806">
        <v>2</v>
      </c>
      <c r="X806">
        <v>0</v>
      </c>
      <c r="Y806">
        <v>1</v>
      </c>
      <c r="Z806">
        <v>5</v>
      </c>
      <c r="AA806">
        <v>0</v>
      </c>
      <c r="AB806">
        <v>0</v>
      </c>
      <c r="AC806">
        <v>0</v>
      </c>
      <c r="AD806">
        <v>1</v>
      </c>
      <c r="AE806">
        <v>0</v>
      </c>
      <c r="AF806">
        <v>1</v>
      </c>
      <c r="AG806">
        <v>0</v>
      </c>
      <c r="AH806">
        <v>1</v>
      </c>
      <c r="AI806">
        <v>1</v>
      </c>
      <c r="AJ806">
        <v>0</v>
      </c>
      <c r="AK806">
        <v>1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1</v>
      </c>
      <c r="AY806">
        <v>3</v>
      </c>
      <c r="AZ806">
        <v>4</v>
      </c>
      <c r="BA806">
        <v>0</v>
      </c>
      <c r="BB806">
        <v>0</v>
      </c>
      <c r="BC806">
        <v>0</v>
      </c>
      <c r="BD806">
        <v>1</v>
      </c>
    </row>
    <row r="807" spans="1:56" x14ac:dyDescent="0.3">
      <c r="A807">
        <v>2025</v>
      </c>
      <c r="B807">
        <v>5</v>
      </c>
      <c r="C807">
        <v>4372</v>
      </c>
      <c r="D807">
        <v>4375</v>
      </c>
      <c r="E807" t="s">
        <v>72</v>
      </c>
      <c r="F807" t="s">
        <v>68</v>
      </c>
      <c r="G807" t="s">
        <v>68</v>
      </c>
      <c r="H807">
        <v>0</v>
      </c>
      <c r="I807">
        <v>0</v>
      </c>
      <c r="J807">
        <v>0</v>
      </c>
      <c r="K807">
        <v>5</v>
      </c>
      <c r="L807">
        <v>4</v>
      </c>
      <c r="M807">
        <v>0</v>
      </c>
      <c r="N807">
        <v>3</v>
      </c>
      <c r="O807">
        <v>0</v>
      </c>
      <c r="P807">
        <v>2</v>
      </c>
      <c r="Q807">
        <v>0</v>
      </c>
      <c r="R807">
        <v>2</v>
      </c>
      <c r="S807">
        <v>4</v>
      </c>
      <c r="T807">
        <v>4</v>
      </c>
      <c r="U807">
        <v>3</v>
      </c>
      <c r="V807">
        <v>3</v>
      </c>
      <c r="W807">
        <v>3</v>
      </c>
      <c r="X807">
        <v>1</v>
      </c>
      <c r="Y807">
        <v>2</v>
      </c>
      <c r="Z807">
        <v>5</v>
      </c>
      <c r="AA807">
        <v>3</v>
      </c>
      <c r="AB807">
        <v>2</v>
      </c>
      <c r="AC807">
        <v>0</v>
      </c>
      <c r="AD807">
        <v>3</v>
      </c>
      <c r="AE807">
        <v>0</v>
      </c>
      <c r="AF807">
        <v>19</v>
      </c>
      <c r="AG807">
        <v>0</v>
      </c>
      <c r="AH807">
        <v>1</v>
      </c>
      <c r="AI807">
        <v>4</v>
      </c>
      <c r="AJ807">
        <v>0</v>
      </c>
      <c r="AK807">
        <v>1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</v>
      </c>
      <c r="AV807">
        <v>0</v>
      </c>
      <c r="AW807">
        <v>0</v>
      </c>
      <c r="AX807">
        <v>4</v>
      </c>
      <c r="AY807">
        <v>2</v>
      </c>
      <c r="AZ807">
        <v>10</v>
      </c>
      <c r="BA807">
        <v>0</v>
      </c>
      <c r="BB807">
        <v>0</v>
      </c>
      <c r="BC807">
        <v>7</v>
      </c>
      <c r="BD807">
        <v>1</v>
      </c>
    </row>
    <row r="808" spans="1:56" x14ac:dyDescent="0.3">
      <c r="A808">
        <v>2025</v>
      </c>
      <c r="B808">
        <v>5</v>
      </c>
      <c r="C808">
        <v>4373</v>
      </c>
      <c r="D808">
        <v>4376</v>
      </c>
      <c r="E808" t="s">
        <v>73</v>
      </c>
      <c r="F808" t="s">
        <v>68</v>
      </c>
      <c r="G808" t="s">
        <v>73</v>
      </c>
      <c r="H808">
        <v>12</v>
      </c>
      <c r="I808">
        <v>0</v>
      </c>
      <c r="J808">
        <v>13</v>
      </c>
      <c r="K808">
        <v>13</v>
      </c>
      <c r="L808">
        <v>9</v>
      </c>
      <c r="M808">
        <v>1</v>
      </c>
      <c r="N808">
        <v>6</v>
      </c>
      <c r="O808">
        <v>0</v>
      </c>
      <c r="P808">
        <v>10</v>
      </c>
      <c r="Q808">
        <v>0</v>
      </c>
      <c r="R808">
        <v>3</v>
      </c>
      <c r="S808">
        <v>13</v>
      </c>
      <c r="T808">
        <v>8</v>
      </c>
      <c r="U808">
        <v>15</v>
      </c>
      <c r="V808">
        <v>13</v>
      </c>
      <c r="W808">
        <v>14</v>
      </c>
      <c r="X808">
        <v>8</v>
      </c>
      <c r="Y808">
        <v>7</v>
      </c>
      <c r="Z808">
        <v>3</v>
      </c>
      <c r="AA808">
        <v>5</v>
      </c>
      <c r="AB808">
        <v>2</v>
      </c>
      <c r="AC808">
        <v>0</v>
      </c>
      <c r="AD808">
        <v>10</v>
      </c>
      <c r="AE808">
        <v>0</v>
      </c>
      <c r="AF808">
        <v>47</v>
      </c>
      <c r="AG808">
        <v>0</v>
      </c>
      <c r="AH808">
        <v>0</v>
      </c>
      <c r="AI808">
        <v>12</v>
      </c>
      <c r="AJ808">
        <v>0</v>
      </c>
      <c r="AK808">
        <v>4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</v>
      </c>
      <c r="AV808">
        <v>0</v>
      </c>
      <c r="AW808">
        <v>6</v>
      </c>
      <c r="AX808">
        <v>9</v>
      </c>
      <c r="AY808">
        <v>11</v>
      </c>
      <c r="AZ808">
        <v>19</v>
      </c>
      <c r="BA808">
        <v>0</v>
      </c>
      <c r="BB808">
        <v>0</v>
      </c>
      <c r="BC808">
        <v>5</v>
      </c>
      <c r="BD808">
        <v>9</v>
      </c>
    </row>
    <row r="809" spans="1:56" x14ac:dyDescent="0.3">
      <c r="A809">
        <v>2025</v>
      </c>
      <c r="B809">
        <v>5</v>
      </c>
      <c r="C809">
        <v>4374</v>
      </c>
      <c r="D809">
        <v>4377</v>
      </c>
      <c r="E809" t="s">
        <v>74</v>
      </c>
      <c r="F809" t="s">
        <v>68</v>
      </c>
      <c r="G809" t="s">
        <v>73</v>
      </c>
      <c r="H809">
        <v>0</v>
      </c>
      <c r="I809">
        <v>0</v>
      </c>
      <c r="J809">
        <v>0</v>
      </c>
      <c r="K809">
        <v>3</v>
      </c>
      <c r="L809">
        <v>3</v>
      </c>
      <c r="M809">
        <v>0</v>
      </c>
      <c r="N809">
        <v>3</v>
      </c>
      <c r="O809">
        <v>0</v>
      </c>
      <c r="P809">
        <v>2</v>
      </c>
      <c r="Q809">
        <v>0</v>
      </c>
      <c r="R809">
        <v>0</v>
      </c>
      <c r="S809">
        <v>0</v>
      </c>
      <c r="T809">
        <v>4</v>
      </c>
      <c r="U809">
        <v>0</v>
      </c>
      <c r="V809">
        <v>2</v>
      </c>
      <c r="W809">
        <v>2</v>
      </c>
      <c r="X809">
        <v>1</v>
      </c>
      <c r="Y809">
        <v>0</v>
      </c>
      <c r="Z809">
        <v>2</v>
      </c>
      <c r="AA809">
        <v>1</v>
      </c>
      <c r="AB809">
        <v>1</v>
      </c>
      <c r="AC809">
        <v>0</v>
      </c>
      <c r="AD809">
        <v>0</v>
      </c>
      <c r="AE809">
        <v>0</v>
      </c>
      <c r="AF809">
        <v>6</v>
      </c>
      <c r="AG809">
        <v>0</v>
      </c>
      <c r="AH809">
        <v>0</v>
      </c>
      <c r="AI809">
        <v>0</v>
      </c>
      <c r="AJ809">
        <v>0</v>
      </c>
      <c r="AK809">
        <v>5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1</v>
      </c>
      <c r="AX809">
        <v>1</v>
      </c>
      <c r="AY809">
        <v>1</v>
      </c>
      <c r="AZ809">
        <v>11</v>
      </c>
      <c r="BA809">
        <v>0</v>
      </c>
      <c r="BB809">
        <v>0</v>
      </c>
      <c r="BC809">
        <v>0</v>
      </c>
      <c r="BD809">
        <v>1</v>
      </c>
    </row>
    <row r="810" spans="1:56" x14ac:dyDescent="0.3">
      <c r="A810">
        <v>2025</v>
      </c>
      <c r="B810">
        <v>5</v>
      </c>
      <c r="C810">
        <v>4375</v>
      </c>
      <c r="D810">
        <v>4378</v>
      </c>
      <c r="E810" t="s">
        <v>75</v>
      </c>
      <c r="F810" t="s">
        <v>68</v>
      </c>
      <c r="G810" t="s">
        <v>73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1</v>
      </c>
      <c r="S810">
        <v>1</v>
      </c>
      <c r="T810">
        <v>2</v>
      </c>
      <c r="U810">
        <v>0</v>
      </c>
      <c r="V810">
        <v>4</v>
      </c>
      <c r="W810">
        <v>3</v>
      </c>
      <c r="X810">
        <v>5</v>
      </c>
      <c r="Y810">
        <v>3</v>
      </c>
      <c r="Z810">
        <v>1</v>
      </c>
      <c r="AA810">
        <v>0</v>
      </c>
      <c r="AB810">
        <v>2</v>
      </c>
      <c r="AC810">
        <v>0</v>
      </c>
      <c r="AD810">
        <v>0</v>
      </c>
      <c r="AE810">
        <v>0</v>
      </c>
      <c r="AF810">
        <v>1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6</v>
      </c>
      <c r="AZ810">
        <v>10</v>
      </c>
      <c r="BA810">
        <v>0</v>
      </c>
      <c r="BB810">
        <v>0</v>
      </c>
      <c r="BC810">
        <v>2</v>
      </c>
      <c r="BD810">
        <v>1</v>
      </c>
    </row>
    <row r="811" spans="1:56" x14ac:dyDescent="0.3">
      <c r="A811">
        <v>2025</v>
      </c>
      <c r="B811">
        <v>5</v>
      </c>
      <c r="C811">
        <v>4376</v>
      </c>
      <c r="D811">
        <v>4379</v>
      </c>
      <c r="E811" t="s">
        <v>76</v>
      </c>
      <c r="F811" t="s">
        <v>68</v>
      </c>
      <c r="G811" t="s">
        <v>67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1</v>
      </c>
      <c r="T811">
        <v>3</v>
      </c>
      <c r="U811">
        <v>5</v>
      </c>
      <c r="V811">
        <v>3</v>
      </c>
      <c r="W811">
        <v>4</v>
      </c>
      <c r="X811">
        <v>2</v>
      </c>
      <c r="Y811">
        <v>2</v>
      </c>
      <c r="Z811">
        <v>1</v>
      </c>
      <c r="AA811">
        <v>6</v>
      </c>
      <c r="AB811">
        <v>0</v>
      </c>
      <c r="AC811">
        <v>0</v>
      </c>
      <c r="AD811">
        <v>0</v>
      </c>
      <c r="AE811">
        <v>1</v>
      </c>
      <c r="AF811">
        <v>5</v>
      </c>
      <c r="AG811">
        <v>0</v>
      </c>
      <c r="AH811">
        <v>0</v>
      </c>
      <c r="AI811">
        <v>2</v>
      </c>
      <c r="AJ811">
        <v>0</v>
      </c>
      <c r="AK811">
        <v>2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2</v>
      </c>
      <c r="AY811">
        <v>2</v>
      </c>
      <c r="AZ811">
        <v>5</v>
      </c>
      <c r="BA811">
        <v>0</v>
      </c>
      <c r="BB811">
        <v>0</v>
      </c>
      <c r="BC811">
        <v>1</v>
      </c>
      <c r="BD811">
        <v>2</v>
      </c>
    </row>
    <row r="812" spans="1:56" x14ac:dyDescent="0.3">
      <c r="A812">
        <v>2025</v>
      </c>
      <c r="B812">
        <v>5</v>
      </c>
      <c r="C812">
        <v>4377</v>
      </c>
      <c r="D812">
        <v>4380</v>
      </c>
      <c r="E812" t="s">
        <v>77</v>
      </c>
      <c r="F812" t="s">
        <v>68</v>
      </c>
      <c r="G812" t="s">
        <v>77</v>
      </c>
      <c r="H812">
        <v>0</v>
      </c>
      <c r="I812">
        <v>0</v>
      </c>
      <c r="J812">
        <v>0</v>
      </c>
      <c r="K812">
        <v>19</v>
      </c>
      <c r="L812">
        <v>14</v>
      </c>
      <c r="M812">
        <v>0</v>
      </c>
      <c r="N812">
        <v>9</v>
      </c>
      <c r="O812">
        <v>0</v>
      </c>
      <c r="P812">
        <v>11</v>
      </c>
      <c r="Q812">
        <v>0</v>
      </c>
      <c r="R812">
        <v>7</v>
      </c>
      <c r="S812">
        <v>14</v>
      </c>
      <c r="T812">
        <v>20</v>
      </c>
      <c r="U812">
        <v>11</v>
      </c>
      <c r="V812">
        <v>20</v>
      </c>
      <c r="W812">
        <v>20</v>
      </c>
      <c r="X812">
        <v>17</v>
      </c>
      <c r="Y812">
        <v>13</v>
      </c>
      <c r="Z812">
        <v>23</v>
      </c>
      <c r="AA812">
        <v>11</v>
      </c>
      <c r="AB812">
        <v>8</v>
      </c>
      <c r="AC812">
        <v>0</v>
      </c>
      <c r="AD812">
        <v>1</v>
      </c>
      <c r="AE812">
        <v>0</v>
      </c>
      <c r="AF812">
        <v>3</v>
      </c>
      <c r="AG812">
        <v>0</v>
      </c>
      <c r="AH812">
        <v>1</v>
      </c>
      <c r="AI812">
        <v>14</v>
      </c>
      <c r="AJ812">
        <v>0</v>
      </c>
      <c r="AK812">
        <v>5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4</v>
      </c>
      <c r="AV812">
        <v>0</v>
      </c>
      <c r="AW812">
        <v>5</v>
      </c>
      <c r="AX812">
        <v>1</v>
      </c>
      <c r="AY812">
        <v>23</v>
      </c>
      <c r="AZ812">
        <v>20</v>
      </c>
      <c r="BA812">
        <v>0</v>
      </c>
      <c r="BB812">
        <v>0</v>
      </c>
      <c r="BC812">
        <v>2</v>
      </c>
      <c r="BD812">
        <v>8</v>
      </c>
    </row>
    <row r="813" spans="1:56" x14ac:dyDescent="0.3">
      <c r="A813">
        <v>2025</v>
      </c>
      <c r="B813">
        <v>5</v>
      </c>
      <c r="C813">
        <v>4378</v>
      </c>
      <c r="D813">
        <v>4381</v>
      </c>
      <c r="E813" t="s">
        <v>78</v>
      </c>
      <c r="F813" t="s">
        <v>68</v>
      </c>
      <c r="G813" t="s">
        <v>77</v>
      </c>
      <c r="H813">
        <v>0</v>
      </c>
      <c r="I813">
        <v>0</v>
      </c>
      <c r="J813">
        <v>0</v>
      </c>
      <c r="K813">
        <v>2</v>
      </c>
      <c r="L813">
        <v>3</v>
      </c>
      <c r="M813">
        <v>0</v>
      </c>
      <c r="N813">
        <v>3</v>
      </c>
      <c r="O813">
        <v>0</v>
      </c>
      <c r="P813">
        <v>2</v>
      </c>
      <c r="Q813">
        <v>0</v>
      </c>
      <c r="R813">
        <v>3</v>
      </c>
      <c r="S813">
        <v>5</v>
      </c>
      <c r="T813">
        <v>1</v>
      </c>
      <c r="U813">
        <v>1</v>
      </c>
      <c r="V813">
        <v>4</v>
      </c>
      <c r="W813">
        <v>2</v>
      </c>
      <c r="X813">
        <v>4</v>
      </c>
      <c r="Y813">
        <v>3</v>
      </c>
      <c r="Z813">
        <v>4</v>
      </c>
      <c r="AA813">
        <v>0</v>
      </c>
      <c r="AB813">
        <v>1</v>
      </c>
      <c r="AC813">
        <v>0</v>
      </c>
      <c r="AD813">
        <v>2</v>
      </c>
      <c r="AE813">
        <v>0</v>
      </c>
      <c r="AF813">
        <v>6</v>
      </c>
      <c r="AG813">
        <v>0</v>
      </c>
      <c r="AH813">
        <v>0</v>
      </c>
      <c r="AI813">
        <v>3</v>
      </c>
      <c r="AJ813">
        <v>0</v>
      </c>
      <c r="AK813">
        <v>2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2</v>
      </c>
      <c r="AZ813">
        <v>2</v>
      </c>
      <c r="BA813">
        <v>0</v>
      </c>
      <c r="BB813">
        <v>0</v>
      </c>
      <c r="BC813">
        <v>0</v>
      </c>
      <c r="BD813">
        <v>0</v>
      </c>
    </row>
    <row r="814" spans="1:56" x14ac:dyDescent="0.3">
      <c r="A814">
        <v>2025</v>
      </c>
      <c r="B814">
        <v>5</v>
      </c>
      <c r="C814">
        <v>4379</v>
      </c>
      <c r="D814">
        <v>4382</v>
      </c>
      <c r="E814" t="s">
        <v>79</v>
      </c>
      <c r="F814" t="s">
        <v>68</v>
      </c>
      <c r="G814" t="s">
        <v>77</v>
      </c>
      <c r="H814">
        <v>0</v>
      </c>
      <c r="I814">
        <v>0</v>
      </c>
      <c r="J814">
        <v>0</v>
      </c>
      <c r="K814">
        <v>1</v>
      </c>
      <c r="L814">
        <v>0</v>
      </c>
      <c r="M814">
        <v>0</v>
      </c>
      <c r="N814">
        <v>3</v>
      </c>
      <c r="O814">
        <v>0</v>
      </c>
      <c r="P814">
        <v>3</v>
      </c>
      <c r="Q814">
        <v>0</v>
      </c>
      <c r="R814">
        <v>0</v>
      </c>
      <c r="S814">
        <v>5</v>
      </c>
      <c r="T814">
        <v>1</v>
      </c>
      <c r="U814">
        <v>5</v>
      </c>
      <c r="V814">
        <v>3</v>
      </c>
      <c r="W814">
        <v>2</v>
      </c>
      <c r="X814">
        <v>4</v>
      </c>
      <c r="Y814">
        <v>2</v>
      </c>
      <c r="Z814">
        <v>4</v>
      </c>
      <c r="AA814">
        <v>4</v>
      </c>
      <c r="AB814">
        <v>1</v>
      </c>
      <c r="AC814">
        <v>0</v>
      </c>
      <c r="AD814">
        <v>0</v>
      </c>
      <c r="AE814">
        <v>0</v>
      </c>
      <c r="AF814">
        <v>11</v>
      </c>
      <c r="AG814">
        <v>0</v>
      </c>
      <c r="AH814">
        <v>0</v>
      </c>
      <c r="AI814">
        <v>2</v>
      </c>
      <c r="AJ814">
        <v>0</v>
      </c>
      <c r="AK814">
        <v>5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4</v>
      </c>
      <c r="BA814">
        <v>0</v>
      </c>
      <c r="BB814">
        <v>0</v>
      </c>
      <c r="BC814">
        <v>0</v>
      </c>
      <c r="BD814">
        <v>0</v>
      </c>
    </row>
    <row r="815" spans="1:56" x14ac:dyDescent="0.3">
      <c r="A815">
        <v>2025</v>
      </c>
      <c r="B815">
        <v>5</v>
      </c>
      <c r="C815">
        <v>4380</v>
      </c>
      <c r="D815">
        <v>4383</v>
      </c>
      <c r="E815" t="s">
        <v>80</v>
      </c>
      <c r="F815" t="s">
        <v>68</v>
      </c>
      <c r="G815" t="s">
        <v>77</v>
      </c>
      <c r="H815">
        <v>0</v>
      </c>
      <c r="I815">
        <v>0</v>
      </c>
      <c r="J815">
        <v>0</v>
      </c>
      <c r="K815">
        <v>1</v>
      </c>
      <c r="L815">
        <v>1</v>
      </c>
      <c r="M815">
        <v>0</v>
      </c>
      <c r="N815">
        <v>1</v>
      </c>
      <c r="O815">
        <v>0</v>
      </c>
      <c r="P815">
        <v>1</v>
      </c>
      <c r="Q815">
        <v>0</v>
      </c>
      <c r="R815">
        <v>0</v>
      </c>
      <c r="S815">
        <v>1</v>
      </c>
      <c r="T815">
        <v>3</v>
      </c>
      <c r="U815">
        <v>2</v>
      </c>
      <c r="V815">
        <v>1</v>
      </c>
      <c r="W815">
        <v>4</v>
      </c>
      <c r="X815">
        <v>3</v>
      </c>
      <c r="Y815">
        <v>4</v>
      </c>
      <c r="Z815">
        <v>3</v>
      </c>
      <c r="AA815">
        <v>0</v>
      </c>
      <c r="AB815">
        <v>1</v>
      </c>
      <c r="AC815">
        <v>0</v>
      </c>
      <c r="AD815">
        <v>4</v>
      </c>
      <c r="AE815">
        <v>0</v>
      </c>
      <c r="AF815">
        <v>15</v>
      </c>
      <c r="AG815">
        <v>0</v>
      </c>
      <c r="AH815">
        <v>1</v>
      </c>
      <c r="AI815">
        <v>4</v>
      </c>
      <c r="AJ815">
        <v>0</v>
      </c>
      <c r="AK815">
        <v>1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4</v>
      </c>
      <c r="AX815">
        <v>4</v>
      </c>
      <c r="AY815">
        <v>1</v>
      </c>
      <c r="AZ815">
        <v>1</v>
      </c>
      <c r="BA815">
        <v>0</v>
      </c>
      <c r="BB815">
        <v>0</v>
      </c>
      <c r="BC815">
        <v>0</v>
      </c>
      <c r="BD815">
        <v>2</v>
      </c>
    </row>
    <row r="816" spans="1:56" x14ac:dyDescent="0.3">
      <c r="A816">
        <v>2025</v>
      </c>
      <c r="B816">
        <v>5</v>
      </c>
      <c r="C816">
        <v>4381</v>
      </c>
      <c r="D816">
        <v>4384</v>
      </c>
      <c r="E816" t="s">
        <v>81</v>
      </c>
      <c r="F816" t="s">
        <v>68</v>
      </c>
      <c r="G816" t="s">
        <v>73</v>
      </c>
      <c r="H816">
        <v>0</v>
      </c>
      <c r="I816">
        <v>0</v>
      </c>
      <c r="J816">
        <v>0</v>
      </c>
      <c r="K816">
        <v>7</v>
      </c>
      <c r="L816">
        <v>2</v>
      </c>
      <c r="M816">
        <v>0</v>
      </c>
      <c r="N816">
        <v>2</v>
      </c>
      <c r="O816">
        <v>0</v>
      </c>
      <c r="P816">
        <v>2</v>
      </c>
      <c r="Q816">
        <v>0</v>
      </c>
      <c r="R816">
        <v>2</v>
      </c>
      <c r="S816">
        <v>7</v>
      </c>
      <c r="T816">
        <v>8</v>
      </c>
      <c r="U816">
        <v>11</v>
      </c>
      <c r="V816">
        <v>7</v>
      </c>
      <c r="W816">
        <v>5</v>
      </c>
      <c r="X816">
        <v>8</v>
      </c>
      <c r="Y816">
        <v>8</v>
      </c>
      <c r="Z816">
        <v>6</v>
      </c>
      <c r="AA816">
        <v>2</v>
      </c>
      <c r="AB816">
        <v>3</v>
      </c>
      <c r="AC816">
        <v>0</v>
      </c>
      <c r="AD816">
        <v>4</v>
      </c>
      <c r="AE816">
        <v>0</v>
      </c>
      <c r="AF816">
        <v>25</v>
      </c>
      <c r="AG816">
        <v>0</v>
      </c>
      <c r="AH816">
        <v>0</v>
      </c>
      <c r="AI816">
        <v>6</v>
      </c>
      <c r="AJ816">
        <v>0</v>
      </c>
      <c r="AK816">
        <v>7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2</v>
      </c>
      <c r="AV816">
        <v>0</v>
      </c>
      <c r="AW816">
        <v>9</v>
      </c>
      <c r="AX816">
        <v>2</v>
      </c>
      <c r="AY816">
        <v>8</v>
      </c>
      <c r="AZ816">
        <v>25</v>
      </c>
      <c r="BA816">
        <v>0</v>
      </c>
      <c r="BB816">
        <v>0</v>
      </c>
      <c r="BC816">
        <v>6</v>
      </c>
      <c r="BD816">
        <v>7</v>
      </c>
    </row>
    <row r="817" spans="1:56" x14ac:dyDescent="0.3">
      <c r="A817">
        <v>2025</v>
      </c>
      <c r="B817">
        <v>5</v>
      </c>
      <c r="C817">
        <v>4382</v>
      </c>
      <c r="D817">
        <v>4385</v>
      </c>
      <c r="E817" t="s">
        <v>82</v>
      </c>
      <c r="F817" t="s">
        <v>68</v>
      </c>
      <c r="G817" t="s">
        <v>73</v>
      </c>
      <c r="H817">
        <v>0</v>
      </c>
      <c r="I817">
        <v>0</v>
      </c>
      <c r="J817">
        <v>0</v>
      </c>
      <c r="K817">
        <v>2</v>
      </c>
      <c r="L817">
        <v>1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1</v>
      </c>
      <c r="V817">
        <v>1</v>
      </c>
      <c r="W817">
        <v>3</v>
      </c>
      <c r="X817">
        <v>0</v>
      </c>
      <c r="Y817">
        <v>0</v>
      </c>
      <c r="Z817">
        <v>2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4</v>
      </c>
      <c r="AG817">
        <v>0</v>
      </c>
      <c r="AH817">
        <v>0</v>
      </c>
      <c r="AI817">
        <v>0</v>
      </c>
      <c r="AJ817">
        <v>0</v>
      </c>
      <c r="AK817">
        <v>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3</v>
      </c>
      <c r="AZ817">
        <v>6</v>
      </c>
      <c r="BA817">
        <v>0</v>
      </c>
      <c r="BB817">
        <v>0</v>
      </c>
      <c r="BC817">
        <v>0</v>
      </c>
      <c r="BD817">
        <v>3</v>
      </c>
    </row>
    <row r="818" spans="1:56" x14ac:dyDescent="0.3">
      <c r="A818">
        <v>2025</v>
      </c>
      <c r="B818">
        <v>5</v>
      </c>
      <c r="C818">
        <v>4383</v>
      </c>
      <c r="D818">
        <v>4386</v>
      </c>
      <c r="E818" t="s">
        <v>83</v>
      </c>
      <c r="F818" t="s">
        <v>68</v>
      </c>
      <c r="G818" t="s">
        <v>83</v>
      </c>
      <c r="H818">
        <v>8</v>
      </c>
      <c r="I818">
        <v>0</v>
      </c>
      <c r="J818">
        <v>8</v>
      </c>
      <c r="K818">
        <v>4</v>
      </c>
      <c r="L818">
        <v>4</v>
      </c>
      <c r="M818">
        <v>0</v>
      </c>
      <c r="N818">
        <v>3</v>
      </c>
      <c r="O818">
        <v>0</v>
      </c>
      <c r="P818">
        <v>1</v>
      </c>
      <c r="Q818">
        <v>0</v>
      </c>
      <c r="R818">
        <v>2</v>
      </c>
      <c r="S818">
        <v>5</v>
      </c>
      <c r="T818">
        <v>7</v>
      </c>
      <c r="U818">
        <v>8</v>
      </c>
      <c r="V818">
        <v>3</v>
      </c>
      <c r="W818">
        <v>6</v>
      </c>
      <c r="X818">
        <v>3</v>
      </c>
      <c r="Y818">
        <v>7</v>
      </c>
      <c r="Z818">
        <v>7</v>
      </c>
      <c r="AA818">
        <v>8</v>
      </c>
      <c r="AB818">
        <v>3</v>
      </c>
      <c r="AC818">
        <v>0</v>
      </c>
      <c r="AD818">
        <v>11</v>
      </c>
      <c r="AE818">
        <v>0</v>
      </c>
      <c r="AF818">
        <v>16</v>
      </c>
      <c r="AG818">
        <v>0</v>
      </c>
      <c r="AH818">
        <v>0</v>
      </c>
      <c r="AI818">
        <v>9</v>
      </c>
      <c r="AJ818">
        <v>0</v>
      </c>
      <c r="AK818">
        <v>4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4</v>
      </c>
      <c r="AV818">
        <v>0</v>
      </c>
      <c r="AW818">
        <v>5</v>
      </c>
      <c r="AX818">
        <v>0</v>
      </c>
      <c r="AY818">
        <v>5</v>
      </c>
      <c r="AZ818">
        <v>23</v>
      </c>
      <c r="BA818">
        <v>0</v>
      </c>
      <c r="BB818">
        <v>0</v>
      </c>
      <c r="BC818">
        <v>7</v>
      </c>
      <c r="BD818">
        <v>13</v>
      </c>
    </row>
    <row r="819" spans="1:56" x14ac:dyDescent="0.3">
      <c r="A819">
        <v>2025</v>
      </c>
      <c r="B819">
        <v>5</v>
      </c>
      <c r="C819">
        <v>4384</v>
      </c>
      <c r="D819">
        <v>4387</v>
      </c>
      <c r="E819" t="s">
        <v>84</v>
      </c>
      <c r="F819" t="s">
        <v>68</v>
      </c>
      <c r="G819" t="s">
        <v>83</v>
      </c>
      <c r="H819">
        <v>0</v>
      </c>
      <c r="I819">
        <v>0</v>
      </c>
      <c r="J819">
        <v>0</v>
      </c>
      <c r="K819">
        <v>1</v>
      </c>
      <c r="L819">
        <v>1</v>
      </c>
      <c r="M819">
        <v>0</v>
      </c>
      <c r="N819">
        <v>2</v>
      </c>
      <c r="O819">
        <v>0</v>
      </c>
      <c r="P819">
        <v>1</v>
      </c>
      <c r="Q819">
        <v>0</v>
      </c>
      <c r="R819">
        <v>1</v>
      </c>
      <c r="S819">
        <v>1</v>
      </c>
      <c r="T819">
        <v>0</v>
      </c>
      <c r="U819">
        <v>2</v>
      </c>
      <c r="V819">
        <v>0</v>
      </c>
      <c r="W819">
        <v>2</v>
      </c>
      <c r="X819">
        <v>3</v>
      </c>
      <c r="Y819">
        <v>2</v>
      </c>
      <c r="Z819">
        <v>2</v>
      </c>
      <c r="AA819">
        <v>1</v>
      </c>
      <c r="AB819">
        <v>0</v>
      </c>
      <c r="AC819">
        <v>0</v>
      </c>
      <c r="AD819">
        <v>2</v>
      </c>
      <c r="AE819">
        <v>0</v>
      </c>
      <c r="AF819">
        <v>4</v>
      </c>
      <c r="AG819">
        <v>0</v>
      </c>
      <c r="AH819">
        <v>0</v>
      </c>
      <c r="AI819">
        <v>2</v>
      </c>
      <c r="AJ819">
        <v>0</v>
      </c>
      <c r="AK819">
        <v>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</v>
      </c>
      <c r="AV819">
        <v>0</v>
      </c>
      <c r="AW819">
        <v>3</v>
      </c>
      <c r="AX819">
        <v>4</v>
      </c>
      <c r="AY819">
        <v>4</v>
      </c>
      <c r="AZ819">
        <v>14</v>
      </c>
      <c r="BA819">
        <v>0</v>
      </c>
      <c r="BB819">
        <v>0</v>
      </c>
      <c r="BC819">
        <v>0</v>
      </c>
      <c r="BD819">
        <v>0</v>
      </c>
    </row>
    <row r="820" spans="1:56" x14ac:dyDescent="0.3">
      <c r="A820">
        <v>2025</v>
      </c>
      <c r="B820">
        <v>5</v>
      </c>
      <c r="C820">
        <v>4385</v>
      </c>
      <c r="D820">
        <v>4388</v>
      </c>
      <c r="E820" t="s">
        <v>85</v>
      </c>
      <c r="F820" t="s">
        <v>68</v>
      </c>
      <c r="G820" t="s">
        <v>83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0</v>
      </c>
      <c r="AF820">
        <v>1</v>
      </c>
      <c r="AG820">
        <v>0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2</v>
      </c>
      <c r="AX820">
        <v>0</v>
      </c>
      <c r="AY820">
        <v>2</v>
      </c>
      <c r="AZ820">
        <v>2</v>
      </c>
      <c r="BA820">
        <v>0</v>
      </c>
      <c r="BB820">
        <v>0</v>
      </c>
      <c r="BC820">
        <v>1</v>
      </c>
      <c r="BD820">
        <v>0</v>
      </c>
    </row>
    <row r="821" spans="1:56" x14ac:dyDescent="0.3">
      <c r="A821">
        <v>2025</v>
      </c>
      <c r="B821">
        <v>5</v>
      </c>
      <c r="C821">
        <v>4386</v>
      </c>
      <c r="D821">
        <v>4389</v>
      </c>
      <c r="E821" t="s">
        <v>86</v>
      </c>
      <c r="F821" t="s">
        <v>68</v>
      </c>
      <c r="G821" t="s">
        <v>86</v>
      </c>
      <c r="H821">
        <v>0</v>
      </c>
      <c r="I821">
        <v>0</v>
      </c>
      <c r="J821">
        <v>0</v>
      </c>
      <c r="K821">
        <v>8</v>
      </c>
      <c r="L821">
        <v>7</v>
      </c>
      <c r="M821">
        <v>0</v>
      </c>
      <c r="N821">
        <v>8</v>
      </c>
      <c r="O821">
        <v>0</v>
      </c>
      <c r="P821">
        <v>8</v>
      </c>
      <c r="Q821">
        <v>0</v>
      </c>
      <c r="R821">
        <v>1</v>
      </c>
      <c r="S821">
        <v>8</v>
      </c>
      <c r="T821">
        <v>17</v>
      </c>
      <c r="U821">
        <v>7</v>
      </c>
      <c r="V821">
        <v>16</v>
      </c>
      <c r="W821">
        <v>11</v>
      </c>
      <c r="X821">
        <v>18</v>
      </c>
      <c r="Y821">
        <v>6</v>
      </c>
      <c r="Z821">
        <v>16</v>
      </c>
      <c r="AA821">
        <v>16</v>
      </c>
      <c r="AB821">
        <v>5</v>
      </c>
      <c r="AC821">
        <v>0</v>
      </c>
      <c r="AD821">
        <v>9</v>
      </c>
      <c r="AE821">
        <v>2</v>
      </c>
      <c r="AF821">
        <v>40</v>
      </c>
      <c r="AG821">
        <v>0</v>
      </c>
      <c r="AH821">
        <v>1</v>
      </c>
      <c r="AI821">
        <v>6</v>
      </c>
      <c r="AJ821">
        <v>0</v>
      </c>
      <c r="AK821">
        <v>11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3</v>
      </c>
      <c r="AV821">
        <v>0</v>
      </c>
      <c r="AW821">
        <v>4</v>
      </c>
      <c r="AX821">
        <v>1</v>
      </c>
      <c r="AY821">
        <v>6</v>
      </c>
      <c r="AZ821">
        <v>16</v>
      </c>
      <c r="BA821">
        <v>0</v>
      </c>
      <c r="BB821">
        <v>0</v>
      </c>
      <c r="BC821">
        <v>6</v>
      </c>
      <c r="BD821">
        <v>28</v>
      </c>
    </row>
    <row r="822" spans="1:56" x14ac:dyDescent="0.3">
      <c r="A822">
        <v>2025</v>
      </c>
      <c r="B822">
        <v>5</v>
      </c>
      <c r="C822">
        <v>4387</v>
      </c>
      <c r="D822">
        <v>4390</v>
      </c>
      <c r="E822" t="s">
        <v>87</v>
      </c>
      <c r="F822" t="s">
        <v>68</v>
      </c>
      <c r="G822" t="s">
        <v>86</v>
      </c>
      <c r="H822">
        <v>0</v>
      </c>
      <c r="I822">
        <v>0</v>
      </c>
      <c r="J822">
        <v>0</v>
      </c>
      <c r="K822">
        <v>2</v>
      </c>
      <c r="L822">
        <v>2</v>
      </c>
      <c r="M822">
        <v>0</v>
      </c>
      <c r="N822">
        <v>2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3</v>
      </c>
      <c r="U822">
        <v>1</v>
      </c>
      <c r="V822">
        <v>3</v>
      </c>
      <c r="W822">
        <v>1</v>
      </c>
      <c r="X822">
        <v>1</v>
      </c>
      <c r="Y822">
        <v>0</v>
      </c>
      <c r="Z822">
        <v>2</v>
      </c>
      <c r="AA822">
        <v>0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0</v>
      </c>
      <c r="AH822">
        <v>0</v>
      </c>
      <c r="AI822">
        <v>3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0</v>
      </c>
      <c r="AW822">
        <v>0</v>
      </c>
      <c r="AX822">
        <v>0</v>
      </c>
      <c r="AY822">
        <v>0</v>
      </c>
      <c r="AZ822">
        <v>4</v>
      </c>
      <c r="BA822">
        <v>0</v>
      </c>
      <c r="BB822">
        <v>0</v>
      </c>
      <c r="BC822">
        <v>0</v>
      </c>
      <c r="BD822">
        <v>0</v>
      </c>
    </row>
    <row r="823" spans="1:56" x14ac:dyDescent="0.3">
      <c r="A823">
        <v>2025</v>
      </c>
      <c r="B823">
        <v>5</v>
      </c>
      <c r="C823">
        <v>4388</v>
      </c>
      <c r="D823">
        <v>4391</v>
      </c>
      <c r="E823" t="s">
        <v>88</v>
      </c>
      <c r="F823" t="s">
        <v>68</v>
      </c>
      <c r="G823" t="s">
        <v>86</v>
      </c>
      <c r="H823">
        <v>0</v>
      </c>
      <c r="I823">
        <v>0</v>
      </c>
      <c r="J823">
        <v>0</v>
      </c>
      <c r="K823">
        <v>3</v>
      </c>
      <c r="L823">
        <v>3</v>
      </c>
      <c r="M823">
        <v>0</v>
      </c>
      <c r="N823">
        <v>3</v>
      </c>
      <c r="O823">
        <v>0</v>
      </c>
      <c r="P823">
        <v>3</v>
      </c>
      <c r="Q823">
        <v>0</v>
      </c>
      <c r="R823">
        <v>1</v>
      </c>
      <c r="S823">
        <v>3</v>
      </c>
      <c r="T823">
        <v>1</v>
      </c>
      <c r="U823">
        <v>3</v>
      </c>
      <c r="V823">
        <v>4</v>
      </c>
      <c r="W823">
        <v>5</v>
      </c>
      <c r="X823">
        <v>1</v>
      </c>
      <c r="Y823">
        <v>2</v>
      </c>
      <c r="Z823">
        <v>2</v>
      </c>
      <c r="AA823">
        <v>2</v>
      </c>
      <c r="AB823">
        <v>1</v>
      </c>
      <c r="AC823">
        <v>0</v>
      </c>
      <c r="AD823">
        <v>2</v>
      </c>
      <c r="AE823">
        <v>0</v>
      </c>
      <c r="AF823">
        <v>9</v>
      </c>
      <c r="AG823">
        <v>0</v>
      </c>
      <c r="AH823">
        <v>0</v>
      </c>
      <c r="AI823">
        <v>2</v>
      </c>
      <c r="AJ823">
        <v>0</v>
      </c>
      <c r="AK823">
        <v>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11</v>
      </c>
      <c r="AZ823">
        <v>14</v>
      </c>
      <c r="BA823">
        <v>0</v>
      </c>
      <c r="BB823">
        <v>0</v>
      </c>
      <c r="BC823">
        <v>1</v>
      </c>
      <c r="BD823">
        <v>7</v>
      </c>
    </row>
    <row r="824" spans="1:56" x14ac:dyDescent="0.3">
      <c r="A824">
        <v>2025</v>
      </c>
      <c r="B824">
        <v>5</v>
      </c>
      <c r="C824">
        <v>4389</v>
      </c>
      <c r="D824">
        <v>4392</v>
      </c>
      <c r="E824" t="s">
        <v>89</v>
      </c>
      <c r="F824" t="s">
        <v>68</v>
      </c>
      <c r="G824" t="s">
        <v>86</v>
      </c>
      <c r="H824">
        <v>0</v>
      </c>
      <c r="I824">
        <v>0</v>
      </c>
      <c r="J824">
        <v>0</v>
      </c>
      <c r="K824">
        <v>5</v>
      </c>
      <c r="L824">
        <v>4</v>
      </c>
      <c r="M824">
        <v>0</v>
      </c>
      <c r="N824">
        <v>2</v>
      </c>
      <c r="O824">
        <v>0</v>
      </c>
      <c r="P824">
        <v>0</v>
      </c>
      <c r="Q824">
        <v>0</v>
      </c>
      <c r="R824">
        <v>0</v>
      </c>
      <c r="S824">
        <v>1</v>
      </c>
      <c r="T824">
        <v>3</v>
      </c>
      <c r="U824">
        <v>6</v>
      </c>
      <c r="V824">
        <v>8</v>
      </c>
      <c r="W824">
        <v>5</v>
      </c>
      <c r="X824">
        <v>5</v>
      </c>
      <c r="Y824">
        <v>7</v>
      </c>
      <c r="Z824">
        <v>6</v>
      </c>
      <c r="AA824">
        <v>10</v>
      </c>
      <c r="AB824">
        <v>2</v>
      </c>
      <c r="AC824">
        <v>0</v>
      </c>
      <c r="AD824">
        <v>4</v>
      </c>
      <c r="AE824">
        <v>0</v>
      </c>
      <c r="AF824">
        <v>22</v>
      </c>
      <c r="AG824">
        <v>0</v>
      </c>
      <c r="AH824">
        <v>1</v>
      </c>
      <c r="AI824">
        <v>4</v>
      </c>
      <c r="AJ824">
        <v>0</v>
      </c>
      <c r="AK824">
        <v>2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5</v>
      </c>
      <c r="AX824">
        <v>3</v>
      </c>
      <c r="AY824">
        <v>11</v>
      </c>
      <c r="AZ824">
        <v>21</v>
      </c>
      <c r="BA824">
        <v>0</v>
      </c>
      <c r="BB824">
        <v>0</v>
      </c>
      <c r="BC824">
        <v>0</v>
      </c>
      <c r="BD824">
        <v>2</v>
      </c>
    </row>
    <row r="825" spans="1:56" x14ac:dyDescent="0.3">
      <c r="A825">
        <v>2025</v>
      </c>
      <c r="B825">
        <v>5</v>
      </c>
      <c r="C825">
        <v>4390</v>
      </c>
      <c r="D825">
        <v>4393</v>
      </c>
      <c r="E825" t="s">
        <v>90</v>
      </c>
      <c r="F825" t="s">
        <v>68</v>
      </c>
      <c r="G825" t="s">
        <v>86</v>
      </c>
      <c r="H825">
        <v>0</v>
      </c>
      <c r="I825">
        <v>0</v>
      </c>
      <c r="J825">
        <v>0</v>
      </c>
      <c r="K825">
        <v>2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2</v>
      </c>
      <c r="T825">
        <v>2</v>
      </c>
      <c r="U825">
        <v>2</v>
      </c>
      <c r="V825">
        <v>1</v>
      </c>
      <c r="W825">
        <v>1</v>
      </c>
      <c r="X825">
        <v>4</v>
      </c>
      <c r="Y825">
        <v>3</v>
      </c>
      <c r="Z825">
        <v>4</v>
      </c>
      <c r="AA825">
        <v>2</v>
      </c>
      <c r="AB825">
        <v>1</v>
      </c>
      <c r="AC825">
        <v>0</v>
      </c>
      <c r="AD825">
        <v>1</v>
      </c>
      <c r="AE825">
        <v>0</v>
      </c>
      <c r="AF825">
        <v>8</v>
      </c>
      <c r="AG825">
        <v>0</v>
      </c>
      <c r="AH825">
        <v>0</v>
      </c>
      <c r="AI825">
        <v>1</v>
      </c>
      <c r="AJ825">
        <v>0</v>
      </c>
      <c r="AK825">
        <v>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9</v>
      </c>
      <c r="AZ825">
        <v>28</v>
      </c>
      <c r="BA825">
        <v>0</v>
      </c>
      <c r="BB825">
        <v>0</v>
      </c>
      <c r="BC825">
        <v>2</v>
      </c>
      <c r="BD825">
        <v>1</v>
      </c>
    </row>
    <row r="826" spans="1:56" x14ac:dyDescent="0.3">
      <c r="A826">
        <v>2025</v>
      </c>
      <c r="B826">
        <v>5</v>
      </c>
      <c r="C826">
        <v>4391</v>
      </c>
      <c r="D826">
        <v>4394</v>
      </c>
      <c r="E826" t="s">
        <v>91</v>
      </c>
      <c r="F826" t="s">
        <v>68</v>
      </c>
      <c r="G826" t="s">
        <v>86</v>
      </c>
      <c r="H826">
        <v>0</v>
      </c>
      <c r="I826">
        <v>0</v>
      </c>
      <c r="J826">
        <v>0</v>
      </c>
      <c r="K826">
        <v>1</v>
      </c>
      <c r="L826">
        <v>1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1</v>
      </c>
      <c r="S826">
        <v>0</v>
      </c>
      <c r="T826">
        <v>1</v>
      </c>
      <c r="U826">
        <v>3</v>
      </c>
      <c r="V826">
        <v>1</v>
      </c>
      <c r="W826">
        <v>1</v>
      </c>
      <c r="X826">
        <v>1</v>
      </c>
      <c r="Y826">
        <v>3</v>
      </c>
      <c r="Z826">
        <v>1</v>
      </c>
      <c r="AA826">
        <v>1</v>
      </c>
      <c r="AB826">
        <v>0</v>
      </c>
      <c r="AC826">
        <v>0</v>
      </c>
      <c r="AD826">
        <v>3</v>
      </c>
      <c r="AE826">
        <v>0</v>
      </c>
      <c r="AF826">
        <v>4</v>
      </c>
      <c r="AG826">
        <v>0</v>
      </c>
      <c r="AH826">
        <v>0</v>
      </c>
      <c r="AI826">
        <v>3</v>
      </c>
      <c r="AJ826">
        <v>0</v>
      </c>
      <c r="AK826">
        <v>1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2</v>
      </c>
      <c r="BA826">
        <v>0</v>
      </c>
      <c r="BB826">
        <v>0</v>
      </c>
      <c r="BC826">
        <v>0</v>
      </c>
      <c r="BD826">
        <v>0</v>
      </c>
    </row>
    <row r="827" spans="1:56" x14ac:dyDescent="0.3">
      <c r="A827">
        <v>2025</v>
      </c>
      <c r="B827">
        <v>5</v>
      </c>
      <c r="C827">
        <v>4392</v>
      </c>
      <c r="D827">
        <v>4395</v>
      </c>
      <c r="E827" t="s">
        <v>92</v>
      </c>
      <c r="F827" t="s">
        <v>68</v>
      </c>
      <c r="G827" t="s">
        <v>92</v>
      </c>
      <c r="H827">
        <v>10</v>
      </c>
      <c r="I827">
        <v>0</v>
      </c>
      <c r="J827">
        <v>20</v>
      </c>
      <c r="K827">
        <v>30</v>
      </c>
      <c r="L827">
        <v>34</v>
      </c>
      <c r="M827">
        <v>1</v>
      </c>
      <c r="N827">
        <v>36</v>
      </c>
      <c r="O827">
        <v>1</v>
      </c>
      <c r="P827">
        <v>32</v>
      </c>
      <c r="Q827">
        <v>0</v>
      </c>
      <c r="R827">
        <v>4</v>
      </c>
      <c r="S827">
        <v>39</v>
      </c>
      <c r="T827">
        <v>30</v>
      </c>
      <c r="U827">
        <v>36</v>
      </c>
      <c r="V827">
        <v>15</v>
      </c>
      <c r="W827">
        <v>25</v>
      </c>
      <c r="X827">
        <v>15</v>
      </c>
      <c r="Y827">
        <v>17</v>
      </c>
      <c r="Z827">
        <v>8</v>
      </c>
      <c r="AA827">
        <v>10</v>
      </c>
      <c r="AB827">
        <v>2</v>
      </c>
      <c r="AC827">
        <v>0</v>
      </c>
      <c r="AD827">
        <v>24</v>
      </c>
      <c r="AE827">
        <v>0</v>
      </c>
      <c r="AF827">
        <v>68</v>
      </c>
      <c r="AG827">
        <v>0</v>
      </c>
      <c r="AH827">
        <v>0</v>
      </c>
      <c r="AI827">
        <v>32</v>
      </c>
      <c r="AJ827">
        <v>0</v>
      </c>
      <c r="AK827">
        <v>16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4</v>
      </c>
      <c r="AV827">
        <v>0</v>
      </c>
      <c r="AW827">
        <v>8</v>
      </c>
      <c r="AX827">
        <v>8</v>
      </c>
      <c r="AY827">
        <v>21</v>
      </c>
      <c r="AZ827">
        <v>69</v>
      </c>
      <c r="BA827">
        <v>0</v>
      </c>
      <c r="BB827">
        <v>0</v>
      </c>
      <c r="BC827">
        <v>3</v>
      </c>
      <c r="BD827">
        <v>23</v>
      </c>
    </row>
    <row r="828" spans="1:56" x14ac:dyDescent="0.3">
      <c r="A828">
        <v>2025</v>
      </c>
      <c r="B828">
        <v>5</v>
      </c>
      <c r="C828">
        <v>4393</v>
      </c>
      <c r="D828">
        <v>4396</v>
      </c>
      <c r="E828" t="s">
        <v>93</v>
      </c>
      <c r="F828" t="s">
        <v>68</v>
      </c>
      <c r="G828" t="s">
        <v>92</v>
      </c>
      <c r="H828">
        <v>0</v>
      </c>
      <c r="I828">
        <v>0</v>
      </c>
      <c r="J828">
        <v>0</v>
      </c>
      <c r="K828">
        <v>2</v>
      </c>
      <c r="L828">
        <v>2</v>
      </c>
      <c r="M828">
        <v>0</v>
      </c>
      <c r="N828">
        <v>2</v>
      </c>
      <c r="O828">
        <v>0</v>
      </c>
      <c r="P828">
        <v>2</v>
      </c>
      <c r="Q828">
        <v>0</v>
      </c>
      <c r="R828">
        <v>1</v>
      </c>
      <c r="S828">
        <v>1</v>
      </c>
      <c r="T828">
        <v>4</v>
      </c>
      <c r="U828">
        <v>3</v>
      </c>
      <c r="V828">
        <v>2</v>
      </c>
      <c r="W828">
        <v>2</v>
      </c>
      <c r="X828">
        <v>3</v>
      </c>
      <c r="Y828">
        <v>4</v>
      </c>
      <c r="Z828">
        <v>6</v>
      </c>
      <c r="AA828">
        <v>1</v>
      </c>
      <c r="AB828">
        <v>2</v>
      </c>
      <c r="AC828">
        <v>0</v>
      </c>
      <c r="AD828">
        <v>1</v>
      </c>
      <c r="AE828">
        <v>0</v>
      </c>
      <c r="AF828">
        <v>6</v>
      </c>
      <c r="AG828">
        <v>0</v>
      </c>
      <c r="AH828">
        <v>0</v>
      </c>
      <c r="AI828">
        <v>2</v>
      </c>
      <c r="AJ828">
        <v>0</v>
      </c>
      <c r="AK828">
        <v>2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</v>
      </c>
      <c r="AV828">
        <v>0</v>
      </c>
      <c r="AW828">
        <v>0</v>
      </c>
      <c r="AX828">
        <v>0</v>
      </c>
      <c r="AY828">
        <v>6</v>
      </c>
      <c r="AZ828">
        <v>8</v>
      </c>
      <c r="BA828">
        <v>0</v>
      </c>
      <c r="BB828">
        <v>0</v>
      </c>
      <c r="BC828">
        <v>0</v>
      </c>
      <c r="BD828">
        <v>2</v>
      </c>
    </row>
    <row r="829" spans="1:56" x14ac:dyDescent="0.3">
      <c r="A829">
        <v>2025</v>
      </c>
      <c r="B829">
        <v>5</v>
      </c>
      <c r="C829">
        <v>4394</v>
      </c>
      <c r="D829">
        <v>4397</v>
      </c>
      <c r="E829" t="s">
        <v>94</v>
      </c>
      <c r="F829" t="s">
        <v>68</v>
      </c>
      <c r="G829" t="s">
        <v>94</v>
      </c>
      <c r="H829">
        <v>0</v>
      </c>
      <c r="I829">
        <v>0</v>
      </c>
      <c r="J829">
        <v>0</v>
      </c>
      <c r="K829">
        <v>3</v>
      </c>
      <c r="L829">
        <v>2</v>
      </c>
      <c r="M829">
        <v>0</v>
      </c>
      <c r="N829">
        <v>2</v>
      </c>
      <c r="O829">
        <v>0</v>
      </c>
      <c r="P829">
        <v>3</v>
      </c>
      <c r="Q829">
        <v>0</v>
      </c>
      <c r="R829">
        <v>1</v>
      </c>
      <c r="S829">
        <v>4</v>
      </c>
      <c r="T829">
        <v>2</v>
      </c>
      <c r="U829">
        <v>5</v>
      </c>
      <c r="V829">
        <v>2</v>
      </c>
      <c r="W829">
        <v>11</v>
      </c>
      <c r="X829">
        <v>2</v>
      </c>
      <c r="Y829">
        <v>5</v>
      </c>
      <c r="Z829">
        <v>4</v>
      </c>
      <c r="AA829">
        <v>8</v>
      </c>
      <c r="AB829">
        <v>1</v>
      </c>
      <c r="AC829">
        <v>0</v>
      </c>
      <c r="AD829">
        <v>4</v>
      </c>
      <c r="AE829">
        <v>0</v>
      </c>
      <c r="AF829">
        <v>5</v>
      </c>
      <c r="AG829">
        <v>0</v>
      </c>
      <c r="AH829">
        <v>0</v>
      </c>
      <c r="AI829">
        <v>6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2</v>
      </c>
      <c r="AV829">
        <v>0</v>
      </c>
      <c r="AW829">
        <v>9</v>
      </c>
      <c r="AX829">
        <v>3</v>
      </c>
      <c r="AY829">
        <v>7</v>
      </c>
      <c r="AZ829">
        <v>14</v>
      </c>
      <c r="BA829">
        <v>0</v>
      </c>
      <c r="BB829">
        <v>0</v>
      </c>
      <c r="BC829">
        <v>5</v>
      </c>
      <c r="BD829">
        <v>21</v>
      </c>
    </row>
    <row r="830" spans="1:56" x14ac:dyDescent="0.3">
      <c r="A830">
        <v>2025</v>
      </c>
      <c r="B830">
        <v>5</v>
      </c>
      <c r="C830">
        <v>4395</v>
      </c>
      <c r="D830">
        <v>4398</v>
      </c>
      <c r="E830" t="s">
        <v>95</v>
      </c>
      <c r="F830" t="s">
        <v>68</v>
      </c>
      <c r="G830" t="s">
        <v>94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1</v>
      </c>
      <c r="O830">
        <v>0</v>
      </c>
      <c r="P830">
        <v>1</v>
      </c>
      <c r="Q830">
        <v>0</v>
      </c>
      <c r="R830">
        <v>0</v>
      </c>
      <c r="S830">
        <v>1</v>
      </c>
      <c r="T830">
        <v>4</v>
      </c>
      <c r="U830">
        <v>3</v>
      </c>
      <c r="V830">
        <v>2</v>
      </c>
      <c r="W830">
        <v>0</v>
      </c>
      <c r="X830">
        <v>2</v>
      </c>
      <c r="Y830">
        <v>0</v>
      </c>
      <c r="Z830">
        <v>5</v>
      </c>
      <c r="AA830">
        <v>0</v>
      </c>
      <c r="AB830">
        <v>2</v>
      </c>
      <c r="AC830">
        <v>0</v>
      </c>
      <c r="AD830">
        <v>0</v>
      </c>
      <c r="AE830">
        <v>0</v>
      </c>
      <c r="AF830">
        <v>9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3</v>
      </c>
      <c r="AY830">
        <v>1</v>
      </c>
      <c r="AZ830">
        <v>6</v>
      </c>
      <c r="BA830">
        <v>0</v>
      </c>
      <c r="BB830">
        <v>0</v>
      </c>
      <c r="BC830">
        <v>0</v>
      </c>
      <c r="BD830">
        <v>2</v>
      </c>
    </row>
    <row r="831" spans="1:56" x14ac:dyDescent="0.3">
      <c r="A831">
        <v>2025</v>
      </c>
      <c r="B831">
        <v>5</v>
      </c>
      <c r="C831">
        <v>4396</v>
      </c>
      <c r="D831">
        <v>4399</v>
      </c>
      <c r="E831" t="s">
        <v>96</v>
      </c>
      <c r="F831" t="s">
        <v>68</v>
      </c>
      <c r="G831" t="s">
        <v>94</v>
      </c>
      <c r="H831">
        <v>1</v>
      </c>
      <c r="I831">
        <v>0</v>
      </c>
      <c r="J831">
        <v>0</v>
      </c>
      <c r="K831">
        <v>3</v>
      </c>
      <c r="L831">
        <v>2</v>
      </c>
      <c r="M831">
        <v>0</v>
      </c>
      <c r="N831">
        <v>4</v>
      </c>
      <c r="O831">
        <v>0</v>
      </c>
      <c r="P831">
        <v>4</v>
      </c>
      <c r="Q831">
        <v>0</v>
      </c>
      <c r="R831">
        <v>0</v>
      </c>
      <c r="S831">
        <v>1</v>
      </c>
      <c r="T831">
        <v>2</v>
      </c>
      <c r="U831">
        <v>1</v>
      </c>
      <c r="V831">
        <v>0</v>
      </c>
      <c r="W831">
        <v>0</v>
      </c>
      <c r="X831">
        <v>0</v>
      </c>
      <c r="Y831">
        <v>0</v>
      </c>
      <c r="Z831">
        <v>2</v>
      </c>
      <c r="AA831">
        <v>2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2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1</v>
      </c>
      <c r="AX831">
        <v>0</v>
      </c>
      <c r="AY831">
        <v>6</v>
      </c>
      <c r="AZ831">
        <v>10</v>
      </c>
      <c r="BA831">
        <v>0</v>
      </c>
      <c r="BB831">
        <v>0</v>
      </c>
      <c r="BC831">
        <v>1</v>
      </c>
      <c r="BD831">
        <v>1</v>
      </c>
    </row>
    <row r="832" spans="1:56" x14ac:dyDescent="0.3">
      <c r="A832">
        <v>2025</v>
      </c>
      <c r="B832">
        <v>5</v>
      </c>
      <c r="C832">
        <v>4397</v>
      </c>
      <c r="D832">
        <v>4400</v>
      </c>
      <c r="E832" t="s">
        <v>97</v>
      </c>
      <c r="F832" t="s">
        <v>68</v>
      </c>
      <c r="G832" t="s">
        <v>94</v>
      </c>
      <c r="H832">
        <v>0</v>
      </c>
      <c r="I832">
        <v>0</v>
      </c>
      <c r="J832">
        <v>0</v>
      </c>
      <c r="K832">
        <v>3</v>
      </c>
      <c r="L832">
        <v>3</v>
      </c>
      <c r="M832">
        <v>0</v>
      </c>
      <c r="N832">
        <v>3</v>
      </c>
      <c r="O832">
        <v>0</v>
      </c>
      <c r="P832">
        <v>3</v>
      </c>
      <c r="Q832">
        <v>0</v>
      </c>
      <c r="R832">
        <v>1</v>
      </c>
      <c r="S832">
        <v>2</v>
      </c>
      <c r="T832">
        <v>3</v>
      </c>
      <c r="U832">
        <v>0</v>
      </c>
      <c r="V832">
        <v>1</v>
      </c>
      <c r="W832">
        <v>1</v>
      </c>
      <c r="X832">
        <v>1</v>
      </c>
      <c r="Y832">
        <v>3</v>
      </c>
      <c r="Z832">
        <v>0</v>
      </c>
      <c r="AA832">
        <v>0</v>
      </c>
      <c r="AB832">
        <v>0</v>
      </c>
      <c r="AC832">
        <v>0</v>
      </c>
      <c r="AD832">
        <v>2</v>
      </c>
      <c r="AE832">
        <v>0</v>
      </c>
      <c r="AF832">
        <v>11</v>
      </c>
      <c r="AG832">
        <v>0</v>
      </c>
      <c r="AH832">
        <v>0</v>
      </c>
      <c r="AI832">
        <v>2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6</v>
      </c>
      <c r="AX832">
        <v>1</v>
      </c>
      <c r="AY832">
        <v>4</v>
      </c>
      <c r="AZ832">
        <v>6</v>
      </c>
      <c r="BA832">
        <v>0</v>
      </c>
      <c r="BB832">
        <v>0</v>
      </c>
      <c r="BC832">
        <v>0</v>
      </c>
      <c r="BD832">
        <v>1</v>
      </c>
    </row>
    <row r="833" spans="1:56" x14ac:dyDescent="0.3">
      <c r="A833">
        <v>2025</v>
      </c>
      <c r="B833">
        <v>5</v>
      </c>
      <c r="C833">
        <v>4398</v>
      </c>
      <c r="D833">
        <v>4401</v>
      </c>
      <c r="E833" t="s">
        <v>98</v>
      </c>
      <c r="F833" t="s">
        <v>68</v>
      </c>
      <c r="G833" t="s">
        <v>94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1</v>
      </c>
      <c r="R833">
        <v>0</v>
      </c>
      <c r="S833">
        <v>2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2</v>
      </c>
      <c r="AA833">
        <v>0</v>
      </c>
      <c r="AB833">
        <v>1</v>
      </c>
      <c r="AC833">
        <v>0</v>
      </c>
      <c r="AD833">
        <v>0</v>
      </c>
      <c r="AE833">
        <v>0</v>
      </c>
      <c r="AF833">
        <v>1</v>
      </c>
      <c r="AG833">
        <v>0</v>
      </c>
      <c r="AH833">
        <v>0</v>
      </c>
      <c r="AI833">
        <v>1</v>
      </c>
      <c r="AJ833">
        <v>0</v>
      </c>
      <c r="AK833">
        <v>1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2</v>
      </c>
      <c r="AX833">
        <v>0</v>
      </c>
      <c r="AY833">
        <v>2</v>
      </c>
      <c r="AZ833">
        <v>9</v>
      </c>
      <c r="BA833">
        <v>0</v>
      </c>
      <c r="BB833">
        <v>0</v>
      </c>
      <c r="BC833">
        <v>0</v>
      </c>
      <c r="BD833">
        <v>0</v>
      </c>
    </row>
    <row r="834" spans="1:56" x14ac:dyDescent="0.3">
      <c r="A834">
        <v>2025</v>
      </c>
      <c r="B834">
        <v>5</v>
      </c>
      <c r="C834">
        <v>4399</v>
      </c>
      <c r="D834">
        <v>4402</v>
      </c>
      <c r="E834" t="s">
        <v>99</v>
      </c>
      <c r="F834" t="s">
        <v>68</v>
      </c>
      <c r="G834" t="s">
        <v>94</v>
      </c>
      <c r="H834">
        <v>0</v>
      </c>
      <c r="I834">
        <v>0</v>
      </c>
      <c r="J834">
        <v>0</v>
      </c>
      <c r="K834">
        <v>0</v>
      </c>
      <c r="L834">
        <v>1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0</v>
      </c>
      <c r="V834">
        <v>0</v>
      </c>
      <c r="W834">
        <v>1</v>
      </c>
      <c r="X834">
        <v>0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0</v>
      </c>
      <c r="AH834">
        <v>1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2</v>
      </c>
      <c r="AX834">
        <v>0</v>
      </c>
      <c r="AY834">
        <v>3</v>
      </c>
      <c r="AZ834">
        <v>5</v>
      </c>
      <c r="BA834">
        <v>0</v>
      </c>
      <c r="BB834">
        <v>0</v>
      </c>
      <c r="BC834">
        <v>1</v>
      </c>
      <c r="BD834">
        <v>4</v>
      </c>
    </row>
    <row r="835" spans="1:56" x14ac:dyDescent="0.3">
      <c r="A835">
        <v>2025</v>
      </c>
      <c r="B835">
        <v>5</v>
      </c>
      <c r="C835">
        <v>4400</v>
      </c>
      <c r="D835">
        <v>4403</v>
      </c>
      <c r="E835" t="s">
        <v>100</v>
      </c>
      <c r="F835" t="s">
        <v>68</v>
      </c>
      <c r="G835" t="s">
        <v>94</v>
      </c>
      <c r="H835">
        <v>0</v>
      </c>
      <c r="I835">
        <v>0</v>
      </c>
      <c r="J835">
        <v>0</v>
      </c>
      <c r="K835">
        <v>4</v>
      </c>
      <c r="L835">
        <v>4</v>
      </c>
      <c r="M835">
        <v>0</v>
      </c>
      <c r="N835">
        <v>3</v>
      </c>
      <c r="O835">
        <v>0</v>
      </c>
      <c r="P835">
        <v>3</v>
      </c>
      <c r="Q835">
        <v>0</v>
      </c>
      <c r="R835">
        <v>0</v>
      </c>
      <c r="S835">
        <v>3</v>
      </c>
      <c r="T835">
        <v>0</v>
      </c>
      <c r="U835">
        <v>1</v>
      </c>
      <c r="V835">
        <v>0</v>
      </c>
      <c r="W835">
        <v>0</v>
      </c>
      <c r="X835">
        <v>4</v>
      </c>
      <c r="Y835">
        <v>1</v>
      </c>
      <c r="Z835">
        <v>0</v>
      </c>
      <c r="AA835">
        <v>1</v>
      </c>
      <c r="AB835">
        <v>1</v>
      </c>
      <c r="AC835">
        <v>0</v>
      </c>
      <c r="AD835">
        <v>1</v>
      </c>
      <c r="AE835">
        <v>0</v>
      </c>
      <c r="AF835">
        <v>3</v>
      </c>
      <c r="AG835">
        <v>0</v>
      </c>
      <c r="AH835">
        <v>0</v>
      </c>
      <c r="AI835">
        <v>1</v>
      </c>
      <c r="AJ835">
        <v>0</v>
      </c>
      <c r="AK835">
        <v>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3</v>
      </c>
      <c r="AX835">
        <v>2</v>
      </c>
      <c r="AY835">
        <v>0</v>
      </c>
      <c r="AZ835">
        <v>3</v>
      </c>
      <c r="BA835">
        <v>0</v>
      </c>
      <c r="BB835">
        <v>0</v>
      </c>
      <c r="BC835">
        <v>0</v>
      </c>
      <c r="BD835">
        <v>1</v>
      </c>
    </row>
    <row r="836" spans="1:56" x14ac:dyDescent="0.3">
      <c r="A836">
        <v>2025</v>
      </c>
      <c r="B836">
        <v>5</v>
      </c>
      <c r="C836">
        <v>4401</v>
      </c>
      <c r="D836">
        <v>4404</v>
      </c>
      <c r="E836" t="s">
        <v>101</v>
      </c>
      <c r="F836" t="s">
        <v>68</v>
      </c>
      <c r="G836" t="s">
        <v>92</v>
      </c>
      <c r="H836">
        <v>0</v>
      </c>
      <c r="I836">
        <v>0</v>
      </c>
      <c r="J836">
        <v>0</v>
      </c>
      <c r="K836">
        <v>3</v>
      </c>
      <c r="L836">
        <v>4</v>
      </c>
      <c r="M836">
        <v>1</v>
      </c>
      <c r="N836">
        <v>3</v>
      </c>
      <c r="O836">
        <v>0</v>
      </c>
      <c r="P836">
        <v>3</v>
      </c>
      <c r="Q836">
        <v>0</v>
      </c>
      <c r="R836">
        <v>1</v>
      </c>
      <c r="S836">
        <v>4</v>
      </c>
      <c r="T836">
        <v>5</v>
      </c>
      <c r="U836">
        <v>2</v>
      </c>
      <c r="V836">
        <v>1</v>
      </c>
      <c r="W836">
        <v>4</v>
      </c>
      <c r="X836">
        <v>2</v>
      </c>
      <c r="Y836">
        <v>2</v>
      </c>
      <c r="Z836">
        <v>0</v>
      </c>
      <c r="AA836">
        <v>1</v>
      </c>
      <c r="AB836">
        <v>1</v>
      </c>
      <c r="AC836">
        <v>0</v>
      </c>
      <c r="AD836">
        <v>3</v>
      </c>
      <c r="AE836">
        <v>0</v>
      </c>
      <c r="AF836">
        <v>10</v>
      </c>
      <c r="AG836">
        <v>0</v>
      </c>
      <c r="AH836">
        <v>0</v>
      </c>
      <c r="AI836">
        <v>3</v>
      </c>
      <c r="AJ836">
        <v>0</v>
      </c>
      <c r="AK836">
        <v>4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</v>
      </c>
      <c r="AV836">
        <v>0</v>
      </c>
      <c r="AW836">
        <v>5</v>
      </c>
      <c r="AX836">
        <v>1</v>
      </c>
      <c r="AY836">
        <v>2</v>
      </c>
      <c r="AZ836">
        <v>4</v>
      </c>
      <c r="BA836">
        <v>0</v>
      </c>
      <c r="BB836">
        <v>0</v>
      </c>
      <c r="BC836">
        <v>1</v>
      </c>
      <c r="BD836">
        <v>0</v>
      </c>
    </row>
    <row r="837" spans="1:56" x14ac:dyDescent="0.3">
      <c r="A837">
        <v>2025</v>
      </c>
      <c r="B837">
        <v>5</v>
      </c>
      <c r="C837">
        <v>4402</v>
      </c>
      <c r="D837">
        <v>4405</v>
      </c>
      <c r="E837" t="s">
        <v>102</v>
      </c>
      <c r="F837" t="s">
        <v>68</v>
      </c>
      <c r="G837" t="s">
        <v>92</v>
      </c>
      <c r="H837">
        <v>0</v>
      </c>
      <c r="I837">
        <v>0</v>
      </c>
      <c r="J837">
        <v>0</v>
      </c>
      <c r="K837">
        <v>3</v>
      </c>
      <c r="L837">
        <v>3</v>
      </c>
      <c r="M837">
        <v>0</v>
      </c>
      <c r="N837">
        <v>3</v>
      </c>
      <c r="O837">
        <v>0</v>
      </c>
      <c r="P837">
        <v>2</v>
      </c>
      <c r="Q837">
        <v>0</v>
      </c>
      <c r="R837">
        <v>0</v>
      </c>
      <c r="S837">
        <v>1</v>
      </c>
      <c r="T837">
        <v>2</v>
      </c>
      <c r="U837">
        <v>3</v>
      </c>
      <c r="V837">
        <v>4</v>
      </c>
      <c r="W837">
        <v>1</v>
      </c>
      <c r="X837">
        <v>3</v>
      </c>
      <c r="Y837">
        <v>1</v>
      </c>
      <c r="Z837">
        <v>2</v>
      </c>
      <c r="AA837">
        <v>1</v>
      </c>
      <c r="AB837">
        <v>0</v>
      </c>
      <c r="AC837">
        <v>0</v>
      </c>
      <c r="AD837">
        <v>0</v>
      </c>
      <c r="AE837">
        <v>0</v>
      </c>
      <c r="AF837">
        <v>1</v>
      </c>
      <c r="AG837">
        <v>0</v>
      </c>
      <c r="AH837">
        <v>0</v>
      </c>
      <c r="AI837">
        <v>1</v>
      </c>
      <c r="AJ837">
        <v>0</v>
      </c>
      <c r="AK837">
        <v>1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1</v>
      </c>
      <c r="AY837">
        <v>2</v>
      </c>
      <c r="AZ837">
        <v>3</v>
      </c>
      <c r="BA837">
        <v>0</v>
      </c>
      <c r="BB837">
        <v>0</v>
      </c>
      <c r="BC837">
        <v>0</v>
      </c>
      <c r="BD837">
        <v>5</v>
      </c>
    </row>
    <row r="838" spans="1:56" x14ac:dyDescent="0.3">
      <c r="A838">
        <v>2025</v>
      </c>
      <c r="B838">
        <v>5</v>
      </c>
      <c r="C838">
        <v>4403</v>
      </c>
      <c r="D838">
        <v>4406</v>
      </c>
      <c r="E838" t="s">
        <v>103</v>
      </c>
      <c r="F838" t="s">
        <v>68</v>
      </c>
      <c r="G838" t="s">
        <v>92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2</v>
      </c>
      <c r="X838">
        <v>0</v>
      </c>
      <c r="Y838">
        <v>1</v>
      </c>
      <c r="Z838">
        <v>2</v>
      </c>
      <c r="AA838">
        <v>0</v>
      </c>
      <c r="AB838">
        <v>4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1</v>
      </c>
      <c r="AY838">
        <v>1</v>
      </c>
      <c r="AZ838">
        <v>11</v>
      </c>
      <c r="BA838">
        <v>0</v>
      </c>
      <c r="BB838">
        <v>0</v>
      </c>
      <c r="BC838">
        <v>1</v>
      </c>
      <c r="BD838">
        <v>5</v>
      </c>
    </row>
    <row r="839" spans="1:56" x14ac:dyDescent="0.3">
      <c r="A839">
        <v>2025</v>
      </c>
      <c r="B839">
        <v>5</v>
      </c>
      <c r="C839">
        <v>4404</v>
      </c>
      <c r="D839">
        <v>4407</v>
      </c>
      <c r="E839" t="s">
        <v>104</v>
      </c>
      <c r="F839" t="s">
        <v>68</v>
      </c>
      <c r="G839" t="s">
        <v>104</v>
      </c>
      <c r="H839">
        <v>11</v>
      </c>
      <c r="I839">
        <v>0</v>
      </c>
      <c r="J839">
        <v>29</v>
      </c>
      <c r="K839">
        <v>37</v>
      </c>
      <c r="L839">
        <v>29</v>
      </c>
      <c r="M839">
        <v>0</v>
      </c>
      <c r="N839">
        <v>36</v>
      </c>
      <c r="O839">
        <v>0</v>
      </c>
      <c r="P839">
        <v>24</v>
      </c>
      <c r="Q839">
        <v>1</v>
      </c>
      <c r="R839">
        <v>11</v>
      </c>
      <c r="S839">
        <v>42</v>
      </c>
      <c r="T839">
        <v>34</v>
      </c>
      <c r="U839">
        <v>19</v>
      </c>
      <c r="V839">
        <v>24</v>
      </c>
      <c r="W839">
        <v>22</v>
      </c>
      <c r="X839">
        <v>8</v>
      </c>
      <c r="Y839">
        <v>10</v>
      </c>
      <c r="Z839">
        <v>5</v>
      </c>
      <c r="AA839">
        <v>9</v>
      </c>
      <c r="AB839">
        <v>2</v>
      </c>
      <c r="AC839">
        <v>0</v>
      </c>
      <c r="AD839">
        <v>31</v>
      </c>
      <c r="AE839">
        <v>0</v>
      </c>
      <c r="AF839">
        <v>88</v>
      </c>
      <c r="AG839">
        <v>0</v>
      </c>
      <c r="AH839">
        <v>1</v>
      </c>
      <c r="AI839">
        <v>36</v>
      </c>
      <c r="AJ839">
        <v>0</v>
      </c>
      <c r="AK839">
        <v>14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6</v>
      </c>
      <c r="AV839">
        <v>0</v>
      </c>
      <c r="AW839">
        <v>33</v>
      </c>
      <c r="AX839">
        <v>5</v>
      </c>
      <c r="AY839">
        <v>28</v>
      </c>
      <c r="AZ839">
        <v>52</v>
      </c>
      <c r="BA839">
        <v>0</v>
      </c>
      <c r="BB839">
        <v>0</v>
      </c>
      <c r="BC839">
        <v>2</v>
      </c>
      <c r="BD839">
        <v>20</v>
      </c>
    </row>
    <row r="840" spans="1:56" x14ac:dyDescent="0.3">
      <c r="A840">
        <v>2025</v>
      </c>
      <c r="B840">
        <v>5</v>
      </c>
      <c r="C840">
        <v>4405</v>
      </c>
      <c r="D840">
        <v>4408</v>
      </c>
      <c r="E840" t="s">
        <v>105</v>
      </c>
      <c r="F840" t="s">
        <v>68</v>
      </c>
      <c r="G840" t="s">
        <v>104</v>
      </c>
      <c r="H840">
        <v>0</v>
      </c>
      <c r="I840">
        <v>0</v>
      </c>
      <c r="J840">
        <v>0</v>
      </c>
      <c r="K840">
        <v>3</v>
      </c>
      <c r="L840">
        <v>1</v>
      </c>
      <c r="M840">
        <v>0</v>
      </c>
      <c r="N840">
        <v>1</v>
      </c>
      <c r="O840">
        <v>0</v>
      </c>
      <c r="P840">
        <v>1</v>
      </c>
      <c r="Q840">
        <v>0</v>
      </c>
      <c r="R840">
        <v>0</v>
      </c>
      <c r="S840">
        <v>3</v>
      </c>
      <c r="T840">
        <v>7</v>
      </c>
      <c r="U840">
        <v>3</v>
      </c>
      <c r="V840">
        <v>1</v>
      </c>
      <c r="W840">
        <v>2</v>
      </c>
      <c r="X840">
        <v>1</v>
      </c>
      <c r="Y840">
        <v>4</v>
      </c>
      <c r="Z840">
        <v>1</v>
      </c>
      <c r="AA840">
        <v>3</v>
      </c>
      <c r="AB840">
        <v>0</v>
      </c>
      <c r="AC840">
        <v>0</v>
      </c>
      <c r="AD840">
        <v>0</v>
      </c>
      <c r="AE840">
        <v>0</v>
      </c>
      <c r="AF840">
        <v>10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3</v>
      </c>
      <c r="AY840">
        <v>4</v>
      </c>
      <c r="AZ840">
        <v>26</v>
      </c>
      <c r="BA840">
        <v>0</v>
      </c>
      <c r="BB840">
        <v>0</v>
      </c>
      <c r="BC840">
        <v>1</v>
      </c>
      <c r="BD840">
        <v>7</v>
      </c>
    </row>
    <row r="841" spans="1:56" x14ac:dyDescent="0.3">
      <c r="A841">
        <v>2025</v>
      </c>
      <c r="B841">
        <v>5</v>
      </c>
      <c r="C841">
        <v>4406</v>
      </c>
      <c r="D841">
        <v>4409</v>
      </c>
      <c r="E841" t="s">
        <v>106</v>
      </c>
      <c r="F841" t="s">
        <v>68</v>
      </c>
      <c r="G841" t="s">
        <v>104</v>
      </c>
      <c r="H841">
        <v>0</v>
      </c>
      <c r="I841">
        <v>0</v>
      </c>
      <c r="J841">
        <v>0</v>
      </c>
      <c r="K841">
        <v>4</v>
      </c>
      <c r="L841">
        <v>2</v>
      </c>
      <c r="M841">
        <v>0</v>
      </c>
      <c r="N841">
        <v>1</v>
      </c>
      <c r="O841">
        <v>0</v>
      </c>
      <c r="P841">
        <v>2</v>
      </c>
      <c r="Q841">
        <v>0</v>
      </c>
      <c r="R841">
        <v>1</v>
      </c>
      <c r="S841">
        <v>6</v>
      </c>
      <c r="T841">
        <v>4</v>
      </c>
      <c r="U841">
        <v>7</v>
      </c>
      <c r="V841">
        <v>1</v>
      </c>
      <c r="W841">
        <v>3</v>
      </c>
      <c r="X841">
        <v>3</v>
      </c>
      <c r="Y841">
        <v>2</v>
      </c>
      <c r="Z841">
        <v>8</v>
      </c>
      <c r="AA841">
        <v>3</v>
      </c>
      <c r="AB841">
        <v>0</v>
      </c>
      <c r="AC841">
        <v>0</v>
      </c>
      <c r="AD841">
        <v>0</v>
      </c>
      <c r="AE841">
        <v>0</v>
      </c>
      <c r="AF841">
        <v>18</v>
      </c>
      <c r="AG841">
        <v>0</v>
      </c>
      <c r="AH841">
        <v>0</v>
      </c>
      <c r="AI841">
        <v>1</v>
      </c>
      <c r="AJ841">
        <v>0</v>
      </c>
      <c r="AK841">
        <v>6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4</v>
      </c>
      <c r="AX841">
        <v>1</v>
      </c>
      <c r="AY841">
        <v>22</v>
      </c>
      <c r="AZ841">
        <v>18</v>
      </c>
      <c r="BA841">
        <v>0</v>
      </c>
      <c r="BB841">
        <v>0</v>
      </c>
      <c r="BC841">
        <v>2</v>
      </c>
      <c r="BD841">
        <v>5</v>
      </c>
    </row>
    <row r="842" spans="1:56" x14ac:dyDescent="0.3">
      <c r="A842">
        <v>2025</v>
      </c>
      <c r="B842">
        <v>5</v>
      </c>
      <c r="C842">
        <v>4407</v>
      </c>
      <c r="D842">
        <v>4410</v>
      </c>
      <c r="E842" t="s">
        <v>107</v>
      </c>
      <c r="F842" t="s">
        <v>68</v>
      </c>
      <c r="G842" t="s">
        <v>104</v>
      </c>
      <c r="H842">
        <v>0</v>
      </c>
      <c r="I842">
        <v>0</v>
      </c>
      <c r="J842">
        <v>0</v>
      </c>
      <c r="K842">
        <v>4</v>
      </c>
      <c r="L842">
        <v>5</v>
      </c>
      <c r="M842">
        <v>0</v>
      </c>
      <c r="N842">
        <v>3</v>
      </c>
      <c r="O842">
        <v>0</v>
      </c>
      <c r="P842">
        <v>3</v>
      </c>
      <c r="Q842">
        <v>0</v>
      </c>
      <c r="R842">
        <v>0</v>
      </c>
      <c r="S842">
        <v>3</v>
      </c>
      <c r="T842">
        <v>0</v>
      </c>
      <c r="U842">
        <v>1</v>
      </c>
      <c r="V842">
        <v>1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>
        <v>3</v>
      </c>
      <c r="AG842">
        <v>0</v>
      </c>
      <c r="AH842">
        <v>3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1</v>
      </c>
      <c r="AX842">
        <v>1</v>
      </c>
      <c r="AY842">
        <v>2</v>
      </c>
      <c r="AZ842">
        <v>4</v>
      </c>
      <c r="BA842">
        <v>0</v>
      </c>
      <c r="BB842">
        <v>0</v>
      </c>
      <c r="BC842">
        <v>0</v>
      </c>
      <c r="BD842">
        <v>4</v>
      </c>
    </row>
    <row r="843" spans="1:56" x14ac:dyDescent="0.3">
      <c r="A843">
        <v>2025</v>
      </c>
      <c r="B843">
        <v>5</v>
      </c>
      <c r="C843">
        <v>4408</v>
      </c>
      <c r="D843">
        <v>4411</v>
      </c>
      <c r="E843" t="s">
        <v>108</v>
      </c>
      <c r="F843" t="s">
        <v>68</v>
      </c>
      <c r="G843" t="s">
        <v>104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</v>
      </c>
      <c r="V843">
        <v>2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1</v>
      </c>
      <c r="AG843">
        <v>0</v>
      </c>
      <c r="AH843">
        <v>0</v>
      </c>
      <c r="AI843">
        <v>1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4</v>
      </c>
      <c r="AZ843">
        <v>9</v>
      </c>
      <c r="BA843">
        <v>0</v>
      </c>
      <c r="BB843">
        <v>0</v>
      </c>
      <c r="BC843">
        <v>0</v>
      </c>
      <c r="BD843">
        <v>2</v>
      </c>
    </row>
    <row r="844" spans="1:56" x14ac:dyDescent="0.3">
      <c r="A844">
        <v>2025</v>
      </c>
      <c r="B844">
        <v>5</v>
      </c>
      <c r="C844">
        <v>4409</v>
      </c>
      <c r="D844">
        <v>4412</v>
      </c>
      <c r="E844" t="s">
        <v>109</v>
      </c>
      <c r="F844" t="s">
        <v>68</v>
      </c>
      <c r="G844" t="s">
        <v>104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1</v>
      </c>
      <c r="W844">
        <v>0</v>
      </c>
      <c r="X844">
        <v>0</v>
      </c>
      <c r="Y844">
        <v>1</v>
      </c>
      <c r="Z844">
        <v>1</v>
      </c>
      <c r="AA844">
        <v>2</v>
      </c>
      <c r="AB844">
        <v>1</v>
      </c>
      <c r="AC844">
        <v>0</v>
      </c>
      <c r="AD844">
        <v>0</v>
      </c>
      <c r="AE844">
        <v>0</v>
      </c>
      <c r="AF844">
        <v>2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1</v>
      </c>
      <c r="AZ844">
        <v>2</v>
      </c>
      <c r="BA844">
        <v>0</v>
      </c>
      <c r="BB844">
        <v>0</v>
      </c>
      <c r="BC844">
        <v>0</v>
      </c>
      <c r="BD844">
        <v>1</v>
      </c>
    </row>
    <row r="845" spans="1:56" x14ac:dyDescent="0.3">
      <c r="A845">
        <v>2025</v>
      </c>
      <c r="B845">
        <v>5</v>
      </c>
      <c r="C845">
        <v>4410</v>
      </c>
      <c r="D845">
        <v>4413</v>
      </c>
      <c r="E845" t="s">
        <v>110</v>
      </c>
      <c r="F845" t="s">
        <v>68</v>
      </c>
      <c r="G845" t="s">
        <v>104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1</v>
      </c>
      <c r="T845">
        <v>1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1</v>
      </c>
      <c r="AA845">
        <v>1</v>
      </c>
      <c r="AB845">
        <v>1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1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1</v>
      </c>
      <c r="BA845">
        <v>0</v>
      </c>
      <c r="BB845">
        <v>0</v>
      </c>
      <c r="BC845">
        <v>0</v>
      </c>
      <c r="BD845">
        <v>0</v>
      </c>
    </row>
    <row r="846" spans="1:56" x14ac:dyDescent="0.3">
      <c r="A846">
        <v>2025</v>
      </c>
      <c r="B846">
        <v>5</v>
      </c>
      <c r="C846">
        <v>4411</v>
      </c>
      <c r="D846">
        <v>4414</v>
      </c>
      <c r="E846" t="s">
        <v>111</v>
      </c>
      <c r="F846" t="s">
        <v>68</v>
      </c>
      <c r="G846" t="s">
        <v>104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1</v>
      </c>
      <c r="S846">
        <v>1</v>
      </c>
      <c r="T846">
        <v>2</v>
      </c>
      <c r="U846">
        <v>1</v>
      </c>
      <c r="V846">
        <v>1</v>
      </c>
      <c r="W846">
        <v>0</v>
      </c>
      <c r="X846">
        <v>1</v>
      </c>
      <c r="Y846">
        <v>3</v>
      </c>
      <c r="Z846">
        <v>1</v>
      </c>
      <c r="AA846">
        <v>1</v>
      </c>
      <c r="AB846">
        <v>0</v>
      </c>
      <c r="AC846">
        <v>0</v>
      </c>
      <c r="AD846">
        <v>2</v>
      </c>
      <c r="AE846">
        <v>0</v>
      </c>
      <c r="AF846">
        <v>1</v>
      </c>
      <c r="AG846">
        <v>0</v>
      </c>
      <c r="AH846">
        <v>0</v>
      </c>
      <c r="AI846">
        <v>2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5</v>
      </c>
      <c r="AZ846">
        <v>22</v>
      </c>
      <c r="BA846">
        <v>0</v>
      </c>
      <c r="BB846">
        <v>0</v>
      </c>
      <c r="BC846">
        <v>0</v>
      </c>
      <c r="BD846">
        <v>1</v>
      </c>
    </row>
    <row r="847" spans="1:56" x14ac:dyDescent="0.3">
      <c r="A847">
        <v>2025</v>
      </c>
      <c r="B847">
        <v>5</v>
      </c>
      <c r="C847">
        <v>4412</v>
      </c>
      <c r="D847">
        <v>4415</v>
      </c>
      <c r="E847" t="s">
        <v>112</v>
      </c>
      <c r="F847" t="s">
        <v>68</v>
      </c>
      <c r="G847" t="s">
        <v>104</v>
      </c>
      <c r="H847">
        <v>0</v>
      </c>
      <c r="I847">
        <v>0</v>
      </c>
      <c r="J847">
        <v>0</v>
      </c>
      <c r="K847">
        <v>1</v>
      </c>
      <c r="L847">
        <v>0</v>
      </c>
      <c r="M847">
        <v>2</v>
      </c>
      <c r="N847">
        <v>0</v>
      </c>
      <c r="O847">
        <v>0</v>
      </c>
      <c r="P847">
        <v>1</v>
      </c>
      <c r="Q847">
        <v>0</v>
      </c>
      <c r="R847">
        <v>0</v>
      </c>
      <c r="S847">
        <v>2</v>
      </c>
      <c r="T847">
        <v>2</v>
      </c>
      <c r="U847">
        <v>6</v>
      </c>
      <c r="V847">
        <v>3</v>
      </c>
      <c r="W847">
        <v>1</v>
      </c>
      <c r="X847">
        <v>1</v>
      </c>
      <c r="Y847">
        <v>3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2</v>
      </c>
      <c r="AG847">
        <v>0</v>
      </c>
      <c r="AH847">
        <v>0</v>
      </c>
      <c r="AI847">
        <v>4</v>
      </c>
      <c r="AJ847">
        <v>0</v>
      </c>
      <c r="AK847">
        <v>1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2</v>
      </c>
      <c r="AV847">
        <v>0</v>
      </c>
      <c r="AW847">
        <v>0</v>
      </c>
      <c r="AX847">
        <v>0</v>
      </c>
      <c r="AY847">
        <v>3</v>
      </c>
      <c r="AZ847">
        <v>7</v>
      </c>
      <c r="BA847">
        <v>0</v>
      </c>
      <c r="BB847">
        <v>0</v>
      </c>
      <c r="BC847">
        <v>0</v>
      </c>
      <c r="BD847">
        <v>3</v>
      </c>
    </row>
    <row r="848" spans="1:56" x14ac:dyDescent="0.3">
      <c r="A848">
        <v>2025</v>
      </c>
      <c r="B848">
        <v>5</v>
      </c>
      <c r="C848">
        <v>4413</v>
      </c>
      <c r="D848">
        <v>4416</v>
      </c>
      <c r="E848" t="s">
        <v>113</v>
      </c>
      <c r="F848" t="s">
        <v>68</v>
      </c>
      <c r="G848" t="s">
        <v>104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1</v>
      </c>
      <c r="V848">
        <v>1</v>
      </c>
      <c r="W848">
        <v>1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2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2</v>
      </c>
      <c r="AZ848">
        <v>3</v>
      </c>
      <c r="BA848">
        <v>0</v>
      </c>
      <c r="BB848">
        <v>0</v>
      </c>
      <c r="BC848">
        <v>0</v>
      </c>
      <c r="BD848">
        <v>0</v>
      </c>
    </row>
    <row r="849" spans="1:56" x14ac:dyDescent="0.3">
      <c r="A849">
        <v>2025</v>
      </c>
      <c r="B849">
        <v>5</v>
      </c>
      <c r="C849">
        <v>4414</v>
      </c>
      <c r="D849">
        <v>4417</v>
      </c>
      <c r="E849" t="s">
        <v>114</v>
      </c>
      <c r="F849" t="s">
        <v>68</v>
      </c>
      <c r="G849" t="s">
        <v>83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1</v>
      </c>
      <c r="S849">
        <v>2</v>
      </c>
      <c r="T849">
        <v>1</v>
      </c>
      <c r="U849">
        <v>3</v>
      </c>
      <c r="V849">
        <v>2</v>
      </c>
      <c r="W849">
        <v>2</v>
      </c>
      <c r="X849">
        <v>0</v>
      </c>
      <c r="Y849">
        <v>0</v>
      </c>
      <c r="Z849">
        <v>1</v>
      </c>
      <c r="AA849">
        <v>1</v>
      </c>
      <c r="AB849">
        <v>1</v>
      </c>
      <c r="AC849">
        <v>0</v>
      </c>
      <c r="AD849">
        <v>0</v>
      </c>
      <c r="AE849">
        <v>0</v>
      </c>
      <c r="AF849">
        <v>6</v>
      </c>
      <c r="AG849">
        <v>0</v>
      </c>
      <c r="AH849">
        <v>0</v>
      </c>
      <c r="AI849">
        <v>2</v>
      </c>
      <c r="AJ849">
        <v>0</v>
      </c>
      <c r="AK849">
        <v>1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</v>
      </c>
      <c r="AV849">
        <v>0</v>
      </c>
      <c r="AW849">
        <v>2</v>
      </c>
      <c r="AX849">
        <v>2</v>
      </c>
      <c r="AY849">
        <v>13</v>
      </c>
      <c r="AZ849">
        <v>10</v>
      </c>
      <c r="BA849">
        <v>0</v>
      </c>
      <c r="BB849">
        <v>0</v>
      </c>
      <c r="BC849">
        <v>0</v>
      </c>
      <c r="BD849">
        <v>1</v>
      </c>
    </row>
    <row r="850" spans="1:56" x14ac:dyDescent="0.3">
      <c r="A850">
        <v>2025</v>
      </c>
      <c r="B850">
        <v>5</v>
      </c>
      <c r="C850">
        <v>4415</v>
      </c>
      <c r="D850">
        <v>4418</v>
      </c>
      <c r="E850" t="s">
        <v>115</v>
      </c>
      <c r="F850" t="s">
        <v>68</v>
      </c>
      <c r="G850" t="s">
        <v>83</v>
      </c>
      <c r="H850">
        <v>0</v>
      </c>
      <c r="I850">
        <v>0</v>
      </c>
      <c r="J850">
        <v>0</v>
      </c>
      <c r="K850">
        <v>1</v>
      </c>
      <c r="L850">
        <v>1</v>
      </c>
      <c r="M850">
        <v>0</v>
      </c>
      <c r="N850">
        <v>1</v>
      </c>
      <c r="O850">
        <v>0</v>
      </c>
      <c r="P850">
        <v>1</v>
      </c>
      <c r="Q850">
        <v>0</v>
      </c>
      <c r="R850">
        <v>0</v>
      </c>
      <c r="S850">
        <v>0</v>
      </c>
      <c r="T850">
        <v>0</v>
      </c>
      <c r="U850">
        <v>1</v>
      </c>
      <c r="V850">
        <v>2</v>
      </c>
      <c r="W850">
        <v>1</v>
      </c>
      <c r="X850">
        <v>1</v>
      </c>
      <c r="Y850">
        <v>0</v>
      </c>
      <c r="Z850">
        <v>0</v>
      </c>
      <c r="AA850">
        <v>3</v>
      </c>
      <c r="AB850">
        <v>1</v>
      </c>
      <c r="AC850">
        <v>0</v>
      </c>
      <c r="AD850">
        <v>0</v>
      </c>
      <c r="AE850">
        <v>0</v>
      </c>
      <c r="AF850">
        <v>2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3</v>
      </c>
      <c r="AX850">
        <v>1</v>
      </c>
      <c r="AY850">
        <v>3</v>
      </c>
      <c r="AZ850">
        <v>9</v>
      </c>
      <c r="BA850">
        <v>0</v>
      </c>
      <c r="BB850">
        <v>0</v>
      </c>
      <c r="BC850">
        <v>0</v>
      </c>
      <c r="BD850">
        <v>1</v>
      </c>
    </row>
    <row r="851" spans="1:56" x14ac:dyDescent="0.3">
      <c r="A851">
        <v>2025</v>
      </c>
      <c r="B851">
        <v>5</v>
      </c>
      <c r="C851">
        <v>4416</v>
      </c>
      <c r="D851">
        <v>4419</v>
      </c>
      <c r="E851" t="s">
        <v>116</v>
      </c>
      <c r="F851" t="s">
        <v>68</v>
      </c>
      <c r="G851" t="s">
        <v>83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2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</v>
      </c>
      <c r="AV851">
        <v>0</v>
      </c>
      <c r="AW851">
        <v>2</v>
      </c>
      <c r="AX851">
        <v>0</v>
      </c>
      <c r="AY851">
        <v>1</v>
      </c>
      <c r="AZ851">
        <v>1</v>
      </c>
      <c r="BA851">
        <v>0</v>
      </c>
      <c r="BB851">
        <v>0</v>
      </c>
      <c r="BC851">
        <v>0</v>
      </c>
      <c r="BD851">
        <v>0</v>
      </c>
    </row>
    <row r="852" spans="1:56" x14ac:dyDescent="0.3">
      <c r="A852">
        <v>2025</v>
      </c>
      <c r="B852">
        <v>5</v>
      </c>
      <c r="C852">
        <v>4417</v>
      </c>
      <c r="D852">
        <v>4420</v>
      </c>
      <c r="E852" t="s">
        <v>117</v>
      </c>
      <c r="F852" t="s">
        <v>68</v>
      </c>
      <c r="G852" t="s">
        <v>117</v>
      </c>
      <c r="H852">
        <v>20</v>
      </c>
      <c r="I852">
        <v>0</v>
      </c>
      <c r="J852">
        <v>23</v>
      </c>
      <c r="K852">
        <v>23</v>
      </c>
      <c r="L852">
        <v>22</v>
      </c>
      <c r="M852">
        <v>0</v>
      </c>
      <c r="N852">
        <v>21</v>
      </c>
      <c r="O852">
        <v>0</v>
      </c>
      <c r="P852">
        <v>15</v>
      </c>
      <c r="Q852">
        <v>0</v>
      </c>
      <c r="R852">
        <v>12</v>
      </c>
      <c r="S852">
        <v>30</v>
      </c>
      <c r="T852">
        <v>32</v>
      </c>
      <c r="U852">
        <v>24</v>
      </c>
      <c r="V852">
        <v>12</v>
      </c>
      <c r="W852">
        <v>22</v>
      </c>
      <c r="X852">
        <v>16</v>
      </c>
      <c r="Y852">
        <v>69</v>
      </c>
      <c r="Z852">
        <v>13</v>
      </c>
      <c r="AA852">
        <v>37</v>
      </c>
      <c r="AB852">
        <v>9</v>
      </c>
      <c r="AC852">
        <v>0</v>
      </c>
      <c r="AD852">
        <v>17</v>
      </c>
      <c r="AE852">
        <v>0</v>
      </c>
      <c r="AF852">
        <v>64</v>
      </c>
      <c r="AG852">
        <v>0</v>
      </c>
      <c r="AH852">
        <v>2</v>
      </c>
      <c r="AI852">
        <v>16</v>
      </c>
      <c r="AJ852">
        <v>0</v>
      </c>
      <c r="AK852">
        <v>7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6</v>
      </c>
      <c r="AV852">
        <v>0</v>
      </c>
      <c r="AW852">
        <v>21</v>
      </c>
      <c r="AX852">
        <v>3</v>
      </c>
      <c r="AY852">
        <v>44</v>
      </c>
      <c r="AZ852">
        <v>117</v>
      </c>
      <c r="BA852">
        <v>0</v>
      </c>
      <c r="BB852">
        <v>0</v>
      </c>
      <c r="BC852">
        <v>14</v>
      </c>
      <c r="BD852">
        <v>17</v>
      </c>
    </row>
    <row r="853" spans="1:56" x14ac:dyDescent="0.3">
      <c r="A853">
        <v>2025</v>
      </c>
      <c r="B853">
        <v>5</v>
      </c>
      <c r="C853">
        <v>4418</v>
      </c>
      <c r="D853">
        <v>4421</v>
      </c>
      <c r="E853" t="s">
        <v>118</v>
      </c>
      <c r="F853" t="s">
        <v>68</v>
      </c>
      <c r="G853" t="s">
        <v>117</v>
      </c>
      <c r="H853">
        <v>0</v>
      </c>
      <c r="I853">
        <v>0</v>
      </c>
      <c r="J853">
        <v>0</v>
      </c>
      <c r="K853">
        <v>8</v>
      </c>
      <c r="L853">
        <v>6</v>
      </c>
      <c r="M853">
        <v>0</v>
      </c>
      <c r="N853">
        <v>6</v>
      </c>
      <c r="O853">
        <v>0</v>
      </c>
      <c r="P853">
        <v>7</v>
      </c>
      <c r="Q853">
        <v>0</v>
      </c>
      <c r="R853">
        <v>2</v>
      </c>
      <c r="S853">
        <v>7</v>
      </c>
      <c r="T853">
        <v>4</v>
      </c>
      <c r="U853">
        <v>4</v>
      </c>
      <c r="V853">
        <v>7</v>
      </c>
      <c r="W853">
        <v>5</v>
      </c>
      <c r="X853">
        <v>3</v>
      </c>
      <c r="Y853">
        <v>7</v>
      </c>
      <c r="Z853">
        <v>7</v>
      </c>
      <c r="AA853">
        <v>6</v>
      </c>
      <c r="AB853">
        <v>4</v>
      </c>
      <c r="AC853">
        <v>0</v>
      </c>
      <c r="AD853">
        <v>6</v>
      </c>
      <c r="AE853">
        <v>0</v>
      </c>
      <c r="AF853">
        <v>8</v>
      </c>
      <c r="AG853">
        <v>0</v>
      </c>
      <c r="AH853">
        <v>2</v>
      </c>
      <c r="AI853">
        <v>6</v>
      </c>
      <c r="AJ853">
        <v>0</v>
      </c>
      <c r="AK853">
        <v>3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3</v>
      </c>
      <c r="AV853">
        <v>0</v>
      </c>
      <c r="AW853">
        <v>8</v>
      </c>
      <c r="AX853">
        <v>2</v>
      </c>
      <c r="AY853">
        <v>9</v>
      </c>
      <c r="AZ853">
        <v>9</v>
      </c>
      <c r="BA853">
        <v>0</v>
      </c>
      <c r="BB853">
        <v>0</v>
      </c>
      <c r="BC853">
        <v>3</v>
      </c>
      <c r="BD853">
        <v>1</v>
      </c>
    </row>
    <row r="854" spans="1:56" x14ac:dyDescent="0.3">
      <c r="A854">
        <v>2025</v>
      </c>
      <c r="B854">
        <v>5</v>
      </c>
      <c r="C854">
        <v>4419</v>
      </c>
      <c r="D854">
        <v>4422</v>
      </c>
      <c r="E854" t="s">
        <v>119</v>
      </c>
      <c r="F854" t="s">
        <v>68</v>
      </c>
      <c r="G854" t="s">
        <v>117</v>
      </c>
      <c r="H854">
        <v>0</v>
      </c>
      <c r="I854">
        <v>0</v>
      </c>
      <c r="J854">
        <v>2</v>
      </c>
      <c r="K854">
        <v>4</v>
      </c>
      <c r="L854">
        <v>3</v>
      </c>
      <c r="M854">
        <v>0</v>
      </c>
      <c r="N854">
        <v>0</v>
      </c>
      <c r="O854">
        <v>0</v>
      </c>
      <c r="P854">
        <v>1</v>
      </c>
      <c r="Q854">
        <v>0</v>
      </c>
      <c r="R854">
        <v>1</v>
      </c>
      <c r="S854">
        <v>2</v>
      </c>
      <c r="T854">
        <v>3</v>
      </c>
      <c r="U854">
        <v>4</v>
      </c>
      <c r="V854">
        <v>5</v>
      </c>
      <c r="W854">
        <v>2</v>
      </c>
      <c r="X854">
        <v>5</v>
      </c>
      <c r="Y854">
        <v>3</v>
      </c>
      <c r="Z854">
        <v>5</v>
      </c>
      <c r="AA854">
        <v>3</v>
      </c>
      <c r="AB854">
        <v>1</v>
      </c>
      <c r="AC854">
        <v>0</v>
      </c>
      <c r="AD854">
        <v>0</v>
      </c>
      <c r="AE854">
        <v>0</v>
      </c>
      <c r="AF854">
        <v>5</v>
      </c>
      <c r="AG854">
        <v>0</v>
      </c>
      <c r="AH854">
        <v>0</v>
      </c>
      <c r="AI854">
        <v>3</v>
      </c>
      <c r="AJ854">
        <v>0</v>
      </c>
      <c r="AK854">
        <v>1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</v>
      </c>
      <c r="AV854">
        <v>0</v>
      </c>
      <c r="AW854">
        <v>5</v>
      </c>
      <c r="AX854">
        <v>2</v>
      </c>
      <c r="AY854">
        <v>2</v>
      </c>
      <c r="AZ854">
        <v>22</v>
      </c>
      <c r="BA854">
        <v>0</v>
      </c>
      <c r="BB854">
        <v>0</v>
      </c>
      <c r="BC854">
        <v>1</v>
      </c>
      <c r="BD854">
        <v>1</v>
      </c>
    </row>
    <row r="855" spans="1:56" x14ac:dyDescent="0.3">
      <c r="A855">
        <v>2025</v>
      </c>
      <c r="B855">
        <v>5</v>
      </c>
      <c r="C855">
        <v>4420</v>
      </c>
      <c r="D855">
        <v>4423</v>
      </c>
      <c r="E855" t="s">
        <v>120</v>
      </c>
      <c r="F855" t="s">
        <v>68</v>
      </c>
      <c r="G855" t="s">
        <v>117</v>
      </c>
      <c r="H855">
        <v>0</v>
      </c>
      <c r="I855">
        <v>0</v>
      </c>
      <c r="J855">
        <v>0</v>
      </c>
      <c r="K855">
        <v>7</v>
      </c>
      <c r="L855">
        <v>5</v>
      </c>
      <c r="M855">
        <v>0</v>
      </c>
      <c r="N855">
        <v>6</v>
      </c>
      <c r="O855">
        <v>0</v>
      </c>
      <c r="P855">
        <v>6</v>
      </c>
      <c r="Q855">
        <v>0</v>
      </c>
      <c r="R855">
        <v>7</v>
      </c>
      <c r="S855">
        <v>9</v>
      </c>
      <c r="T855">
        <v>6</v>
      </c>
      <c r="U855">
        <v>1</v>
      </c>
      <c r="V855">
        <v>11</v>
      </c>
      <c r="W855">
        <v>2</v>
      </c>
      <c r="X855">
        <v>6</v>
      </c>
      <c r="Y855">
        <v>6</v>
      </c>
      <c r="Z855">
        <v>3</v>
      </c>
      <c r="AA855">
        <v>9</v>
      </c>
      <c r="AB855">
        <v>2</v>
      </c>
      <c r="AC855">
        <v>0</v>
      </c>
      <c r="AD855">
        <v>0</v>
      </c>
      <c r="AE855">
        <v>0</v>
      </c>
      <c r="AF855">
        <v>6</v>
      </c>
      <c r="AG855">
        <v>0</v>
      </c>
      <c r="AH855">
        <v>0</v>
      </c>
      <c r="AI855">
        <v>1</v>
      </c>
      <c r="AJ855">
        <v>0</v>
      </c>
      <c r="AK855">
        <v>5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6</v>
      </c>
      <c r="AT855">
        <v>3</v>
      </c>
      <c r="AU855">
        <v>0</v>
      </c>
      <c r="AV855">
        <v>0</v>
      </c>
      <c r="AW855">
        <v>1</v>
      </c>
      <c r="AX855">
        <v>2</v>
      </c>
      <c r="AY855">
        <v>5</v>
      </c>
      <c r="AZ855">
        <v>18</v>
      </c>
      <c r="BA855">
        <v>0</v>
      </c>
      <c r="BB855">
        <v>0</v>
      </c>
      <c r="BC855">
        <v>0</v>
      </c>
      <c r="BD855">
        <v>1</v>
      </c>
    </row>
    <row r="856" spans="1:56" x14ac:dyDescent="0.3">
      <c r="A856">
        <v>2025</v>
      </c>
      <c r="B856">
        <v>5</v>
      </c>
      <c r="C856">
        <v>4421</v>
      </c>
      <c r="D856">
        <v>4424</v>
      </c>
      <c r="E856" t="s">
        <v>121</v>
      </c>
      <c r="F856" t="s">
        <v>68</v>
      </c>
      <c r="G856" t="s">
        <v>117</v>
      </c>
      <c r="H856">
        <v>0</v>
      </c>
      <c r="I856">
        <v>0</v>
      </c>
      <c r="J856">
        <v>0</v>
      </c>
      <c r="K856">
        <v>2</v>
      </c>
      <c r="L856">
        <v>2</v>
      </c>
      <c r="M856">
        <v>0</v>
      </c>
      <c r="N856">
        <v>2</v>
      </c>
      <c r="O856">
        <v>0</v>
      </c>
      <c r="P856">
        <v>2</v>
      </c>
      <c r="Q856">
        <v>0</v>
      </c>
      <c r="R856">
        <v>2</v>
      </c>
      <c r="S856">
        <v>4</v>
      </c>
      <c r="T856">
        <v>6</v>
      </c>
      <c r="U856">
        <v>9</v>
      </c>
      <c r="V856">
        <v>7</v>
      </c>
      <c r="W856">
        <v>7</v>
      </c>
      <c r="X856">
        <v>5</v>
      </c>
      <c r="Y856">
        <v>3</v>
      </c>
      <c r="Z856">
        <v>1</v>
      </c>
      <c r="AA856">
        <v>3</v>
      </c>
      <c r="AB856">
        <v>6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2</v>
      </c>
      <c r="AJ856">
        <v>0</v>
      </c>
      <c r="AK856">
        <v>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6</v>
      </c>
      <c r="AX856">
        <v>3</v>
      </c>
      <c r="AY856">
        <v>3</v>
      </c>
      <c r="AZ856">
        <v>7</v>
      </c>
      <c r="BA856">
        <v>0</v>
      </c>
      <c r="BB856">
        <v>0</v>
      </c>
      <c r="BC856">
        <v>4</v>
      </c>
      <c r="BD856">
        <v>4</v>
      </c>
    </row>
    <row r="857" spans="1:56" x14ac:dyDescent="0.3">
      <c r="A857">
        <v>2025</v>
      </c>
      <c r="B857">
        <v>5</v>
      </c>
      <c r="C857">
        <v>4422</v>
      </c>
      <c r="D857">
        <v>4425</v>
      </c>
      <c r="E857" t="s">
        <v>122</v>
      </c>
      <c r="F857" t="s">
        <v>68</v>
      </c>
      <c r="G857" t="s">
        <v>117</v>
      </c>
      <c r="H857">
        <v>0</v>
      </c>
      <c r="I857">
        <v>0</v>
      </c>
      <c r="J857">
        <v>0</v>
      </c>
      <c r="K857">
        <v>4</v>
      </c>
      <c r="L857">
        <v>0</v>
      </c>
      <c r="M857">
        <v>0</v>
      </c>
      <c r="N857">
        <v>1</v>
      </c>
      <c r="O857">
        <v>0</v>
      </c>
      <c r="P857">
        <v>1</v>
      </c>
      <c r="Q857">
        <v>0</v>
      </c>
      <c r="R857">
        <v>2</v>
      </c>
      <c r="S857">
        <v>1</v>
      </c>
      <c r="T857">
        <v>2</v>
      </c>
      <c r="U857">
        <v>2</v>
      </c>
      <c r="V857">
        <v>2</v>
      </c>
      <c r="W857">
        <v>4</v>
      </c>
      <c r="X857">
        <v>6</v>
      </c>
      <c r="Y857">
        <v>4</v>
      </c>
      <c r="Z857">
        <v>4</v>
      </c>
      <c r="AA857">
        <v>2</v>
      </c>
      <c r="AB857">
        <v>4</v>
      </c>
      <c r="AC857">
        <v>0</v>
      </c>
      <c r="AD857">
        <v>3</v>
      </c>
      <c r="AE857">
        <v>0</v>
      </c>
      <c r="AF857">
        <v>6</v>
      </c>
      <c r="AG857">
        <v>0</v>
      </c>
      <c r="AH857">
        <v>0</v>
      </c>
      <c r="AI857">
        <v>2</v>
      </c>
      <c r="AJ857">
        <v>0</v>
      </c>
      <c r="AK857">
        <v>1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</v>
      </c>
      <c r="AV857">
        <v>0</v>
      </c>
      <c r="AW857">
        <v>8</v>
      </c>
      <c r="AX857">
        <v>0</v>
      </c>
      <c r="AY857">
        <v>5</v>
      </c>
      <c r="AZ857">
        <v>24</v>
      </c>
      <c r="BA857">
        <v>0</v>
      </c>
      <c r="BB857">
        <v>0</v>
      </c>
      <c r="BC857">
        <v>3</v>
      </c>
      <c r="BD857">
        <v>2</v>
      </c>
    </row>
    <row r="858" spans="1:56" x14ac:dyDescent="0.3">
      <c r="A858">
        <v>2025</v>
      </c>
      <c r="B858">
        <v>5</v>
      </c>
      <c r="C858">
        <v>4423</v>
      </c>
      <c r="D858">
        <v>4426</v>
      </c>
      <c r="E858" t="s">
        <v>123</v>
      </c>
      <c r="F858" t="s">
        <v>68</v>
      </c>
      <c r="G858" t="s">
        <v>117</v>
      </c>
      <c r="H858">
        <v>0</v>
      </c>
      <c r="I858">
        <v>0</v>
      </c>
      <c r="J858">
        <v>0</v>
      </c>
      <c r="K858">
        <v>4</v>
      </c>
      <c r="L858">
        <v>4</v>
      </c>
      <c r="M858">
        <v>0</v>
      </c>
      <c r="N858">
        <v>5</v>
      </c>
      <c r="O858">
        <v>0</v>
      </c>
      <c r="P858">
        <v>5</v>
      </c>
      <c r="Q858">
        <v>0</v>
      </c>
      <c r="R858">
        <v>3</v>
      </c>
      <c r="S858">
        <v>6</v>
      </c>
      <c r="T858">
        <v>3</v>
      </c>
      <c r="U858">
        <v>3</v>
      </c>
      <c r="V858">
        <v>8</v>
      </c>
      <c r="W858">
        <v>4</v>
      </c>
      <c r="X858">
        <v>6</v>
      </c>
      <c r="Y858">
        <v>9</v>
      </c>
      <c r="Z858">
        <v>9</v>
      </c>
      <c r="AA858">
        <v>4</v>
      </c>
      <c r="AB858">
        <v>0</v>
      </c>
      <c r="AC858">
        <v>0</v>
      </c>
      <c r="AD858">
        <v>7</v>
      </c>
      <c r="AE858">
        <v>0</v>
      </c>
      <c r="AF858">
        <v>7</v>
      </c>
      <c r="AG858">
        <v>0</v>
      </c>
      <c r="AH858">
        <v>1</v>
      </c>
      <c r="AI858">
        <v>7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</v>
      </c>
      <c r="AV858">
        <v>0</v>
      </c>
      <c r="AW858">
        <v>4</v>
      </c>
      <c r="AX858">
        <v>2</v>
      </c>
      <c r="AY858">
        <v>18</v>
      </c>
      <c r="AZ858">
        <v>50</v>
      </c>
      <c r="BA858">
        <v>0</v>
      </c>
      <c r="BB858">
        <v>0</v>
      </c>
      <c r="BC858">
        <v>9</v>
      </c>
      <c r="BD858">
        <v>8</v>
      </c>
    </row>
    <row r="859" spans="1:56" x14ac:dyDescent="0.3">
      <c r="A859">
        <v>2025</v>
      </c>
      <c r="B859">
        <v>5</v>
      </c>
      <c r="C859">
        <v>4424</v>
      </c>
      <c r="D859">
        <v>4427</v>
      </c>
      <c r="E859" t="s">
        <v>124</v>
      </c>
      <c r="F859" t="s">
        <v>68</v>
      </c>
      <c r="G859" t="s">
        <v>117</v>
      </c>
      <c r="H859">
        <v>0</v>
      </c>
      <c r="I859">
        <v>0</v>
      </c>
      <c r="J859">
        <v>0</v>
      </c>
      <c r="K859">
        <v>2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2</v>
      </c>
      <c r="S859">
        <v>1</v>
      </c>
      <c r="T859">
        <v>3</v>
      </c>
      <c r="U859">
        <v>1</v>
      </c>
      <c r="V859">
        <v>0</v>
      </c>
      <c r="W859">
        <v>2</v>
      </c>
      <c r="X859">
        <v>3</v>
      </c>
      <c r="Y859">
        <v>2</v>
      </c>
      <c r="Z859">
        <v>3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2</v>
      </c>
      <c r="AG859">
        <v>0</v>
      </c>
      <c r="AH859">
        <v>3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5</v>
      </c>
      <c r="AZ859">
        <v>2</v>
      </c>
      <c r="BA859">
        <v>0</v>
      </c>
      <c r="BB859">
        <v>0</v>
      </c>
      <c r="BC859">
        <v>0</v>
      </c>
      <c r="BD859">
        <v>0</v>
      </c>
    </row>
    <row r="860" spans="1:56" x14ac:dyDescent="0.3">
      <c r="A860">
        <v>2025</v>
      </c>
      <c r="B860">
        <v>5</v>
      </c>
      <c r="C860">
        <v>4425</v>
      </c>
      <c r="D860">
        <v>4428</v>
      </c>
      <c r="E860" t="s">
        <v>125</v>
      </c>
      <c r="F860" t="s">
        <v>68</v>
      </c>
      <c r="G860" t="s">
        <v>117</v>
      </c>
      <c r="H860">
        <v>0</v>
      </c>
      <c r="I860">
        <v>0</v>
      </c>
      <c r="J860">
        <v>0</v>
      </c>
      <c r="K860">
        <v>3</v>
      </c>
      <c r="L860">
        <v>2</v>
      </c>
      <c r="M860">
        <v>1</v>
      </c>
      <c r="N860">
        <v>2</v>
      </c>
      <c r="O860">
        <v>0</v>
      </c>
      <c r="P860">
        <v>3</v>
      </c>
      <c r="Q860">
        <v>0</v>
      </c>
      <c r="R860">
        <v>2</v>
      </c>
      <c r="S860">
        <v>4</v>
      </c>
      <c r="T860">
        <v>3</v>
      </c>
      <c r="U860">
        <v>9</v>
      </c>
      <c r="V860">
        <v>1</v>
      </c>
      <c r="W860">
        <v>5</v>
      </c>
      <c r="X860">
        <v>7</v>
      </c>
      <c r="Y860">
        <v>7</v>
      </c>
      <c r="Z860">
        <v>4</v>
      </c>
      <c r="AA860">
        <v>9</v>
      </c>
      <c r="AB860">
        <v>1</v>
      </c>
      <c r="AC860">
        <v>0</v>
      </c>
      <c r="AD860">
        <v>0</v>
      </c>
      <c r="AE860">
        <v>0</v>
      </c>
      <c r="AF860">
        <v>19</v>
      </c>
      <c r="AG860">
        <v>0</v>
      </c>
      <c r="AH860">
        <v>0</v>
      </c>
      <c r="AI860">
        <v>3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7</v>
      </c>
      <c r="AV860">
        <v>0</v>
      </c>
      <c r="AW860">
        <v>25</v>
      </c>
      <c r="AX860">
        <v>4</v>
      </c>
      <c r="AY860">
        <v>12</v>
      </c>
      <c r="AZ860">
        <v>38</v>
      </c>
      <c r="BA860">
        <v>0</v>
      </c>
      <c r="BB860">
        <v>0</v>
      </c>
      <c r="BC860">
        <v>1</v>
      </c>
      <c r="BD860">
        <v>0</v>
      </c>
    </row>
    <row r="861" spans="1:56" x14ac:dyDescent="0.3">
      <c r="A861">
        <v>2025</v>
      </c>
      <c r="B861">
        <v>5</v>
      </c>
      <c r="C861">
        <v>4426</v>
      </c>
      <c r="D861">
        <v>4429</v>
      </c>
      <c r="E861" t="s">
        <v>126</v>
      </c>
      <c r="F861" t="s">
        <v>68</v>
      </c>
      <c r="G861" t="s">
        <v>117</v>
      </c>
      <c r="H861">
        <v>0</v>
      </c>
      <c r="I861">
        <v>0</v>
      </c>
      <c r="J861">
        <v>0</v>
      </c>
      <c r="K861">
        <v>18</v>
      </c>
      <c r="L861">
        <v>11</v>
      </c>
      <c r="M861">
        <v>0</v>
      </c>
      <c r="N861">
        <v>8</v>
      </c>
      <c r="O861">
        <v>0</v>
      </c>
      <c r="P861">
        <v>5</v>
      </c>
      <c r="Q861">
        <v>0</v>
      </c>
      <c r="R861">
        <v>3</v>
      </c>
      <c r="S861">
        <v>6</v>
      </c>
      <c r="T861">
        <v>15</v>
      </c>
      <c r="U861">
        <v>11</v>
      </c>
      <c r="V861">
        <v>12</v>
      </c>
      <c r="W861">
        <v>15</v>
      </c>
      <c r="X861">
        <v>12</v>
      </c>
      <c r="Y861">
        <v>12</v>
      </c>
      <c r="Z861">
        <v>11</v>
      </c>
      <c r="AA861">
        <v>14</v>
      </c>
      <c r="AB861">
        <v>4</v>
      </c>
      <c r="AC861">
        <v>0</v>
      </c>
      <c r="AD861">
        <v>7</v>
      </c>
      <c r="AE861">
        <v>0</v>
      </c>
      <c r="AF861">
        <v>40</v>
      </c>
      <c r="AG861">
        <v>1</v>
      </c>
      <c r="AH861">
        <v>0</v>
      </c>
      <c r="AI861">
        <v>7</v>
      </c>
      <c r="AJ861">
        <v>0</v>
      </c>
      <c r="AK861">
        <v>6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2</v>
      </c>
      <c r="AV861">
        <v>0</v>
      </c>
      <c r="AW861">
        <v>13</v>
      </c>
      <c r="AX861">
        <v>5</v>
      </c>
      <c r="AY861">
        <v>28</v>
      </c>
      <c r="AZ861">
        <v>66</v>
      </c>
      <c r="BA861">
        <v>0</v>
      </c>
      <c r="BB861">
        <v>0</v>
      </c>
      <c r="BC861">
        <v>3</v>
      </c>
      <c r="BD861">
        <v>18</v>
      </c>
    </row>
    <row r="862" spans="1:56" x14ac:dyDescent="0.3">
      <c r="A862">
        <v>2025</v>
      </c>
      <c r="B862">
        <v>5</v>
      </c>
      <c r="C862">
        <v>4427</v>
      </c>
      <c r="D862">
        <v>4430</v>
      </c>
      <c r="E862" t="s">
        <v>127</v>
      </c>
      <c r="F862" t="s">
        <v>68</v>
      </c>
      <c r="G862" t="s">
        <v>117</v>
      </c>
      <c r="H862">
        <v>0</v>
      </c>
      <c r="I862">
        <v>0</v>
      </c>
      <c r="J862">
        <v>0</v>
      </c>
      <c r="K862">
        <v>3</v>
      </c>
      <c r="L862">
        <v>2</v>
      </c>
      <c r="M862">
        <v>0</v>
      </c>
      <c r="N862">
        <v>2</v>
      </c>
      <c r="O862">
        <v>0</v>
      </c>
      <c r="P862">
        <v>2</v>
      </c>
      <c r="Q862">
        <v>0</v>
      </c>
      <c r="R862">
        <v>0</v>
      </c>
      <c r="S862">
        <v>1</v>
      </c>
      <c r="T862">
        <v>4</v>
      </c>
      <c r="U862">
        <v>2</v>
      </c>
      <c r="V862">
        <v>4</v>
      </c>
      <c r="W862">
        <v>3</v>
      </c>
      <c r="X862">
        <v>1</v>
      </c>
      <c r="Y862">
        <v>5</v>
      </c>
      <c r="Z862">
        <v>1</v>
      </c>
      <c r="AA862">
        <v>2</v>
      </c>
      <c r="AB862">
        <v>0</v>
      </c>
      <c r="AC862">
        <v>0</v>
      </c>
      <c r="AD862">
        <v>4</v>
      </c>
      <c r="AE862">
        <v>0</v>
      </c>
      <c r="AF862">
        <v>15</v>
      </c>
      <c r="AG862">
        <v>0</v>
      </c>
      <c r="AH862">
        <v>0</v>
      </c>
      <c r="AI862">
        <v>3</v>
      </c>
      <c r="AJ862">
        <v>0</v>
      </c>
      <c r="AK862">
        <v>3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7</v>
      </c>
      <c r="AZ862">
        <v>19</v>
      </c>
      <c r="BA862">
        <v>0</v>
      </c>
      <c r="BB862">
        <v>0</v>
      </c>
      <c r="BC862">
        <v>2</v>
      </c>
      <c r="BD862">
        <v>3</v>
      </c>
    </row>
    <row r="863" spans="1:56" x14ac:dyDescent="0.3">
      <c r="A863">
        <v>2025</v>
      </c>
      <c r="B863">
        <v>5</v>
      </c>
      <c r="C863">
        <v>4428</v>
      </c>
      <c r="D863">
        <v>4431</v>
      </c>
      <c r="E863" t="s">
        <v>128</v>
      </c>
      <c r="F863" t="s">
        <v>68</v>
      </c>
      <c r="G863" t="s">
        <v>117</v>
      </c>
      <c r="H863">
        <v>0</v>
      </c>
      <c r="I863">
        <v>0</v>
      </c>
      <c r="J863">
        <v>0</v>
      </c>
      <c r="K863">
        <v>2</v>
      </c>
      <c r="L863">
        <v>1</v>
      </c>
      <c r="M863">
        <v>0</v>
      </c>
      <c r="N863">
        <v>1</v>
      </c>
      <c r="O863">
        <v>0</v>
      </c>
      <c r="P863">
        <v>1</v>
      </c>
      <c r="Q863">
        <v>0</v>
      </c>
      <c r="R863">
        <v>1</v>
      </c>
      <c r="S863">
        <v>2</v>
      </c>
      <c r="T863">
        <v>2</v>
      </c>
      <c r="U863">
        <v>1</v>
      </c>
      <c r="V863">
        <v>1</v>
      </c>
      <c r="W863">
        <v>1</v>
      </c>
      <c r="X863">
        <v>3</v>
      </c>
      <c r="Y863">
        <v>2</v>
      </c>
      <c r="Z863">
        <v>1</v>
      </c>
      <c r="AA863">
        <v>4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2</v>
      </c>
      <c r="AZ863">
        <v>4</v>
      </c>
      <c r="BA863">
        <v>0</v>
      </c>
      <c r="BB863">
        <v>0</v>
      </c>
      <c r="BC863">
        <v>0</v>
      </c>
      <c r="BD863">
        <v>2</v>
      </c>
    </row>
    <row r="864" spans="1:56" x14ac:dyDescent="0.3">
      <c r="A864">
        <v>2025</v>
      </c>
      <c r="B864">
        <v>5</v>
      </c>
      <c r="C864">
        <v>4429</v>
      </c>
      <c r="D864">
        <v>4432</v>
      </c>
      <c r="E864" t="s">
        <v>129</v>
      </c>
      <c r="F864" t="s">
        <v>68</v>
      </c>
      <c r="G864" t="s">
        <v>117</v>
      </c>
      <c r="H864">
        <v>0</v>
      </c>
      <c r="I864">
        <v>0</v>
      </c>
      <c r="J864">
        <v>0</v>
      </c>
      <c r="K864">
        <v>3</v>
      </c>
      <c r="L864">
        <v>1</v>
      </c>
      <c r="M864">
        <v>0</v>
      </c>
      <c r="N864">
        <v>0</v>
      </c>
      <c r="O864">
        <v>0</v>
      </c>
      <c r="P864">
        <v>1</v>
      </c>
      <c r="Q864">
        <v>0</v>
      </c>
      <c r="R864">
        <v>2</v>
      </c>
      <c r="S864">
        <v>3</v>
      </c>
      <c r="T864">
        <v>1</v>
      </c>
      <c r="U864">
        <v>4</v>
      </c>
      <c r="V864">
        <v>3</v>
      </c>
      <c r="W864">
        <v>0</v>
      </c>
      <c r="X864">
        <v>3</v>
      </c>
      <c r="Y864">
        <v>1</v>
      </c>
      <c r="Z864">
        <v>5</v>
      </c>
      <c r="AA864">
        <v>1</v>
      </c>
      <c r="AB864">
        <v>1</v>
      </c>
      <c r="AC864">
        <v>0</v>
      </c>
      <c r="AD864">
        <v>1</v>
      </c>
      <c r="AE864">
        <v>0</v>
      </c>
      <c r="AF864">
        <v>12</v>
      </c>
      <c r="AG864">
        <v>0</v>
      </c>
      <c r="AH864">
        <v>0</v>
      </c>
      <c r="AI864">
        <v>0</v>
      </c>
      <c r="AJ864">
        <v>0</v>
      </c>
      <c r="AK864">
        <v>2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14</v>
      </c>
      <c r="AX864">
        <v>0</v>
      </c>
      <c r="AY864">
        <v>4</v>
      </c>
      <c r="AZ864">
        <v>15</v>
      </c>
      <c r="BA864">
        <v>0</v>
      </c>
      <c r="BB864">
        <v>0</v>
      </c>
      <c r="BC864">
        <v>1</v>
      </c>
      <c r="BD864">
        <v>1</v>
      </c>
    </row>
    <row r="865" spans="1:56" x14ac:dyDescent="0.3">
      <c r="A865">
        <v>2025</v>
      </c>
      <c r="B865">
        <v>5</v>
      </c>
      <c r="C865">
        <v>4430</v>
      </c>
      <c r="D865">
        <v>4433</v>
      </c>
      <c r="E865" t="s">
        <v>130</v>
      </c>
      <c r="F865" t="s">
        <v>68</v>
      </c>
      <c r="G865" t="s">
        <v>117</v>
      </c>
      <c r="H865">
        <v>0</v>
      </c>
      <c r="I865">
        <v>0</v>
      </c>
      <c r="J865">
        <v>0</v>
      </c>
      <c r="K865">
        <v>2</v>
      </c>
      <c r="L865">
        <v>1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1</v>
      </c>
      <c r="T865">
        <v>4</v>
      </c>
      <c r="U865">
        <v>1</v>
      </c>
      <c r="V865">
        <v>2</v>
      </c>
      <c r="W865">
        <v>2</v>
      </c>
      <c r="X865">
        <v>0</v>
      </c>
      <c r="Y865">
        <v>2</v>
      </c>
      <c r="Z865">
        <v>1</v>
      </c>
      <c r="AA865">
        <v>4</v>
      </c>
      <c r="AB865">
        <v>1</v>
      </c>
      <c r="AC865">
        <v>0</v>
      </c>
      <c r="AD865">
        <v>2</v>
      </c>
      <c r="AE865">
        <v>0</v>
      </c>
      <c r="AF865">
        <v>1</v>
      </c>
      <c r="AG865">
        <v>0</v>
      </c>
      <c r="AH865">
        <v>0</v>
      </c>
      <c r="AI865">
        <v>4</v>
      </c>
      <c r="AJ865">
        <v>0</v>
      </c>
      <c r="AK865">
        <v>1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3</v>
      </c>
      <c r="AZ865">
        <v>10</v>
      </c>
      <c r="BA865">
        <v>0</v>
      </c>
      <c r="BB865">
        <v>0</v>
      </c>
      <c r="BC865">
        <v>0</v>
      </c>
      <c r="BD865">
        <v>3</v>
      </c>
    </row>
    <row r="866" spans="1:56" x14ac:dyDescent="0.3">
      <c r="A866">
        <v>2025</v>
      </c>
      <c r="B866">
        <v>5</v>
      </c>
      <c r="C866">
        <v>4431</v>
      </c>
      <c r="D866">
        <v>4434</v>
      </c>
      <c r="E866" t="s">
        <v>501</v>
      </c>
      <c r="F866" t="s">
        <v>68</v>
      </c>
      <c r="G866" t="s">
        <v>117</v>
      </c>
      <c r="H866">
        <v>0</v>
      </c>
      <c r="I866">
        <v>0</v>
      </c>
      <c r="J866">
        <v>0</v>
      </c>
      <c r="K866">
        <v>5</v>
      </c>
      <c r="L866">
        <v>4</v>
      </c>
      <c r="M866">
        <v>0</v>
      </c>
      <c r="N866">
        <v>2</v>
      </c>
      <c r="O866">
        <v>0</v>
      </c>
      <c r="P866">
        <v>2</v>
      </c>
      <c r="Q866">
        <v>0</v>
      </c>
      <c r="R866">
        <v>4</v>
      </c>
      <c r="S866">
        <v>5</v>
      </c>
      <c r="T866">
        <v>4</v>
      </c>
      <c r="U866">
        <v>6</v>
      </c>
      <c r="V866">
        <v>6</v>
      </c>
      <c r="W866">
        <v>3</v>
      </c>
      <c r="X866">
        <v>4</v>
      </c>
      <c r="Y866">
        <v>6</v>
      </c>
      <c r="Z866">
        <v>6</v>
      </c>
      <c r="AA866">
        <v>4</v>
      </c>
      <c r="AB866">
        <v>5</v>
      </c>
      <c r="AC866">
        <v>0</v>
      </c>
      <c r="AD866">
        <v>1</v>
      </c>
      <c r="AE866">
        <v>0</v>
      </c>
      <c r="AF866">
        <v>18</v>
      </c>
      <c r="AG866">
        <v>0</v>
      </c>
      <c r="AH866">
        <v>0</v>
      </c>
      <c r="AI866">
        <v>2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6</v>
      </c>
      <c r="AX866">
        <v>6</v>
      </c>
      <c r="AY866">
        <v>9</v>
      </c>
      <c r="AZ866">
        <v>12</v>
      </c>
      <c r="BA866">
        <v>0</v>
      </c>
      <c r="BB866">
        <v>0</v>
      </c>
      <c r="BC866">
        <v>1</v>
      </c>
      <c r="BD866">
        <v>3</v>
      </c>
    </row>
    <row r="867" spans="1:56" x14ac:dyDescent="0.3">
      <c r="A867">
        <v>2025</v>
      </c>
      <c r="B867">
        <v>5</v>
      </c>
      <c r="C867">
        <v>4432</v>
      </c>
      <c r="D867">
        <v>4435</v>
      </c>
      <c r="E867" t="s">
        <v>131</v>
      </c>
      <c r="F867" t="s">
        <v>68</v>
      </c>
      <c r="G867" t="s">
        <v>117</v>
      </c>
      <c r="H867">
        <v>0</v>
      </c>
      <c r="I867">
        <v>0</v>
      </c>
      <c r="J867">
        <v>0</v>
      </c>
      <c r="K867">
        <v>2</v>
      </c>
      <c r="L867">
        <v>2</v>
      </c>
      <c r="M867">
        <v>0</v>
      </c>
      <c r="N867">
        <v>1</v>
      </c>
      <c r="O867">
        <v>0</v>
      </c>
      <c r="P867">
        <v>1</v>
      </c>
      <c r="Q867">
        <v>0</v>
      </c>
      <c r="R867">
        <v>1</v>
      </c>
      <c r="S867">
        <v>1</v>
      </c>
      <c r="T867">
        <v>1</v>
      </c>
      <c r="U867">
        <v>2</v>
      </c>
      <c r="V867">
        <v>0</v>
      </c>
      <c r="W867">
        <v>4</v>
      </c>
      <c r="X867">
        <v>2</v>
      </c>
      <c r="Y867">
        <v>0</v>
      </c>
      <c r="Z867">
        <v>1</v>
      </c>
      <c r="AA867">
        <v>2</v>
      </c>
      <c r="AB867">
        <v>1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4</v>
      </c>
      <c r="AJ867">
        <v>0</v>
      </c>
      <c r="AK867">
        <v>3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5</v>
      </c>
      <c r="BA867">
        <v>0</v>
      </c>
      <c r="BB867">
        <v>0</v>
      </c>
      <c r="BC867">
        <v>0</v>
      </c>
      <c r="BD867">
        <v>1</v>
      </c>
    </row>
    <row r="868" spans="1:56" x14ac:dyDescent="0.3">
      <c r="A868">
        <v>2025</v>
      </c>
      <c r="B868">
        <v>5</v>
      </c>
      <c r="C868">
        <v>4433</v>
      </c>
      <c r="D868">
        <v>4436</v>
      </c>
      <c r="E868" t="s">
        <v>132</v>
      </c>
      <c r="F868" t="s">
        <v>68</v>
      </c>
      <c r="G868" t="s">
        <v>117</v>
      </c>
      <c r="H868">
        <v>0</v>
      </c>
      <c r="I868">
        <v>0</v>
      </c>
      <c r="J868">
        <v>0</v>
      </c>
      <c r="K868">
        <v>1</v>
      </c>
      <c r="L868">
        <v>1</v>
      </c>
      <c r="M868">
        <v>0</v>
      </c>
      <c r="N868">
        <v>1</v>
      </c>
      <c r="O868">
        <v>0</v>
      </c>
      <c r="P868">
        <v>1</v>
      </c>
      <c r="Q868">
        <v>0</v>
      </c>
      <c r="R868">
        <v>0</v>
      </c>
      <c r="S868">
        <v>1</v>
      </c>
      <c r="T868">
        <v>2</v>
      </c>
      <c r="U868">
        <v>2</v>
      </c>
      <c r="V868">
        <v>1</v>
      </c>
      <c r="W868">
        <v>1</v>
      </c>
      <c r="X868">
        <v>2</v>
      </c>
      <c r="Y868">
        <v>1</v>
      </c>
      <c r="Z868">
        <v>2</v>
      </c>
      <c r="AA868">
        <v>3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3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4</v>
      </c>
      <c r="AZ868">
        <v>5</v>
      </c>
      <c r="BA868">
        <v>0</v>
      </c>
      <c r="BB868">
        <v>0</v>
      </c>
      <c r="BC868">
        <v>0</v>
      </c>
      <c r="BD868">
        <v>1</v>
      </c>
    </row>
    <row r="869" spans="1:56" x14ac:dyDescent="0.3">
      <c r="A869">
        <v>2025</v>
      </c>
      <c r="B869">
        <v>5</v>
      </c>
      <c r="C869">
        <v>4434</v>
      </c>
      <c r="D869">
        <v>4437</v>
      </c>
      <c r="E869" t="s">
        <v>133</v>
      </c>
      <c r="F869" t="s">
        <v>68</v>
      </c>
      <c r="G869" t="s">
        <v>117</v>
      </c>
      <c r="H869">
        <v>0</v>
      </c>
      <c r="I869">
        <v>0</v>
      </c>
      <c r="J869">
        <v>0</v>
      </c>
      <c r="K869">
        <v>8</v>
      </c>
      <c r="L869">
        <v>5</v>
      </c>
      <c r="M869">
        <v>0</v>
      </c>
      <c r="N869">
        <v>4</v>
      </c>
      <c r="O869">
        <v>0</v>
      </c>
      <c r="P869">
        <v>4</v>
      </c>
      <c r="Q869">
        <v>0</v>
      </c>
      <c r="R869">
        <v>6</v>
      </c>
      <c r="S869">
        <v>5</v>
      </c>
      <c r="T869">
        <v>8</v>
      </c>
      <c r="U869">
        <v>6</v>
      </c>
      <c r="V869">
        <v>5</v>
      </c>
      <c r="W869">
        <v>6</v>
      </c>
      <c r="X869">
        <v>7</v>
      </c>
      <c r="Y869">
        <v>9</v>
      </c>
      <c r="Z869">
        <v>2</v>
      </c>
      <c r="AA869">
        <v>5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9</v>
      </c>
      <c r="AZ869">
        <v>39</v>
      </c>
      <c r="BA869">
        <v>0</v>
      </c>
      <c r="BB869">
        <v>1</v>
      </c>
      <c r="BC869">
        <v>2</v>
      </c>
      <c r="BD869">
        <v>5</v>
      </c>
    </row>
    <row r="870" spans="1:56" x14ac:dyDescent="0.3">
      <c r="A870">
        <v>2025</v>
      </c>
      <c r="B870">
        <v>5</v>
      </c>
      <c r="C870">
        <v>4435</v>
      </c>
      <c r="D870">
        <v>4438</v>
      </c>
      <c r="E870" t="s">
        <v>134</v>
      </c>
      <c r="F870" t="s">
        <v>68</v>
      </c>
      <c r="G870" t="s">
        <v>117</v>
      </c>
      <c r="H870">
        <v>0</v>
      </c>
      <c r="I870">
        <v>0</v>
      </c>
      <c r="J870">
        <v>0</v>
      </c>
      <c r="K870">
        <v>2</v>
      </c>
      <c r="L870">
        <v>2</v>
      </c>
      <c r="M870">
        <v>0</v>
      </c>
      <c r="N870">
        <v>3</v>
      </c>
      <c r="O870">
        <v>0</v>
      </c>
      <c r="P870">
        <v>2</v>
      </c>
      <c r="Q870">
        <v>0</v>
      </c>
      <c r="R870">
        <v>1</v>
      </c>
      <c r="S870">
        <v>4</v>
      </c>
      <c r="T870">
        <v>5</v>
      </c>
      <c r="U870">
        <v>6</v>
      </c>
      <c r="V870">
        <v>5</v>
      </c>
      <c r="W870">
        <v>1</v>
      </c>
      <c r="X870">
        <v>3</v>
      </c>
      <c r="Y870">
        <v>6</v>
      </c>
      <c r="Z870">
        <v>6</v>
      </c>
      <c r="AA870">
        <v>0</v>
      </c>
      <c r="AB870">
        <v>3</v>
      </c>
      <c r="AC870">
        <v>0</v>
      </c>
      <c r="AD870">
        <v>2</v>
      </c>
      <c r="AE870">
        <v>0</v>
      </c>
      <c r="AF870">
        <v>14</v>
      </c>
      <c r="AG870">
        <v>0</v>
      </c>
      <c r="AH870">
        <v>0</v>
      </c>
      <c r="AI870">
        <v>2</v>
      </c>
      <c r="AJ870">
        <v>0</v>
      </c>
      <c r="AK870">
        <v>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4</v>
      </c>
      <c r="AX870">
        <v>2</v>
      </c>
      <c r="AY870">
        <v>4</v>
      </c>
      <c r="AZ870">
        <v>11</v>
      </c>
      <c r="BA870">
        <v>0</v>
      </c>
      <c r="BB870">
        <v>0</v>
      </c>
      <c r="BC870">
        <v>0</v>
      </c>
      <c r="BD870">
        <v>0</v>
      </c>
    </row>
    <row r="871" spans="1:56" x14ac:dyDescent="0.3">
      <c r="A871">
        <v>2025</v>
      </c>
      <c r="B871">
        <v>5</v>
      </c>
      <c r="C871">
        <v>4436</v>
      </c>
      <c r="D871">
        <v>4439</v>
      </c>
      <c r="E871" t="s">
        <v>135</v>
      </c>
      <c r="F871" t="s">
        <v>8</v>
      </c>
      <c r="G871" t="s">
        <v>136</v>
      </c>
      <c r="H871">
        <v>0</v>
      </c>
      <c r="I871">
        <v>0</v>
      </c>
      <c r="J871">
        <v>1</v>
      </c>
      <c r="K871">
        <v>6</v>
      </c>
      <c r="L871">
        <v>1</v>
      </c>
      <c r="M871">
        <v>0</v>
      </c>
      <c r="N871">
        <v>1</v>
      </c>
      <c r="O871">
        <v>0</v>
      </c>
      <c r="P871">
        <v>3</v>
      </c>
      <c r="Q871">
        <v>0</v>
      </c>
      <c r="R871">
        <v>3</v>
      </c>
      <c r="S871">
        <v>6</v>
      </c>
      <c r="T871">
        <v>6</v>
      </c>
      <c r="U871">
        <v>4</v>
      </c>
      <c r="V871">
        <v>2</v>
      </c>
      <c r="W871">
        <v>1</v>
      </c>
      <c r="X871">
        <v>1</v>
      </c>
      <c r="Y871">
        <v>8</v>
      </c>
      <c r="Z871">
        <v>0</v>
      </c>
      <c r="AA871">
        <v>4</v>
      </c>
      <c r="AB871">
        <v>0</v>
      </c>
      <c r="AC871">
        <v>0</v>
      </c>
      <c r="AD871">
        <v>2</v>
      </c>
      <c r="AE871">
        <v>0</v>
      </c>
      <c r="AF871">
        <v>6</v>
      </c>
      <c r="AG871">
        <v>0</v>
      </c>
      <c r="AH871">
        <v>0</v>
      </c>
      <c r="AI871">
        <v>1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</v>
      </c>
      <c r="AV871">
        <v>0</v>
      </c>
      <c r="AW871">
        <v>0</v>
      </c>
      <c r="AX871">
        <v>1</v>
      </c>
      <c r="AY871">
        <v>7</v>
      </c>
      <c r="AZ871">
        <v>15</v>
      </c>
      <c r="BA871">
        <v>0</v>
      </c>
      <c r="BB871">
        <v>0</v>
      </c>
      <c r="BC871">
        <v>1</v>
      </c>
      <c r="BD871">
        <v>3</v>
      </c>
    </row>
    <row r="872" spans="1:56" x14ac:dyDescent="0.3">
      <c r="A872">
        <v>2025</v>
      </c>
      <c r="B872">
        <v>5</v>
      </c>
      <c r="C872">
        <v>4438</v>
      </c>
      <c r="D872">
        <v>4441</v>
      </c>
      <c r="E872" t="s">
        <v>140</v>
      </c>
      <c r="F872" t="s">
        <v>138</v>
      </c>
      <c r="G872" t="s">
        <v>139</v>
      </c>
      <c r="H872">
        <v>0</v>
      </c>
      <c r="I872">
        <v>0</v>
      </c>
      <c r="J872">
        <v>1</v>
      </c>
      <c r="K872">
        <v>14</v>
      </c>
      <c r="L872">
        <v>14</v>
      </c>
      <c r="M872">
        <v>0</v>
      </c>
      <c r="N872">
        <v>12</v>
      </c>
      <c r="O872">
        <v>0</v>
      </c>
      <c r="P872">
        <v>11</v>
      </c>
      <c r="Q872">
        <v>1</v>
      </c>
      <c r="R872">
        <v>0</v>
      </c>
      <c r="S872">
        <v>9</v>
      </c>
      <c r="T872">
        <v>16</v>
      </c>
      <c r="U872">
        <v>14</v>
      </c>
      <c r="V872">
        <v>9</v>
      </c>
      <c r="W872">
        <v>17</v>
      </c>
      <c r="X872">
        <v>5</v>
      </c>
      <c r="Y872">
        <v>9</v>
      </c>
      <c r="Z872">
        <v>8</v>
      </c>
      <c r="AA872">
        <v>10</v>
      </c>
      <c r="AB872">
        <v>2</v>
      </c>
      <c r="AC872">
        <v>0</v>
      </c>
      <c r="AD872">
        <v>11</v>
      </c>
      <c r="AE872">
        <v>0</v>
      </c>
      <c r="AF872">
        <v>43</v>
      </c>
      <c r="AG872">
        <v>0</v>
      </c>
      <c r="AH872">
        <v>0</v>
      </c>
      <c r="AI872">
        <v>2</v>
      </c>
      <c r="AJ872">
        <v>0</v>
      </c>
      <c r="AK872">
        <v>12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</v>
      </c>
      <c r="AV872">
        <v>0</v>
      </c>
      <c r="AW872">
        <v>11</v>
      </c>
      <c r="AX872">
        <v>0</v>
      </c>
      <c r="AY872">
        <v>9</v>
      </c>
      <c r="AZ872">
        <v>23</v>
      </c>
      <c r="BA872">
        <v>0</v>
      </c>
      <c r="BB872">
        <v>0</v>
      </c>
      <c r="BC872">
        <v>1</v>
      </c>
      <c r="BD872">
        <v>2</v>
      </c>
    </row>
    <row r="873" spans="1:56" x14ac:dyDescent="0.3">
      <c r="A873">
        <v>2025</v>
      </c>
      <c r="B873">
        <v>5</v>
      </c>
      <c r="C873">
        <v>4439</v>
      </c>
      <c r="D873">
        <v>4442</v>
      </c>
      <c r="E873" t="s">
        <v>141</v>
      </c>
      <c r="F873" t="s">
        <v>138</v>
      </c>
      <c r="G873" t="s">
        <v>142</v>
      </c>
      <c r="H873">
        <v>0</v>
      </c>
      <c r="I873">
        <v>0</v>
      </c>
      <c r="J873">
        <v>0</v>
      </c>
      <c r="K873">
        <v>1</v>
      </c>
      <c r="L873">
        <v>1</v>
      </c>
      <c r="M873">
        <v>0</v>
      </c>
      <c r="N873">
        <v>1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1</v>
      </c>
      <c r="AG873">
        <v>0</v>
      </c>
      <c r="AH873">
        <v>0</v>
      </c>
      <c r="AI873">
        <v>1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1</v>
      </c>
      <c r="AZ873">
        <v>0</v>
      </c>
      <c r="BA873">
        <v>0</v>
      </c>
      <c r="BB873">
        <v>0</v>
      </c>
      <c r="BC873">
        <v>1</v>
      </c>
      <c r="BD873">
        <v>0</v>
      </c>
    </row>
    <row r="874" spans="1:56" x14ac:dyDescent="0.3">
      <c r="A874">
        <v>2025</v>
      </c>
      <c r="B874">
        <v>5</v>
      </c>
      <c r="C874">
        <v>4440</v>
      </c>
      <c r="D874">
        <v>4443</v>
      </c>
      <c r="E874" t="s">
        <v>143</v>
      </c>
      <c r="F874" t="s">
        <v>138</v>
      </c>
      <c r="G874" t="s">
        <v>139</v>
      </c>
      <c r="H874">
        <v>0</v>
      </c>
      <c r="I874">
        <v>0</v>
      </c>
      <c r="J874">
        <v>0</v>
      </c>
      <c r="K874">
        <v>7</v>
      </c>
      <c r="L874">
        <v>10</v>
      </c>
      <c r="M874">
        <v>0</v>
      </c>
      <c r="N874">
        <v>8</v>
      </c>
      <c r="O874">
        <v>0</v>
      </c>
      <c r="P874">
        <v>7</v>
      </c>
      <c r="Q874">
        <v>0</v>
      </c>
      <c r="R874">
        <v>0</v>
      </c>
      <c r="S874">
        <v>5</v>
      </c>
      <c r="T874">
        <v>7</v>
      </c>
      <c r="U874">
        <v>4</v>
      </c>
      <c r="V874">
        <v>5</v>
      </c>
      <c r="W874">
        <v>4</v>
      </c>
      <c r="X874">
        <v>5</v>
      </c>
      <c r="Y874">
        <v>6</v>
      </c>
      <c r="Z874">
        <v>2</v>
      </c>
      <c r="AA874">
        <v>5</v>
      </c>
      <c r="AB874">
        <v>6</v>
      </c>
      <c r="AC874">
        <v>0</v>
      </c>
      <c r="AD874">
        <v>7</v>
      </c>
      <c r="AE874">
        <v>0</v>
      </c>
      <c r="AF874">
        <v>27</v>
      </c>
      <c r="AG874">
        <v>0</v>
      </c>
      <c r="AH874">
        <v>10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7</v>
      </c>
      <c r="AV874">
        <v>0</v>
      </c>
      <c r="AW874">
        <v>7</v>
      </c>
      <c r="AX874">
        <v>1</v>
      </c>
      <c r="AY874">
        <v>11</v>
      </c>
      <c r="AZ874">
        <v>42</v>
      </c>
      <c r="BA874">
        <v>0</v>
      </c>
      <c r="BB874">
        <v>0</v>
      </c>
      <c r="BC874">
        <v>1</v>
      </c>
      <c r="BD874">
        <v>4</v>
      </c>
    </row>
    <row r="875" spans="1:56" x14ac:dyDescent="0.3">
      <c r="A875">
        <v>2025</v>
      </c>
      <c r="B875">
        <v>5</v>
      </c>
      <c r="C875">
        <v>4441</v>
      </c>
      <c r="D875">
        <v>4444</v>
      </c>
      <c r="E875" t="s">
        <v>144</v>
      </c>
      <c r="F875" t="s">
        <v>138</v>
      </c>
      <c r="G875" t="s">
        <v>144</v>
      </c>
      <c r="H875">
        <v>0</v>
      </c>
      <c r="I875">
        <v>0</v>
      </c>
      <c r="J875">
        <v>0</v>
      </c>
      <c r="K875">
        <v>1</v>
      </c>
      <c r="L875">
        <v>2</v>
      </c>
      <c r="M875">
        <v>1</v>
      </c>
      <c r="N875">
        <v>2</v>
      </c>
      <c r="O875">
        <v>0</v>
      </c>
      <c r="P875">
        <v>2</v>
      </c>
      <c r="Q875">
        <v>0</v>
      </c>
      <c r="R875">
        <v>4</v>
      </c>
      <c r="S875">
        <v>3</v>
      </c>
      <c r="T875">
        <v>1</v>
      </c>
      <c r="U875">
        <v>5</v>
      </c>
      <c r="V875">
        <v>1</v>
      </c>
      <c r="W875">
        <v>7</v>
      </c>
      <c r="X875">
        <v>3</v>
      </c>
      <c r="Y875">
        <v>2</v>
      </c>
      <c r="Z875">
        <v>3</v>
      </c>
      <c r="AA875">
        <v>2</v>
      </c>
      <c r="AB875">
        <v>1</v>
      </c>
      <c r="AC875">
        <v>0</v>
      </c>
      <c r="AD875">
        <v>1</v>
      </c>
      <c r="AE875">
        <v>0</v>
      </c>
      <c r="AF875">
        <v>5</v>
      </c>
      <c r="AG875">
        <v>0</v>
      </c>
      <c r="AH875">
        <v>0</v>
      </c>
      <c r="AI875">
        <v>2</v>
      </c>
      <c r="AJ875">
        <v>0</v>
      </c>
      <c r="AK875">
        <v>2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2</v>
      </c>
      <c r="AX875">
        <v>2</v>
      </c>
      <c r="AY875">
        <v>9</v>
      </c>
      <c r="AZ875">
        <v>22</v>
      </c>
      <c r="BA875">
        <v>0</v>
      </c>
      <c r="BB875">
        <v>0</v>
      </c>
      <c r="BC875">
        <v>2</v>
      </c>
      <c r="BD875">
        <v>0</v>
      </c>
    </row>
    <row r="876" spans="1:56" x14ac:dyDescent="0.3">
      <c r="A876">
        <v>2025</v>
      </c>
      <c r="B876">
        <v>5</v>
      </c>
      <c r="C876">
        <v>4442</v>
      </c>
      <c r="D876">
        <v>4445</v>
      </c>
      <c r="E876" t="s">
        <v>145</v>
      </c>
      <c r="F876" t="s">
        <v>138</v>
      </c>
      <c r="G876" t="s">
        <v>144</v>
      </c>
      <c r="H876">
        <v>0</v>
      </c>
      <c r="I876">
        <v>0</v>
      </c>
      <c r="J876">
        <v>0</v>
      </c>
      <c r="K876">
        <v>1</v>
      </c>
      <c r="L876">
        <v>1</v>
      </c>
      <c r="M876">
        <v>0</v>
      </c>
      <c r="N876">
        <v>1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3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1</v>
      </c>
      <c r="AX876">
        <v>0</v>
      </c>
      <c r="AY876">
        <v>1</v>
      </c>
      <c r="AZ876">
        <v>0</v>
      </c>
      <c r="BA876">
        <v>0</v>
      </c>
      <c r="BB876">
        <v>0</v>
      </c>
      <c r="BC876">
        <v>0</v>
      </c>
      <c r="BD876">
        <v>0</v>
      </c>
    </row>
    <row r="877" spans="1:56" x14ac:dyDescent="0.3">
      <c r="A877">
        <v>2025</v>
      </c>
      <c r="B877">
        <v>5</v>
      </c>
      <c r="C877">
        <v>4443</v>
      </c>
      <c r="D877">
        <v>4446</v>
      </c>
      <c r="E877" t="s">
        <v>146</v>
      </c>
      <c r="F877" t="s">
        <v>138</v>
      </c>
      <c r="G877" t="s">
        <v>144</v>
      </c>
      <c r="H877">
        <v>0</v>
      </c>
      <c r="I877">
        <v>0</v>
      </c>
      <c r="J877">
        <v>0</v>
      </c>
      <c r="K877">
        <v>1</v>
      </c>
      <c r="L877">
        <v>1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0</v>
      </c>
      <c r="AA877">
        <v>1</v>
      </c>
      <c r="AB877">
        <v>1</v>
      </c>
      <c r="AC877">
        <v>0</v>
      </c>
      <c r="AD877">
        <v>2</v>
      </c>
      <c r="AE877">
        <v>0</v>
      </c>
      <c r="AF877">
        <v>1</v>
      </c>
      <c r="AG877">
        <v>0</v>
      </c>
      <c r="AH877">
        <v>2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</v>
      </c>
      <c r="AV877">
        <v>0</v>
      </c>
      <c r="AW877">
        <v>2</v>
      </c>
      <c r="AX877">
        <v>0</v>
      </c>
      <c r="AY877">
        <v>0</v>
      </c>
      <c r="AZ877">
        <v>4</v>
      </c>
      <c r="BA877">
        <v>0</v>
      </c>
      <c r="BB877">
        <v>0</v>
      </c>
      <c r="BC877">
        <v>0</v>
      </c>
      <c r="BD877">
        <v>0</v>
      </c>
    </row>
    <row r="878" spans="1:56" x14ac:dyDescent="0.3">
      <c r="A878">
        <v>2025</v>
      </c>
      <c r="B878">
        <v>5</v>
      </c>
      <c r="C878">
        <v>4444</v>
      </c>
      <c r="D878">
        <v>4447</v>
      </c>
      <c r="E878" t="s">
        <v>147</v>
      </c>
      <c r="F878" t="s">
        <v>138</v>
      </c>
      <c r="G878" t="s">
        <v>144</v>
      </c>
      <c r="H878">
        <v>0</v>
      </c>
      <c r="I878">
        <v>0</v>
      </c>
      <c r="J878">
        <v>0</v>
      </c>
      <c r="K878">
        <v>6</v>
      </c>
      <c r="L878">
        <v>4</v>
      </c>
      <c r="M878">
        <v>0</v>
      </c>
      <c r="N878">
        <v>4</v>
      </c>
      <c r="O878">
        <v>0</v>
      </c>
      <c r="P878">
        <v>3</v>
      </c>
      <c r="Q878">
        <v>0</v>
      </c>
      <c r="R878">
        <v>1</v>
      </c>
      <c r="S878">
        <v>2</v>
      </c>
      <c r="T878">
        <v>3</v>
      </c>
      <c r="U878">
        <v>6</v>
      </c>
      <c r="V878">
        <v>3</v>
      </c>
      <c r="W878">
        <v>3</v>
      </c>
      <c r="X878">
        <v>1</v>
      </c>
      <c r="Y878">
        <v>4</v>
      </c>
      <c r="Z878">
        <v>2</v>
      </c>
      <c r="AA878">
        <v>11</v>
      </c>
      <c r="AB878">
        <v>2</v>
      </c>
      <c r="AC878">
        <v>0</v>
      </c>
      <c r="AD878">
        <v>5</v>
      </c>
      <c r="AE878">
        <v>0</v>
      </c>
      <c r="AF878">
        <v>20</v>
      </c>
      <c r="AG878">
        <v>0</v>
      </c>
      <c r="AH878">
        <v>0</v>
      </c>
      <c r="AI878">
        <v>4</v>
      </c>
      <c r="AJ878">
        <v>0</v>
      </c>
      <c r="AK878">
        <v>5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6</v>
      </c>
      <c r="AX878">
        <v>0</v>
      </c>
      <c r="AY878">
        <v>4</v>
      </c>
      <c r="AZ878">
        <v>10</v>
      </c>
      <c r="BA878">
        <v>0</v>
      </c>
      <c r="BB878">
        <v>0</v>
      </c>
      <c r="BC878">
        <v>0</v>
      </c>
      <c r="BD878">
        <v>0</v>
      </c>
    </row>
    <row r="879" spans="1:56" x14ac:dyDescent="0.3">
      <c r="A879">
        <v>2025</v>
      </c>
      <c r="B879">
        <v>5</v>
      </c>
      <c r="C879">
        <v>4445</v>
      </c>
      <c r="D879">
        <v>4448</v>
      </c>
      <c r="E879" t="s">
        <v>148</v>
      </c>
      <c r="F879" t="s">
        <v>138</v>
      </c>
      <c r="G879" t="s">
        <v>144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0</v>
      </c>
      <c r="S879">
        <v>2</v>
      </c>
      <c r="T879">
        <v>0</v>
      </c>
      <c r="U879">
        <v>0</v>
      </c>
      <c r="V879">
        <v>0</v>
      </c>
      <c r="W879">
        <v>1</v>
      </c>
      <c r="X879">
        <v>2</v>
      </c>
      <c r="Y879">
        <v>0</v>
      </c>
      <c r="Z879">
        <v>1</v>
      </c>
      <c r="AA879">
        <v>2</v>
      </c>
      <c r="AB879">
        <v>0</v>
      </c>
      <c r="AC879">
        <v>0</v>
      </c>
      <c r="AD879">
        <v>0</v>
      </c>
      <c r="AE879">
        <v>0</v>
      </c>
      <c r="AF879">
        <v>3</v>
      </c>
      <c r="AG879">
        <v>0</v>
      </c>
      <c r="AH879">
        <v>0</v>
      </c>
      <c r="AI879">
        <v>2</v>
      </c>
      <c r="AJ879">
        <v>0</v>
      </c>
      <c r="AK879">
        <v>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2</v>
      </c>
      <c r="AX879">
        <v>0</v>
      </c>
      <c r="AY879">
        <v>1</v>
      </c>
      <c r="AZ879">
        <v>8</v>
      </c>
      <c r="BA879">
        <v>0</v>
      </c>
      <c r="BB879">
        <v>0</v>
      </c>
      <c r="BC879">
        <v>2</v>
      </c>
      <c r="BD879">
        <v>0</v>
      </c>
    </row>
    <row r="880" spans="1:56" x14ac:dyDescent="0.3">
      <c r="A880">
        <v>2025</v>
      </c>
      <c r="B880">
        <v>5</v>
      </c>
      <c r="C880">
        <v>4446</v>
      </c>
      <c r="D880">
        <v>4449</v>
      </c>
      <c r="E880" t="s">
        <v>149</v>
      </c>
      <c r="F880" t="s">
        <v>138</v>
      </c>
      <c r="G880" t="s">
        <v>144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2</v>
      </c>
      <c r="S880">
        <v>2</v>
      </c>
      <c r="T880">
        <v>1</v>
      </c>
      <c r="U880">
        <v>1</v>
      </c>
      <c r="V880">
        <v>0</v>
      </c>
      <c r="W880">
        <v>2</v>
      </c>
      <c r="X880">
        <v>2</v>
      </c>
      <c r="Y880">
        <v>2</v>
      </c>
      <c r="Z880">
        <v>1</v>
      </c>
      <c r="AA880">
        <v>0</v>
      </c>
      <c r="AB880">
        <v>1</v>
      </c>
      <c r="AC880">
        <v>0</v>
      </c>
      <c r="AD880">
        <v>0</v>
      </c>
      <c r="AE880">
        <v>0</v>
      </c>
      <c r="AF880">
        <v>2</v>
      </c>
      <c r="AG880">
        <v>0</v>
      </c>
      <c r="AH880">
        <v>0</v>
      </c>
      <c r="AI880">
        <v>1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1</v>
      </c>
      <c r="AX880">
        <v>0</v>
      </c>
      <c r="AY880">
        <v>1</v>
      </c>
      <c r="AZ880">
        <v>8</v>
      </c>
      <c r="BA880">
        <v>0</v>
      </c>
      <c r="BB880">
        <v>0</v>
      </c>
      <c r="BC880">
        <v>0</v>
      </c>
      <c r="BD880">
        <v>2</v>
      </c>
    </row>
    <row r="881" spans="1:56" x14ac:dyDescent="0.3">
      <c r="A881">
        <v>2025</v>
      </c>
      <c r="B881">
        <v>5</v>
      </c>
      <c r="C881">
        <v>4447</v>
      </c>
      <c r="D881">
        <v>4450</v>
      </c>
      <c r="E881" t="s">
        <v>150</v>
      </c>
      <c r="F881" t="s">
        <v>138</v>
      </c>
      <c r="G881" t="s">
        <v>144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3</v>
      </c>
      <c r="Y881">
        <v>2</v>
      </c>
      <c r="Z881">
        <v>1</v>
      </c>
      <c r="AA881">
        <v>1</v>
      </c>
      <c r="AB881">
        <v>0</v>
      </c>
      <c r="AC881">
        <v>0</v>
      </c>
      <c r="AD881">
        <v>0</v>
      </c>
      <c r="AE881">
        <v>0</v>
      </c>
      <c r="AF881">
        <v>4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1</v>
      </c>
      <c r="BA881">
        <v>0</v>
      </c>
      <c r="BB881">
        <v>0</v>
      </c>
      <c r="BC881">
        <v>0</v>
      </c>
      <c r="BD881">
        <v>2</v>
      </c>
    </row>
    <row r="882" spans="1:56" x14ac:dyDescent="0.3">
      <c r="A882">
        <v>2025</v>
      </c>
      <c r="B882">
        <v>5</v>
      </c>
      <c r="C882">
        <v>4448</v>
      </c>
      <c r="D882">
        <v>4451</v>
      </c>
      <c r="E882" t="s">
        <v>151</v>
      </c>
      <c r="F882" t="s">
        <v>138</v>
      </c>
      <c r="G882" t="s">
        <v>144</v>
      </c>
      <c r="H882">
        <v>7</v>
      </c>
      <c r="I882">
        <v>0</v>
      </c>
      <c r="J882">
        <v>10</v>
      </c>
      <c r="K882">
        <v>15</v>
      </c>
      <c r="L882">
        <v>13</v>
      </c>
      <c r="M882">
        <v>0</v>
      </c>
      <c r="N882">
        <v>12</v>
      </c>
      <c r="O882">
        <v>0</v>
      </c>
      <c r="P882">
        <v>8</v>
      </c>
      <c r="Q882">
        <v>0</v>
      </c>
      <c r="R882">
        <v>0</v>
      </c>
      <c r="S882">
        <v>7</v>
      </c>
      <c r="T882">
        <v>10</v>
      </c>
      <c r="U882">
        <v>8</v>
      </c>
      <c r="V882">
        <v>8</v>
      </c>
      <c r="W882">
        <v>12</v>
      </c>
      <c r="X882">
        <v>7</v>
      </c>
      <c r="Y882">
        <v>5</v>
      </c>
      <c r="Z882">
        <v>3</v>
      </c>
      <c r="AA882">
        <v>4</v>
      </c>
      <c r="AB882">
        <v>0</v>
      </c>
      <c r="AC882">
        <v>0</v>
      </c>
      <c r="AD882">
        <v>8</v>
      </c>
      <c r="AE882">
        <v>0</v>
      </c>
      <c r="AF882">
        <v>32</v>
      </c>
      <c r="AG882">
        <v>0</v>
      </c>
      <c r="AH882">
        <v>0</v>
      </c>
      <c r="AI882">
        <v>11</v>
      </c>
      <c r="AJ882">
        <v>0</v>
      </c>
      <c r="AK882">
        <v>11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</v>
      </c>
      <c r="AV882">
        <v>0</v>
      </c>
      <c r="AW882">
        <v>14</v>
      </c>
      <c r="AX882">
        <v>0</v>
      </c>
      <c r="AY882">
        <v>9</v>
      </c>
      <c r="AZ882">
        <v>14</v>
      </c>
      <c r="BA882">
        <v>0</v>
      </c>
      <c r="BB882">
        <v>0</v>
      </c>
      <c r="BC882">
        <v>6</v>
      </c>
      <c r="BD882">
        <v>8</v>
      </c>
    </row>
    <row r="883" spans="1:56" x14ac:dyDescent="0.3">
      <c r="A883">
        <v>2025</v>
      </c>
      <c r="B883">
        <v>5</v>
      </c>
      <c r="C883">
        <v>4449</v>
      </c>
      <c r="D883">
        <v>4452</v>
      </c>
      <c r="E883" t="s">
        <v>152</v>
      </c>
      <c r="F883" t="s">
        <v>138</v>
      </c>
      <c r="G883" t="s">
        <v>139</v>
      </c>
      <c r="H883">
        <v>17</v>
      </c>
      <c r="I883">
        <v>0</v>
      </c>
      <c r="J883">
        <v>30</v>
      </c>
      <c r="K883">
        <v>32</v>
      </c>
      <c r="L883">
        <v>35</v>
      </c>
      <c r="M883">
        <v>0</v>
      </c>
      <c r="N883">
        <v>29</v>
      </c>
      <c r="O883">
        <v>2</v>
      </c>
      <c r="P883">
        <v>33</v>
      </c>
      <c r="Q883">
        <v>0</v>
      </c>
      <c r="R883">
        <v>0</v>
      </c>
      <c r="S883">
        <v>36</v>
      </c>
      <c r="T883">
        <v>18</v>
      </c>
      <c r="U883">
        <v>36</v>
      </c>
      <c r="V883">
        <v>33</v>
      </c>
      <c r="W883">
        <v>25</v>
      </c>
      <c r="X883">
        <v>19</v>
      </c>
      <c r="Y883">
        <v>79</v>
      </c>
      <c r="Z883">
        <v>20</v>
      </c>
      <c r="AA883">
        <v>54</v>
      </c>
      <c r="AB883">
        <v>18</v>
      </c>
      <c r="AC883">
        <v>0</v>
      </c>
      <c r="AD883">
        <v>16</v>
      </c>
      <c r="AE883">
        <v>6</v>
      </c>
      <c r="AF883">
        <v>42</v>
      </c>
      <c r="AG883">
        <v>0</v>
      </c>
      <c r="AH883">
        <v>16</v>
      </c>
      <c r="AI883">
        <v>0</v>
      </c>
      <c r="AJ883">
        <v>0</v>
      </c>
      <c r="AK883">
        <v>0</v>
      </c>
      <c r="AL883">
        <v>0</v>
      </c>
      <c r="AM883">
        <v>1</v>
      </c>
      <c r="AN883">
        <v>8</v>
      </c>
      <c r="AO883">
        <v>6</v>
      </c>
      <c r="AP883">
        <v>0</v>
      </c>
      <c r="AQ883">
        <v>2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3</v>
      </c>
      <c r="AX883">
        <v>0</v>
      </c>
      <c r="AY883">
        <v>40</v>
      </c>
      <c r="AZ883">
        <v>77</v>
      </c>
      <c r="BA883">
        <v>0</v>
      </c>
      <c r="BB883">
        <v>4</v>
      </c>
      <c r="BC883">
        <v>4</v>
      </c>
      <c r="BD883">
        <v>19</v>
      </c>
    </row>
    <row r="884" spans="1:56" x14ac:dyDescent="0.3">
      <c r="A884">
        <v>2025</v>
      </c>
      <c r="B884">
        <v>5</v>
      </c>
      <c r="C884">
        <v>4450</v>
      </c>
      <c r="D884">
        <v>4453</v>
      </c>
      <c r="E884" t="s">
        <v>153</v>
      </c>
      <c r="F884" t="s">
        <v>138</v>
      </c>
      <c r="G884" t="s">
        <v>139</v>
      </c>
      <c r="H884">
        <v>0</v>
      </c>
      <c r="I884">
        <v>0</v>
      </c>
      <c r="J884">
        <v>0</v>
      </c>
      <c r="K884">
        <v>3</v>
      </c>
      <c r="L884">
        <v>2</v>
      </c>
      <c r="M884">
        <v>0</v>
      </c>
      <c r="N884">
        <v>2</v>
      </c>
      <c r="O884">
        <v>0</v>
      </c>
      <c r="P884">
        <v>3</v>
      </c>
      <c r="Q884">
        <v>0</v>
      </c>
      <c r="R884">
        <v>0</v>
      </c>
      <c r="S884">
        <v>1</v>
      </c>
      <c r="T884">
        <v>2</v>
      </c>
      <c r="U884">
        <v>0</v>
      </c>
      <c r="V884">
        <v>3</v>
      </c>
      <c r="W884">
        <v>0</v>
      </c>
      <c r="X884">
        <v>0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0</v>
      </c>
      <c r="AE884">
        <v>0</v>
      </c>
      <c r="AF884">
        <v>1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6</v>
      </c>
      <c r="BA884">
        <v>0</v>
      </c>
      <c r="BB884">
        <v>0</v>
      </c>
      <c r="BC884">
        <v>0</v>
      </c>
      <c r="BD884">
        <v>1</v>
      </c>
    </row>
    <row r="885" spans="1:56" x14ac:dyDescent="0.3">
      <c r="A885">
        <v>2025</v>
      </c>
      <c r="B885">
        <v>5</v>
      </c>
      <c r="C885">
        <v>4451</v>
      </c>
      <c r="D885">
        <v>4454</v>
      </c>
      <c r="E885" t="s">
        <v>154</v>
      </c>
      <c r="F885" t="s">
        <v>138</v>
      </c>
      <c r="G885" t="s">
        <v>142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1</v>
      </c>
      <c r="X885">
        <v>0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0</v>
      </c>
      <c r="AE885">
        <v>0</v>
      </c>
      <c r="AF885">
        <v>1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2</v>
      </c>
      <c r="AV885">
        <v>0</v>
      </c>
      <c r="AW885">
        <v>7</v>
      </c>
      <c r="AX885">
        <v>1</v>
      </c>
      <c r="AY885">
        <v>2</v>
      </c>
      <c r="AZ885">
        <v>5</v>
      </c>
      <c r="BA885">
        <v>0</v>
      </c>
      <c r="BB885">
        <v>0</v>
      </c>
      <c r="BC885">
        <v>2</v>
      </c>
      <c r="BD885">
        <v>5</v>
      </c>
    </row>
    <row r="886" spans="1:56" x14ac:dyDescent="0.3">
      <c r="A886">
        <v>2025</v>
      </c>
      <c r="B886">
        <v>5</v>
      </c>
      <c r="C886">
        <v>4452</v>
      </c>
      <c r="D886">
        <v>4455</v>
      </c>
      <c r="E886" t="s">
        <v>142</v>
      </c>
      <c r="F886" t="s">
        <v>138</v>
      </c>
      <c r="G886" t="s">
        <v>142</v>
      </c>
      <c r="H886">
        <v>1</v>
      </c>
      <c r="I886">
        <v>0</v>
      </c>
      <c r="J886">
        <v>0</v>
      </c>
      <c r="K886">
        <v>5</v>
      </c>
      <c r="L886">
        <v>3</v>
      </c>
      <c r="M886">
        <v>1</v>
      </c>
      <c r="N886">
        <v>4</v>
      </c>
      <c r="O886">
        <v>0</v>
      </c>
      <c r="P886">
        <v>3</v>
      </c>
      <c r="Q886">
        <v>0</v>
      </c>
      <c r="R886">
        <v>2</v>
      </c>
      <c r="S886">
        <v>8</v>
      </c>
      <c r="T886">
        <v>9</v>
      </c>
      <c r="U886">
        <v>5</v>
      </c>
      <c r="V886">
        <v>11</v>
      </c>
      <c r="W886">
        <v>3</v>
      </c>
      <c r="X886">
        <v>4</v>
      </c>
      <c r="Y886">
        <v>5</v>
      </c>
      <c r="Z886">
        <v>3</v>
      </c>
      <c r="AA886">
        <v>5</v>
      </c>
      <c r="AB886">
        <v>0</v>
      </c>
      <c r="AC886">
        <v>0</v>
      </c>
      <c r="AD886">
        <v>5</v>
      </c>
      <c r="AE886">
        <v>0</v>
      </c>
      <c r="AF886">
        <v>28</v>
      </c>
      <c r="AG886">
        <v>0</v>
      </c>
      <c r="AH886">
        <v>4</v>
      </c>
      <c r="AI886">
        <v>4</v>
      </c>
      <c r="AJ886">
        <v>0</v>
      </c>
      <c r="AK886">
        <v>6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5</v>
      </c>
      <c r="AV886">
        <v>0</v>
      </c>
      <c r="AW886">
        <v>39</v>
      </c>
      <c r="AX886">
        <v>4</v>
      </c>
      <c r="AY886">
        <v>12</v>
      </c>
      <c r="AZ886">
        <v>35</v>
      </c>
      <c r="BA886">
        <v>0</v>
      </c>
      <c r="BB886">
        <v>0</v>
      </c>
      <c r="BC886">
        <v>5</v>
      </c>
      <c r="BD886">
        <v>8</v>
      </c>
    </row>
    <row r="887" spans="1:56" x14ac:dyDescent="0.3">
      <c r="A887">
        <v>2025</v>
      </c>
      <c r="B887">
        <v>5</v>
      </c>
      <c r="C887">
        <v>4453</v>
      </c>
      <c r="D887">
        <v>4456</v>
      </c>
      <c r="E887" t="s">
        <v>155</v>
      </c>
      <c r="F887" t="s">
        <v>138</v>
      </c>
      <c r="G887" t="s">
        <v>142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1</v>
      </c>
      <c r="X887">
        <v>2</v>
      </c>
      <c r="Y887">
        <v>0</v>
      </c>
      <c r="Z887">
        <v>0</v>
      </c>
      <c r="AA887">
        <v>0</v>
      </c>
      <c r="AB887">
        <v>1</v>
      </c>
      <c r="AC887">
        <v>0</v>
      </c>
      <c r="AD887">
        <v>0</v>
      </c>
      <c r="AE887">
        <v>0</v>
      </c>
      <c r="AF887">
        <v>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5</v>
      </c>
      <c r="BA887">
        <v>0</v>
      </c>
      <c r="BB887">
        <v>0</v>
      </c>
      <c r="BC887">
        <v>0</v>
      </c>
      <c r="BD887">
        <v>0</v>
      </c>
    </row>
    <row r="888" spans="1:56" x14ac:dyDescent="0.3">
      <c r="A888">
        <v>2025</v>
      </c>
      <c r="B888">
        <v>5</v>
      </c>
      <c r="C888">
        <v>4454</v>
      </c>
      <c r="D888">
        <v>4457</v>
      </c>
      <c r="E888" t="s">
        <v>156</v>
      </c>
      <c r="F888" t="s">
        <v>138</v>
      </c>
      <c r="G888" t="s">
        <v>142</v>
      </c>
      <c r="H888">
        <v>0</v>
      </c>
      <c r="I888">
        <v>0</v>
      </c>
      <c r="J888">
        <v>0</v>
      </c>
      <c r="K888">
        <v>1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  <c r="S888">
        <v>1</v>
      </c>
      <c r="T888">
        <v>3</v>
      </c>
      <c r="U888">
        <v>3</v>
      </c>
      <c r="V888">
        <v>1</v>
      </c>
      <c r="W888">
        <v>2</v>
      </c>
      <c r="X888">
        <v>1</v>
      </c>
      <c r="Y888">
        <v>0</v>
      </c>
      <c r="Z888">
        <v>0</v>
      </c>
      <c r="AA888">
        <v>2</v>
      </c>
      <c r="AB888">
        <v>0</v>
      </c>
      <c r="AC888">
        <v>0</v>
      </c>
      <c r="AD888">
        <v>2</v>
      </c>
      <c r="AE888">
        <v>0</v>
      </c>
      <c r="AF888">
        <v>7</v>
      </c>
      <c r="AG888">
        <v>1</v>
      </c>
      <c r="AH888">
        <v>0</v>
      </c>
      <c r="AI888">
        <v>2</v>
      </c>
      <c r="AJ888">
        <v>0</v>
      </c>
      <c r="AK888">
        <v>6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4</v>
      </c>
      <c r="AV888">
        <v>0</v>
      </c>
      <c r="AW888">
        <v>32</v>
      </c>
      <c r="AX888">
        <v>0</v>
      </c>
      <c r="AY888">
        <v>5</v>
      </c>
      <c r="AZ888">
        <v>11</v>
      </c>
      <c r="BA888">
        <v>0</v>
      </c>
      <c r="BB888">
        <v>0</v>
      </c>
      <c r="BC888">
        <v>0</v>
      </c>
      <c r="BD888">
        <v>4</v>
      </c>
    </row>
    <row r="889" spans="1:56" x14ac:dyDescent="0.3">
      <c r="A889">
        <v>2025</v>
      </c>
      <c r="B889">
        <v>5</v>
      </c>
      <c r="C889">
        <v>4455</v>
      </c>
      <c r="D889">
        <v>4458</v>
      </c>
      <c r="E889" t="s">
        <v>157</v>
      </c>
      <c r="F889" t="s">
        <v>138</v>
      </c>
      <c r="G889" t="s">
        <v>142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1</v>
      </c>
      <c r="U889">
        <v>0</v>
      </c>
      <c r="V889">
        <v>0</v>
      </c>
      <c r="W889">
        <v>0</v>
      </c>
      <c r="X889">
        <v>2</v>
      </c>
      <c r="Y889">
        <v>2</v>
      </c>
      <c r="Z889">
        <v>1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1</v>
      </c>
      <c r="AG889">
        <v>0</v>
      </c>
      <c r="AH889">
        <v>0</v>
      </c>
      <c r="AI889">
        <v>1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7</v>
      </c>
      <c r="AX889">
        <v>0</v>
      </c>
      <c r="AY889">
        <v>4</v>
      </c>
      <c r="AZ889">
        <v>3</v>
      </c>
      <c r="BA889">
        <v>0</v>
      </c>
      <c r="BB889">
        <v>0</v>
      </c>
      <c r="BC889">
        <v>0</v>
      </c>
      <c r="BD889">
        <v>0</v>
      </c>
    </row>
    <row r="890" spans="1:56" x14ac:dyDescent="0.3">
      <c r="A890">
        <v>2025</v>
      </c>
      <c r="B890">
        <v>5</v>
      </c>
      <c r="C890">
        <v>4456</v>
      </c>
      <c r="D890">
        <v>4459</v>
      </c>
      <c r="E890" t="s">
        <v>158</v>
      </c>
      <c r="F890" t="s">
        <v>138</v>
      </c>
      <c r="G890" t="s">
        <v>142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1</v>
      </c>
      <c r="X890">
        <v>1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>
        <v>1</v>
      </c>
      <c r="AG890">
        <v>0</v>
      </c>
      <c r="AH890">
        <v>0</v>
      </c>
      <c r="AI890">
        <v>2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1</v>
      </c>
      <c r="AX890">
        <v>0</v>
      </c>
      <c r="AY890">
        <v>0</v>
      </c>
      <c r="AZ890">
        <v>7</v>
      </c>
      <c r="BA890">
        <v>0</v>
      </c>
      <c r="BB890">
        <v>0</v>
      </c>
      <c r="BC890">
        <v>0</v>
      </c>
      <c r="BD890">
        <v>0</v>
      </c>
    </row>
    <row r="891" spans="1:56" x14ac:dyDescent="0.3">
      <c r="A891">
        <v>2025</v>
      </c>
      <c r="B891">
        <v>5</v>
      </c>
      <c r="C891">
        <v>4457</v>
      </c>
      <c r="D891">
        <v>4460</v>
      </c>
      <c r="E891" t="s">
        <v>159</v>
      </c>
      <c r="F891" t="s">
        <v>138</v>
      </c>
      <c r="G891" t="s">
        <v>142</v>
      </c>
      <c r="H891">
        <v>0</v>
      </c>
      <c r="I891">
        <v>0</v>
      </c>
      <c r="J891">
        <v>0</v>
      </c>
      <c r="K891">
        <v>0</v>
      </c>
      <c r="L891">
        <v>1</v>
      </c>
      <c r="M891">
        <v>0</v>
      </c>
      <c r="N891">
        <v>0</v>
      </c>
      <c r="O891">
        <v>1</v>
      </c>
      <c r="P891">
        <v>0</v>
      </c>
      <c r="Q891">
        <v>0</v>
      </c>
      <c r="R891">
        <v>0</v>
      </c>
      <c r="S891">
        <v>4</v>
      </c>
      <c r="T891">
        <v>3</v>
      </c>
      <c r="U891">
        <v>3</v>
      </c>
      <c r="V891">
        <v>0</v>
      </c>
      <c r="W891">
        <v>1</v>
      </c>
      <c r="X891">
        <v>2</v>
      </c>
      <c r="Y891">
        <v>2</v>
      </c>
      <c r="Z891">
        <v>0</v>
      </c>
      <c r="AA891">
        <v>3</v>
      </c>
      <c r="AB891">
        <v>1</v>
      </c>
      <c r="AC891">
        <v>0</v>
      </c>
      <c r="AD891">
        <v>0</v>
      </c>
      <c r="AE891">
        <v>0</v>
      </c>
      <c r="AF891">
        <v>7</v>
      </c>
      <c r="AG891">
        <v>0</v>
      </c>
      <c r="AH891">
        <v>0</v>
      </c>
      <c r="AI891">
        <v>1</v>
      </c>
      <c r="AJ891">
        <v>0</v>
      </c>
      <c r="AK891">
        <v>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2</v>
      </c>
      <c r="AV891">
        <v>0</v>
      </c>
      <c r="AW891">
        <v>4</v>
      </c>
      <c r="AX891">
        <v>1</v>
      </c>
      <c r="AY891">
        <v>9</v>
      </c>
      <c r="AZ891">
        <v>14</v>
      </c>
      <c r="BA891">
        <v>0</v>
      </c>
      <c r="BB891">
        <v>0</v>
      </c>
      <c r="BC891">
        <v>0</v>
      </c>
      <c r="BD891">
        <v>4</v>
      </c>
    </row>
    <row r="892" spans="1:56" x14ac:dyDescent="0.3">
      <c r="A892">
        <v>2025</v>
      </c>
      <c r="B892">
        <v>5</v>
      </c>
      <c r="C892">
        <v>4458</v>
      </c>
      <c r="D892">
        <v>4461</v>
      </c>
      <c r="E892" t="s">
        <v>160</v>
      </c>
      <c r="F892" t="s">
        <v>138</v>
      </c>
      <c r="G892" t="s">
        <v>142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2</v>
      </c>
      <c r="U892">
        <v>3</v>
      </c>
      <c r="V892">
        <v>0</v>
      </c>
      <c r="W892">
        <v>4</v>
      </c>
      <c r="X892">
        <v>0</v>
      </c>
      <c r="Y892">
        <v>2</v>
      </c>
      <c r="Z892">
        <v>2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4</v>
      </c>
      <c r="AG892">
        <v>0</v>
      </c>
      <c r="AH892">
        <v>0</v>
      </c>
      <c r="AI892">
        <v>0</v>
      </c>
      <c r="AJ892">
        <v>0</v>
      </c>
      <c r="AK892">
        <v>1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3</v>
      </c>
      <c r="AU892">
        <v>0</v>
      </c>
      <c r="AV892">
        <v>0</v>
      </c>
      <c r="AW892">
        <v>0</v>
      </c>
      <c r="AX892">
        <v>0</v>
      </c>
      <c r="AY892">
        <v>3</v>
      </c>
      <c r="AZ892">
        <v>6</v>
      </c>
      <c r="BA892">
        <v>0</v>
      </c>
      <c r="BB892">
        <v>0</v>
      </c>
      <c r="BC892">
        <v>2</v>
      </c>
      <c r="BD892">
        <v>4</v>
      </c>
    </row>
    <row r="893" spans="1:56" x14ac:dyDescent="0.3">
      <c r="A893">
        <v>2025</v>
      </c>
      <c r="B893">
        <v>5</v>
      </c>
      <c r="C893">
        <v>4459</v>
      </c>
      <c r="D893">
        <v>4462</v>
      </c>
      <c r="E893" t="s">
        <v>161</v>
      </c>
      <c r="F893" t="s">
        <v>138</v>
      </c>
      <c r="G893" t="s">
        <v>142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1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1</v>
      </c>
      <c r="AA893">
        <v>2</v>
      </c>
      <c r="AB893">
        <v>0</v>
      </c>
      <c r="AC893">
        <v>0</v>
      </c>
      <c r="AD893">
        <v>0</v>
      </c>
      <c r="AE893">
        <v>0</v>
      </c>
      <c r="AF893">
        <v>1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</v>
      </c>
      <c r="AV893">
        <v>0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0</v>
      </c>
      <c r="BC893">
        <v>0</v>
      </c>
      <c r="BD893">
        <v>0</v>
      </c>
    </row>
    <row r="894" spans="1:56" x14ac:dyDescent="0.3">
      <c r="A894">
        <v>2025</v>
      </c>
      <c r="B894">
        <v>5</v>
      </c>
      <c r="C894">
        <v>4460</v>
      </c>
      <c r="D894">
        <v>4463</v>
      </c>
      <c r="E894" t="s">
        <v>162</v>
      </c>
      <c r="F894" t="s">
        <v>138</v>
      </c>
      <c r="G894" t="s">
        <v>142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1</v>
      </c>
      <c r="Q894">
        <v>0</v>
      </c>
      <c r="R894">
        <v>0</v>
      </c>
      <c r="S894">
        <v>1</v>
      </c>
      <c r="T894">
        <v>1</v>
      </c>
      <c r="U894">
        <v>2</v>
      </c>
      <c r="V894">
        <v>1</v>
      </c>
      <c r="W894">
        <v>0</v>
      </c>
      <c r="X894">
        <v>1</v>
      </c>
      <c r="Y894">
        <v>1</v>
      </c>
      <c r="Z894">
        <v>1</v>
      </c>
      <c r="AA894">
        <v>3</v>
      </c>
      <c r="AB894">
        <v>1</v>
      </c>
      <c r="AC894">
        <v>0</v>
      </c>
      <c r="AD894">
        <v>0</v>
      </c>
      <c r="AE894">
        <v>0</v>
      </c>
      <c r="AF894">
        <v>1</v>
      </c>
      <c r="AG894">
        <v>0</v>
      </c>
      <c r="AH894">
        <v>0</v>
      </c>
      <c r="AI894">
        <v>0</v>
      </c>
      <c r="AJ894">
        <v>0</v>
      </c>
      <c r="AK894">
        <v>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1</v>
      </c>
      <c r="AX894">
        <v>0</v>
      </c>
      <c r="AY894">
        <v>1</v>
      </c>
      <c r="AZ894">
        <v>3</v>
      </c>
      <c r="BA894">
        <v>0</v>
      </c>
      <c r="BB894">
        <v>0</v>
      </c>
      <c r="BC894">
        <v>0</v>
      </c>
      <c r="BD894">
        <v>0</v>
      </c>
    </row>
    <row r="895" spans="1:56" x14ac:dyDescent="0.3">
      <c r="A895">
        <v>2025</v>
      </c>
      <c r="B895">
        <v>5</v>
      </c>
      <c r="C895">
        <v>4461</v>
      </c>
      <c r="D895">
        <v>4464</v>
      </c>
      <c r="E895" t="s">
        <v>163</v>
      </c>
      <c r="F895" t="s">
        <v>138</v>
      </c>
      <c r="G895" t="s">
        <v>142</v>
      </c>
      <c r="H895">
        <v>0</v>
      </c>
      <c r="I895">
        <v>0</v>
      </c>
      <c r="J895">
        <v>0</v>
      </c>
      <c r="K895">
        <v>1</v>
      </c>
      <c r="L895">
        <v>0</v>
      </c>
      <c r="M895">
        <v>2</v>
      </c>
      <c r="N895">
        <v>1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1</v>
      </c>
      <c r="V895">
        <v>0</v>
      </c>
      <c r="W895">
        <v>2</v>
      </c>
      <c r="X895">
        <v>2</v>
      </c>
      <c r="Y895">
        <v>3</v>
      </c>
      <c r="Z895">
        <v>1</v>
      </c>
      <c r="AA895">
        <v>0</v>
      </c>
      <c r="AB895">
        <v>2</v>
      </c>
      <c r="AC895">
        <v>0</v>
      </c>
      <c r="AD895">
        <v>0</v>
      </c>
      <c r="AE895">
        <v>0</v>
      </c>
      <c r="AF895">
        <v>2</v>
      </c>
      <c r="AG895">
        <v>0</v>
      </c>
      <c r="AH895">
        <v>0</v>
      </c>
      <c r="AI895">
        <v>1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</v>
      </c>
      <c r="AV895">
        <v>0</v>
      </c>
      <c r="AW895">
        <v>2</v>
      </c>
      <c r="AX895">
        <v>0</v>
      </c>
      <c r="AY895">
        <v>3</v>
      </c>
      <c r="AZ895">
        <v>2</v>
      </c>
      <c r="BA895">
        <v>0</v>
      </c>
      <c r="BB895">
        <v>0</v>
      </c>
      <c r="BC895">
        <v>0</v>
      </c>
      <c r="BD895">
        <v>0</v>
      </c>
    </row>
    <row r="896" spans="1:56" x14ac:dyDescent="0.3">
      <c r="A896">
        <v>2025</v>
      </c>
      <c r="B896">
        <v>5</v>
      </c>
      <c r="C896">
        <v>4462</v>
      </c>
      <c r="D896">
        <v>4465</v>
      </c>
      <c r="E896" t="s">
        <v>164</v>
      </c>
      <c r="F896" t="s">
        <v>138</v>
      </c>
      <c r="G896" t="s">
        <v>142</v>
      </c>
      <c r="H896">
        <v>0</v>
      </c>
      <c r="I896">
        <v>0</v>
      </c>
      <c r="J896">
        <v>0</v>
      </c>
      <c r="K896">
        <v>1</v>
      </c>
      <c r="L896">
        <v>1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1</v>
      </c>
      <c r="T896">
        <v>2</v>
      </c>
      <c r="U896">
        <v>2</v>
      </c>
      <c r="V896">
        <v>2</v>
      </c>
      <c r="W896">
        <v>1</v>
      </c>
      <c r="X896">
        <v>0</v>
      </c>
      <c r="Y896">
        <v>4</v>
      </c>
      <c r="Z896">
        <v>1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1</v>
      </c>
      <c r="AG896">
        <v>0</v>
      </c>
      <c r="AH896">
        <v>1</v>
      </c>
      <c r="AI896">
        <v>0</v>
      </c>
      <c r="AJ896">
        <v>0</v>
      </c>
      <c r="AK896">
        <v>1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3</v>
      </c>
      <c r="AX896">
        <v>0</v>
      </c>
      <c r="AY896">
        <v>1</v>
      </c>
      <c r="AZ896">
        <v>3</v>
      </c>
      <c r="BA896">
        <v>0</v>
      </c>
      <c r="BB896">
        <v>0</v>
      </c>
      <c r="BC896">
        <v>0</v>
      </c>
      <c r="BD896">
        <v>0</v>
      </c>
    </row>
    <row r="897" spans="1:56" x14ac:dyDescent="0.3">
      <c r="A897">
        <v>2025</v>
      </c>
      <c r="B897">
        <v>5</v>
      </c>
      <c r="C897">
        <v>6669</v>
      </c>
      <c r="D897">
        <v>6681</v>
      </c>
      <c r="E897" t="s">
        <v>165</v>
      </c>
      <c r="F897" t="s">
        <v>68</v>
      </c>
      <c r="G897" t="s">
        <v>83</v>
      </c>
      <c r="H897">
        <v>0</v>
      </c>
      <c r="I897">
        <v>0</v>
      </c>
      <c r="J897">
        <v>0</v>
      </c>
      <c r="K897">
        <v>2</v>
      </c>
      <c r="L897">
        <v>1</v>
      </c>
      <c r="M897">
        <v>0</v>
      </c>
      <c r="N897">
        <v>1</v>
      </c>
      <c r="O897">
        <v>0</v>
      </c>
      <c r="P897">
        <v>0</v>
      </c>
      <c r="Q897">
        <v>0</v>
      </c>
      <c r="R897">
        <v>0</v>
      </c>
      <c r="S897">
        <v>2</v>
      </c>
      <c r="T897">
        <v>0</v>
      </c>
      <c r="U897">
        <v>2</v>
      </c>
      <c r="V897">
        <v>2</v>
      </c>
      <c r="W897">
        <v>0</v>
      </c>
      <c r="X897">
        <v>2</v>
      </c>
      <c r="Y897">
        <v>1</v>
      </c>
      <c r="Z897">
        <v>3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4</v>
      </c>
      <c r="AG897">
        <v>0</v>
      </c>
      <c r="AH897">
        <v>0</v>
      </c>
      <c r="AI897">
        <v>3</v>
      </c>
      <c r="AJ897">
        <v>0</v>
      </c>
      <c r="AK897">
        <v>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1</v>
      </c>
      <c r="BA897">
        <v>0</v>
      </c>
      <c r="BB897">
        <v>0</v>
      </c>
      <c r="BC897">
        <v>0</v>
      </c>
      <c r="BD897">
        <v>0</v>
      </c>
    </row>
    <row r="898" spans="1:56" x14ac:dyDescent="0.3">
      <c r="A898">
        <v>2025</v>
      </c>
      <c r="B898">
        <v>5</v>
      </c>
      <c r="C898">
        <v>6670</v>
      </c>
      <c r="D898">
        <v>6682</v>
      </c>
      <c r="E898" t="s">
        <v>166</v>
      </c>
      <c r="F898" t="s">
        <v>68</v>
      </c>
      <c r="G898" t="s">
        <v>83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1</v>
      </c>
      <c r="Q898">
        <v>0</v>
      </c>
      <c r="R898">
        <v>0</v>
      </c>
      <c r="S898">
        <v>3</v>
      </c>
      <c r="T898">
        <v>0</v>
      </c>
      <c r="U898">
        <v>1</v>
      </c>
      <c r="V898">
        <v>0</v>
      </c>
      <c r="W898">
        <v>1</v>
      </c>
      <c r="X898">
        <v>1</v>
      </c>
      <c r="Y898">
        <v>1</v>
      </c>
      <c r="Z898">
        <v>0</v>
      </c>
      <c r="AA898">
        <v>2</v>
      </c>
      <c r="AB898">
        <v>1</v>
      </c>
      <c r="AC898">
        <v>0</v>
      </c>
      <c r="AD898">
        <v>0</v>
      </c>
      <c r="AE898">
        <v>0</v>
      </c>
      <c r="AF898">
        <v>4</v>
      </c>
      <c r="AG898">
        <v>0</v>
      </c>
      <c r="AH898">
        <v>0</v>
      </c>
      <c r="AI898">
        <v>3</v>
      </c>
      <c r="AJ898">
        <v>0</v>
      </c>
      <c r="AK898">
        <v>2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1</v>
      </c>
      <c r="AX898">
        <v>1</v>
      </c>
      <c r="AY898">
        <v>1</v>
      </c>
      <c r="AZ898">
        <v>8</v>
      </c>
      <c r="BA898">
        <v>0</v>
      </c>
      <c r="BB898">
        <v>0</v>
      </c>
      <c r="BC898">
        <v>0</v>
      </c>
      <c r="BD898">
        <v>1</v>
      </c>
    </row>
    <row r="899" spans="1:56" x14ac:dyDescent="0.3">
      <c r="A899">
        <v>2025</v>
      </c>
      <c r="B899">
        <v>5</v>
      </c>
      <c r="C899">
        <v>6671</v>
      </c>
      <c r="D899">
        <v>6683</v>
      </c>
      <c r="E899" t="s">
        <v>167</v>
      </c>
      <c r="F899" t="s">
        <v>68</v>
      </c>
      <c r="G899" t="s">
        <v>104</v>
      </c>
      <c r="H899">
        <v>0</v>
      </c>
      <c r="I899">
        <v>0</v>
      </c>
      <c r="J899">
        <v>0</v>
      </c>
      <c r="K899">
        <v>4</v>
      </c>
      <c r="L899">
        <v>3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3</v>
      </c>
      <c r="S899">
        <v>8</v>
      </c>
      <c r="T899">
        <v>6</v>
      </c>
      <c r="U899">
        <v>5</v>
      </c>
      <c r="V899">
        <v>1</v>
      </c>
      <c r="W899">
        <v>6</v>
      </c>
      <c r="X899">
        <v>2</v>
      </c>
      <c r="Y899">
        <v>15</v>
      </c>
      <c r="Z899">
        <v>1</v>
      </c>
      <c r="AA899">
        <v>5</v>
      </c>
      <c r="AB899">
        <v>0</v>
      </c>
      <c r="AC899">
        <v>0</v>
      </c>
      <c r="AD899">
        <v>2</v>
      </c>
      <c r="AE899">
        <v>0</v>
      </c>
      <c r="AF899">
        <v>18</v>
      </c>
      <c r="AG899">
        <v>0</v>
      </c>
      <c r="AH899">
        <v>0</v>
      </c>
      <c r="AI899">
        <v>7</v>
      </c>
      <c r="AJ899">
        <v>0</v>
      </c>
      <c r="AK899">
        <v>3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6</v>
      </c>
      <c r="AV899">
        <v>0</v>
      </c>
      <c r="AW899">
        <v>6</v>
      </c>
      <c r="AX899">
        <v>0</v>
      </c>
      <c r="AY899">
        <v>9</v>
      </c>
      <c r="AZ899">
        <v>14</v>
      </c>
      <c r="BA899">
        <v>0</v>
      </c>
      <c r="BB899">
        <v>0</v>
      </c>
      <c r="BC899">
        <v>1</v>
      </c>
      <c r="BD899">
        <v>9</v>
      </c>
    </row>
    <row r="900" spans="1:56" x14ac:dyDescent="0.3">
      <c r="A900">
        <v>2025</v>
      </c>
      <c r="B900">
        <v>5</v>
      </c>
      <c r="C900">
        <v>6709</v>
      </c>
      <c r="D900">
        <v>6722</v>
      </c>
      <c r="E900" t="s">
        <v>168</v>
      </c>
      <c r="F900" t="s">
        <v>8</v>
      </c>
      <c r="G900" t="s">
        <v>37</v>
      </c>
      <c r="H900">
        <v>3</v>
      </c>
      <c r="I900">
        <v>0</v>
      </c>
      <c r="J900">
        <v>7</v>
      </c>
      <c r="K900">
        <v>8</v>
      </c>
      <c r="L900">
        <v>6</v>
      </c>
      <c r="M900">
        <v>0</v>
      </c>
      <c r="N900">
        <v>4</v>
      </c>
      <c r="O900">
        <v>0</v>
      </c>
      <c r="P900">
        <v>4</v>
      </c>
      <c r="Q900">
        <v>0</v>
      </c>
      <c r="R900">
        <v>2</v>
      </c>
      <c r="S900">
        <v>10</v>
      </c>
      <c r="T900">
        <v>4</v>
      </c>
      <c r="U900">
        <v>10</v>
      </c>
      <c r="V900">
        <v>8</v>
      </c>
      <c r="W900">
        <v>6</v>
      </c>
      <c r="X900">
        <v>3</v>
      </c>
      <c r="Y900">
        <v>0</v>
      </c>
      <c r="Z900">
        <v>2</v>
      </c>
      <c r="AA900">
        <v>4</v>
      </c>
      <c r="AB900">
        <v>0</v>
      </c>
      <c r="AC900">
        <v>0</v>
      </c>
      <c r="AD900">
        <v>3</v>
      </c>
      <c r="AE900">
        <v>0</v>
      </c>
      <c r="AF900">
        <v>22</v>
      </c>
      <c r="AG900">
        <v>0</v>
      </c>
      <c r="AH900">
        <v>0</v>
      </c>
      <c r="AI900">
        <v>3</v>
      </c>
      <c r="AJ900">
        <v>0</v>
      </c>
      <c r="AK900">
        <v>2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2</v>
      </c>
      <c r="AX900">
        <v>0</v>
      </c>
      <c r="AY900">
        <v>21</v>
      </c>
      <c r="AZ900">
        <v>29</v>
      </c>
      <c r="BA900">
        <v>0</v>
      </c>
      <c r="BB900">
        <v>0</v>
      </c>
      <c r="BC900">
        <v>1</v>
      </c>
      <c r="BD900">
        <v>28</v>
      </c>
    </row>
    <row r="901" spans="1:56" x14ac:dyDescent="0.3">
      <c r="A901">
        <v>2025</v>
      </c>
      <c r="B901">
        <v>5</v>
      </c>
      <c r="C901">
        <v>6710</v>
      </c>
      <c r="D901">
        <v>6723</v>
      </c>
      <c r="E901" t="s">
        <v>169</v>
      </c>
      <c r="F901" t="s">
        <v>8</v>
      </c>
      <c r="G901" t="s">
        <v>30</v>
      </c>
      <c r="H901">
        <v>0</v>
      </c>
      <c r="I901">
        <v>0</v>
      </c>
      <c r="J901">
        <v>0</v>
      </c>
      <c r="K901">
        <v>2</v>
      </c>
      <c r="L901">
        <v>2</v>
      </c>
      <c r="M901">
        <v>0</v>
      </c>
      <c r="N901">
        <v>2</v>
      </c>
      <c r="O901">
        <v>0</v>
      </c>
      <c r="P901">
        <v>2</v>
      </c>
      <c r="Q901">
        <v>1</v>
      </c>
      <c r="R901">
        <v>1</v>
      </c>
      <c r="S901">
        <v>4</v>
      </c>
      <c r="T901">
        <v>0</v>
      </c>
      <c r="U901">
        <v>7</v>
      </c>
      <c r="V901">
        <v>3</v>
      </c>
      <c r="W901">
        <v>0</v>
      </c>
      <c r="X901">
        <v>1</v>
      </c>
      <c r="Y901">
        <v>1</v>
      </c>
      <c r="Z901">
        <v>1</v>
      </c>
      <c r="AA901">
        <v>0</v>
      </c>
      <c r="AB901">
        <v>0</v>
      </c>
      <c r="AC901">
        <v>1</v>
      </c>
      <c r="AD901">
        <v>0</v>
      </c>
      <c r="AE901">
        <v>8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</row>
    <row r="902" spans="1:56" x14ac:dyDescent="0.3">
      <c r="A902">
        <v>2025</v>
      </c>
      <c r="B902">
        <v>5</v>
      </c>
      <c r="C902">
        <v>6930</v>
      </c>
      <c r="D902">
        <v>6953</v>
      </c>
      <c r="E902" t="s">
        <v>170</v>
      </c>
      <c r="F902" t="s">
        <v>68</v>
      </c>
      <c r="G902" t="s">
        <v>92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2</v>
      </c>
      <c r="W902">
        <v>1</v>
      </c>
      <c r="X902">
        <v>0</v>
      </c>
      <c r="Y902">
        <v>3</v>
      </c>
      <c r="Z902">
        <v>1</v>
      </c>
      <c r="AA902">
        <v>1</v>
      </c>
      <c r="AB902">
        <v>1</v>
      </c>
      <c r="AC902">
        <v>0</v>
      </c>
      <c r="AD902">
        <v>1</v>
      </c>
      <c r="AE902">
        <v>0</v>
      </c>
      <c r="AF902">
        <v>0</v>
      </c>
      <c r="AG902">
        <v>0</v>
      </c>
      <c r="AH902">
        <v>0</v>
      </c>
      <c r="AI902">
        <v>1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</v>
      </c>
      <c r="AV902">
        <v>0</v>
      </c>
      <c r="AW902">
        <v>0</v>
      </c>
      <c r="AX902">
        <v>0</v>
      </c>
      <c r="AY902">
        <v>1</v>
      </c>
      <c r="AZ902">
        <v>2</v>
      </c>
      <c r="BA902">
        <v>0</v>
      </c>
      <c r="BB902">
        <v>0</v>
      </c>
      <c r="BC902">
        <v>0</v>
      </c>
      <c r="BD902">
        <v>3</v>
      </c>
    </row>
    <row r="903" spans="1:56" x14ac:dyDescent="0.3">
      <c r="A903">
        <v>2025</v>
      </c>
      <c r="B903">
        <v>5</v>
      </c>
      <c r="C903">
        <v>6931</v>
      </c>
      <c r="D903">
        <v>6954</v>
      </c>
      <c r="E903" t="s">
        <v>171</v>
      </c>
      <c r="F903" t="s">
        <v>8</v>
      </c>
      <c r="G903" t="s">
        <v>136</v>
      </c>
      <c r="H903">
        <v>0</v>
      </c>
      <c r="I903">
        <v>0</v>
      </c>
      <c r="J903">
        <v>0</v>
      </c>
      <c r="K903">
        <v>3</v>
      </c>
      <c r="L903">
        <v>2</v>
      </c>
      <c r="M903">
        <v>0</v>
      </c>
      <c r="N903">
        <v>1</v>
      </c>
      <c r="O903">
        <v>0</v>
      </c>
      <c r="P903">
        <v>0</v>
      </c>
      <c r="Q903">
        <v>0</v>
      </c>
      <c r="R903">
        <v>1</v>
      </c>
      <c r="S903">
        <v>2</v>
      </c>
      <c r="T903">
        <v>3</v>
      </c>
      <c r="U903">
        <v>3</v>
      </c>
      <c r="V903">
        <v>1</v>
      </c>
      <c r="W903">
        <v>2</v>
      </c>
      <c r="X903">
        <v>2</v>
      </c>
      <c r="Y903">
        <v>4</v>
      </c>
      <c r="Z903">
        <v>0</v>
      </c>
      <c r="AA903">
        <v>1</v>
      </c>
      <c r="AB903">
        <v>1</v>
      </c>
      <c r="AC903">
        <v>0</v>
      </c>
      <c r="AD903">
        <v>1</v>
      </c>
      <c r="AE903">
        <v>0</v>
      </c>
      <c r="AF903">
        <v>2</v>
      </c>
      <c r="AG903">
        <v>1</v>
      </c>
      <c r="AH903">
        <v>3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</v>
      </c>
      <c r="AV903">
        <v>0</v>
      </c>
      <c r="AW903">
        <v>2</v>
      </c>
      <c r="AX903">
        <v>2</v>
      </c>
      <c r="AY903">
        <v>6</v>
      </c>
      <c r="AZ903">
        <v>5</v>
      </c>
      <c r="BA903">
        <v>0</v>
      </c>
      <c r="BB903">
        <v>0</v>
      </c>
      <c r="BC903">
        <v>0</v>
      </c>
      <c r="BD903">
        <v>3</v>
      </c>
    </row>
    <row r="904" spans="1:56" x14ac:dyDescent="0.3">
      <c r="A904">
        <v>2025</v>
      </c>
      <c r="B904">
        <v>5</v>
      </c>
      <c r="C904">
        <v>6974</v>
      </c>
      <c r="D904">
        <v>6997</v>
      </c>
      <c r="E904" t="s">
        <v>172</v>
      </c>
      <c r="F904" t="s">
        <v>8</v>
      </c>
      <c r="G904" t="s">
        <v>30</v>
      </c>
      <c r="H904">
        <v>0</v>
      </c>
      <c r="I904">
        <v>0</v>
      </c>
      <c r="J904">
        <v>0</v>
      </c>
      <c r="K904">
        <v>2</v>
      </c>
      <c r="L904">
        <v>1</v>
      </c>
      <c r="M904">
        <v>0</v>
      </c>
      <c r="N904">
        <v>2</v>
      </c>
      <c r="O904">
        <v>0</v>
      </c>
      <c r="P904">
        <v>3</v>
      </c>
      <c r="Q904">
        <v>0</v>
      </c>
      <c r="R904">
        <v>0</v>
      </c>
      <c r="S904">
        <v>5</v>
      </c>
      <c r="T904">
        <v>4</v>
      </c>
      <c r="U904">
        <v>4</v>
      </c>
      <c r="V904">
        <v>1</v>
      </c>
      <c r="W904">
        <v>4</v>
      </c>
      <c r="X904">
        <v>4</v>
      </c>
      <c r="Y904">
        <v>3</v>
      </c>
      <c r="Z904">
        <v>3</v>
      </c>
      <c r="AA904">
        <v>6</v>
      </c>
      <c r="AB904">
        <v>0</v>
      </c>
      <c r="AC904">
        <v>0</v>
      </c>
      <c r="AD904">
        <v>5</v>
      </c>
      <c r="AE904">
        <v>1</v>
      </c>
      <c r="AF904">
        <v>11</v>
      </c>
      <c r="AG904">
        <v>0</v>
      </c>
      <c r="AH904">
        <v>0</v>
      </c>
      <c r="AI904">
        <v>4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2</v>
      </c>
      <c r="AV904">
        <v>0</v>
      </c>
      <c r="AW904">
        <v>1</v>
      </c>
      <c r="AX904">
        <v>1</v>
      </c>
      <c r="AY904">
        <v>16</v>
      </c>
      <c r="AZ904">
        <v>29</v>
      </c>
      <c r="BA904">
        <v>0</v>
      </c>
      <c r="BB904">
        <v>0</v>
      </c>
      <c r="BC904">
        <v>1</v>
      </c>
      <c r="BD904">
        <v>11</v>
      </c>
    </row>
    <row r="905" spans="1:56" x14ac:dyDescent="0.3">
      <c r="A905">
        <v>2025</v>
      </c>
      <c r="B905">
        <v>5</v>
      </c>
      <c r="C905">
        <v>6997</v>
      </c>
      <c r="D905">
        <v>7020</v>
      </c>
      <c r="E905" t="s">
        <v>173</v>
      </c>
      <c r="F905" t="s">
        <v>68</v>
      </c>
      <c r="G905" t="s">
        <v>94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1</v>
      </c>
      <c r="T905">
        <v>1</v>
      </c>
      <c r="U905">
        <v>1</v>
      </c>
      <c r="V905">
        <v>2</v>
      </c>
      <c r="W905">
        <v>0</v>
      </c>
      <c r="X905">
        <v>1</v>
      </c>
      <c r="Y905">
        <v>2</v>
      </c>
      <c r="Z905">
        <v>1</v>
      </c>
      <c r="AA905">
        <v>1</v>
      </c>
      <c r="AB905">
        <v>0</v>
      </c>
      <c r="AC905">
        <v>0</v>
      </c>
      <c r="AD905">
        <v>0</v>
      </c>
      <c r="AE905">
        <v>0</v>
      </c>
      <c r="AF905">
        <v>1</v>
      </c>
      <c r="AG905">
        <v>0</v>
      </c>
      <c r="AH905">
        <v>1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1</v>
      </c>
      <c r="AU905">
        <v>0</v>
      </c>
      <c r="AV905">
        <v>0</v>
      </c>
      <c r="AW905">
        <v>1</v>
      </c>
      <c r="AX905">
        <v>0</v>
      </c>
      <c r="AY905">
        <v>2</v>
      </c>
      <c r="AZ905">
        <v>4</v>
      </c>
      <c r="BA905">
        <v>0</v>
      </c>
      <c r="BB905">
        <v>0</v>
      </c>
      <c r="BC905">
        <v>1</v>
      </c>
      <c r="BD905">
        <v>2</v>
      </c>
    </row>
    <row r="906" spans="1:56" x14ac:dyDescent="0.3">
      <c r="A906">
        <v>2025</v>
      </c>
      <c r="B906">
        <v>5</v>
      </c>
      <c r="C906">
        <v>6998</v>
      </c>
      <c r="D906">
        <v>7021</v>
      </c>
      <c r="E906" t="s">
        <v>174</v>
      </c>
      <c r="F906" t="s">
        <v>68</v>
      </c>
      <c r="G906" t="s">
        <v>94</v>
      </c>
      <c r="H906">
        <v>1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1</v>
      </c>
      <c r="U906">
        <v>1</v>
      </c>
      <c r="V906">
        <v>0</v>
      </c>
      <c r="W906">
        <v>2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4</v>
      </c>
      <c r="AG906">
        <v>0</v>
      </c>
      <c r="AH906">
        <v>0</v>
      </c>
      <c r="AI906">
        <v>0</v>
      </c>
      <c r="AJ906">
        <v>0</v>
      </c>
      <c r="AK906">
        <v>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10</v>
      </c>
      <c r="AX906">
        <v>0</v>
      </c>
      <c r="AY906">
        <v>1</v>
      </c>
      <c r="AZ906">
        <v>10</v>
      </c>
      <c r="BA906">
        <v>0</v>
      </c>
      <c r="BB906">
        <v>0</v>
      </c>
      <c r="BC906">
        <v>1</v>
      </c>
      <c r="BD906">
        <v>1</v>
      </c>
    </row>
    <row r="907" spans="1:56" x14ac:dyDescent="0.3">
      <c r="A907">
        <v>2025</v>
      </c>
      <c r="B907">
        <v>5</v>
      </c>
      <c r="C907">
        <v>6999</v>
      </c>
      <c r="D907">
        <v>7022</v>
      </c>
      <c r="E907" t="s">
        <v>175</v>
      </c>
      <c r="F907" t="s">
        <v>138</v>
      </c>
      <c r="G907" t="s">
        <v>144</v>
      </c>
      <c r="H907">
        <v>0</v>
      </c>
      <c r="I907">
        <v>0</v>
      </c>
      <c r="J907">
        <v>0</v>
      </c>
      <c r="K907">
        <v>1</v>
      </c>
      <c r="L907">
        <v>1</v>
      </c>
      <c r="M907">
        <v>0</v>
      </c>
      <c r="N907">
        <v>1</v>
      </c>
      <c r="O907">
        <v>0</v>
      </c>
      <c r="P907">
        <v>2</v>
      </c>
      <c r="Q907">
        <v>1</v>
      </c>
      <c r="R907">
        <v>0</v>
      </c>
      <c r="S907">
        <v>3</v>
      </c>
      <c r="T907">
        <v>1</v>
      </c>
      <c r="U907">
        <v>3</v>
      </c>
      <c r="V907">
        <v>1</v>
      </c>
      <c r="W907">
        <v>0</v>
      </c>
      <c r="X907">
        <v>2</v>
      </c>
      <c r="Y907">
        <v>2</v>
      </c>
      <c r="Z907">
        <v>1</v>
      </c>
      <c r="AA907">
        <v>1</v>
      </c>
      <c r="AB907">
        <v>0</v>
      </c>
      <c r="AC907">
        <v>0</v>
      </c>
      <c r="AD907">
        <v>3</v>
      </c>
      <c r="AE907">
        <v>0</v>
      </c>
      <c r="AF907">
        <v>1</v>
      </c>
      <c r="AG907">
        <v>0</v>
      </c>
      <c r="AH907">
        <v>0</v>
      </c>
      <c r="AI907">
        <v>1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17</v>
      </c>
      <c r="BA907">
        <v>0</v>
      </c>
      <c r="BB907">
        <v>0</v>
      </c>
      <c r="BC907">
        <v>0</v>
      </c>
      <c r="BD907">
        <v>3</v>
      </c>
    </row>
    <row r="908" spans="1:56" x14ac:dyDescent="0.3">
      <c r="A908">
        <v>2025</v>
      </c>
      <c r="B908">
        <v>5</v>
      </c>
      <c r="C908">
        <v>7000</v>
      </c>
      <c r="D908">
        <v>7023</v>
      </c>
      <c r="E908" t="s">
        <v>176</v>
      </c>
      <c r="F908" t="s">
        <v>8</v>
      </c>
      <c r="G908" t="s">
        <v>18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2</v>
      </c>
      <c r="T908">
        <v>0</v>
      </c>
      <c r="U908">
        <v>0</v>
      </c>
      <c r="V908">
        <v>0</v>
      </c>
      <c r="W908">
        <v>1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1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1</v>
      </c>
      <c r="AZ908">
        <v>1</v>
      </c>
      <c r="BA908">
        <v>0</v>
      </c>
      <c r="BB908">
        <v>0</v>
      </c>
      <c r="BC908">
        <v>0</v>
      </c>
      <c r="BD908">
        <v>0</v>
      </c>
    </row>
    <row r="909" spans="1:56" x14ac:dyDescent="0.3">
      <c r="A909">
        <v>2025</v>
      </c>
      <c r="B909">
        <v>5</v>
      </c>
      <c r="C909">
        <v>7083</v>
      </c>
      <c r="D909">
        <v>7107</v>
      </c>
      <c r="E909" t="s">
        <v>34</v>
      </c>
      <c r="F909" t="s">
        <v>8</v>
      </c>
      <c r="G909" t="s">
        <v>34</v>
      </c>
      <c r="H909">
        <v>0</v>
      </c>
      <c r="I909">
        <v>0</v>
      </c>
      <c r="J909">
        <v>0</v>
      </c>
      <c r="K909">
        <v>16</v>
      </c>
      <c r="L909">
        <v>13</v>
      </c>
      <c r="M909">
        <v>0</v>
      </c>
      <c r="N909">
        <v>11</v>
      </c>
      <c r="O909">
        <v>0</v>
      </c>
      <c r="P909">
        <v>9</v>
      </c>
      <c r="Q909">
        <v>0</v>
      </c>
      <c r="R909">
        <v>8</v>
      </c>
      <c r="S909">
        <v>14</v>
      </c>
      <c r="T909">
        <v>18</v>
      </c>
      <c r="U909">
        <v>14</v>
      </c>
      <c r="V909">
        <v>11</v>
      </c>
      <c r="W909">
        <v>11</v>
      </c>
      <c r="X909">
        <v>11</v>
      </c>
      <c r="Y909">
        <v>10</v>
      </c>
      <c r="Z909">
        <v>3</v>
      </c>
      <c r="AA909">
        <v>8</v>
      </c>
      <c r="AB909">
        <v>4</v>
      </c>
      <c r="AC909">
        <v>0</v>
      </c>
      <c r="AD909">
        <v>15</v>
      </c>
      <c r="AE909">
        <v>0</v>
      </c>
      <c r="AF909">
        <v>27</v>
      </c>
      <c r="AG909">
        <v>0</v>
      </c>
      <c r="AH909">
        <v>0</v>
      </c>
      <c r="AI909">
        <v>14</v>
      </c>
      <c r="AJ909">
        <v>0</v>
      </c>
      <c r="AK909">
        <v>7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6</v>
      </c>
      <c r="AV909">
        <v>0</v>
      </c>
      <c r="AW909">
        <v>4</v>
      </c>
      <c r="AX909">
        <v>0</v>
      </c>
      <c r="AY909">
        <v>20</v>
      </c>
      <c r="AZ909">
        <v>13</v>
      </c>
      <c r="BA909">
        <v>0</v>
      </c>
      <c r="BB909">
        <v>0</v>
      </c>
      <c r="BC909">
        <v>2</v>
      </c>
      <c r="BD909">
        <v>24</v>
      </c>
    </row>
    <row r="910" spans="1:56" x14ac:dyDescent="0.3">
      <c r="A910">
        <v>2025</v>
      </c>
      <c r="B910">
        <v>5</v>
      </c>
      <c r="C910">
        <v>7156</v>
      </c>
      <c r="D910">
        <v>7183</v>
      </c>
      <c r="E910" t="s">
        <v>177</v>
      </c>
      <c r="F910" t="s">
        <v>8</v>
      </c>
      <c r="G910" t="s">
        <v>25</v>
      </c>
      <c r="H910">
        <v>0</v>
      </c>
      <c r="I910">
        <v>0</v>
      </c>
      <c r="J910">
        <v>2</v>
      </c>
      <c r="K910">
        <v>11</v>
      </c>
      <c r="L910">
        <v>0</v>
      </c>
      <c r="M910">
        <v>9</v>
      </c>
      <c r="N910">
        <v>2</v>
      </c>
      <c r="O910">
        <v>4</v>
      </c>
      <c r="P910">
        <v>4</v>
      </c>
      <c r="Q910">
        <v>0</v>
      </c>
      <c r="R910">
        <v>3</v>
      </c>
      <c r="S910">
        <v>22</v>
      </c>
      <c r="T910">
        <v>30</v>
      </c>
      <c r="U910">
        <v>23</v>
      </c>
      <c r="V910">
        <v>12</v>
      </c>
      <c r="W910">
        <v>29</v>
      </c>
      <c r="X910">
        <v>14</v>
      </c>
      <c r="Y910">
        <v>11</v>
      </c>
      <c r="Z910">
        <v>4</v>
      </c>
      <c r="AA910">
        <v>14</v>
      </c>
      <c r="AB910">
        <v>4</v>
      </c>
      <c r="AC910">
        <v>0</v>
      </c>
      <c r="AD910">
        <v>14</v>
      </c>
      <c r="AE910">
        <v>0</v>
      </c>
      <c r="AF910">
        <v>55</v>
      </c>
      <c r="AG910">
        <v>0</v>
      </c>
      <c r="AH910">
        <v>1</v>
      </c>
      <c r="AI910">
        <v>19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6</v>
      </c>
      <c r="AV910">
        <v>0</v>
      </c>
      <c r="AW910">
        <v>10</v>
      </c>
      <c r="AX910">
        <v>0</v>
      </c>
      <c r="AY910">
        <v>22</v>
      </c>
      <c r="AZ910">
        <v>26</v>
      </c>
      <c r="BA910">
        <v>0</v>
      </c>
      <c r="BB910">
        <v>0</v>
      </c>
      <c r="BC910">
        <v>7</v>
      </c>
      <c r="BD910">
        <v>8</v>
      </c>
    </row>
    <row r="911" spans="1:56" x14ac:dyDescent="0.3">
      <c r="A911">
        <v>2025</v>
      </c>
      <c r="B911">
        <v>5</v>
      </c>
      <c r="C911">
        <v>7195</v>
      </c>
      <c r="D911">
        <v>7222</v>
      </c>
      <c r="E911" t="s">
        <v>178</v>
      </c>
      <c r="F911" t="s">
        <v>68</v>
      </c>
      <c r="G911" t="s">
        <v>117</v>
      </c>
      <c r="H911">
        <v>0</v>
      </c>
      <c r="I911">
        <v>0</v>
      </c>
      <c r="J911">
        <v>0</v>
      </c>
      <c r="K911">
        <v>1</v>
      </c>
      <c r="L911">
        <v>1</v>
      </c>
      <c r="M911">
        <v>0</v>
      </c>
      <c r="N911">
        <v>1</v>
      </c>
      <c r="O911">
        <v>0</v>
      </c>
      <c r="P911">
        <v>1</v>
      </c>
      <c r="Q911">
        <v>0</v>
      </c>
      <c r="R911">
        <v>0</v>
      </c>
      <c r="S911">
        <v>0</v>
      </c>
      <c r="T911">
        <v>2</v>
      </c>
      <c r="U911">
        <v>1</v>
      </c>
      <c r="V911">
        <v>0</v>
      </c>
      <c r="W911">
        <v>0</v>
      </c>
      <c r="X911">
        <v>2</v>
      </c>
      <c r="Y911">
        <v>3</v>
      </c>
      <c r="Z911">
        <v>1</v>
      </c>
      <c r="AA911">
        <v>2</v>
      </c>
      <c r="AB911">
        <v>2</v>
      </c>
      <c r="AC911">
        <v>0</v>
      </c>
      <c r="AD911">
        <v>1</v>
      </c>
      <c r="AE911">
        <v>0</v>
      </c>
      <c r="AF911">
        <v>6</v>
      </c>
      <c r="AG911">
        <v>0</v>
      </c>
      <c r="AH911">
        <v>0</v>
      </c>
      <c r="AI911">
        <v>1</v>
      </c>
      <c r="AJ911">
        <v>0</v>
      </c>
      <c r="AK911">
        <v>1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</v>
      </c>
      <c r="AV911">
        <v>0</v>
      </c>
      <c r="AW911">
        <v>2</v>
      </c>
      <c r="AX911">
        <v>0</v>
      </c>
      <c r="AY911">
        <v>0</v>
      </c>
      <c r="AZ911">
        <v>20</v>
      </c>
      <c r="BA911">
        <v>0</v>
      </c>
      <c r="BB911">
        <v>0</v>
      </c>
      <c r="BC911">
        <v>0</v>
      </c>
      <c r="BD911">
        <v>4</v>
      </c>
    </row>
    <row r="912" spans="1:56" x14ac:dyDescent="0.3">
      <c r="A912">
        <v>2025</v>
      </c>
      <c r="B912">
        <v>5</v>
      </c>
      <c r="C912">
        <v>7196</v>
      </c>
      <c r="D912">
        <v>7223</v>
      </c>
      <c r="E912" t="s">
        <v>179</v>
      </c>
      <c r="F912" t="s">
        <v>68</v>
      </c>
      <c r="G912" t="s">
        <v>117</v>
      </c>
      <c r="H912">
        <v>0</v>
      </c>
      <c r="I912">
        <v>0</v>
      </c>
      <c r="J912">
        <v>0</v>
      </c>
      <c r="K912">
        <v>0</v>
      </c>
      <c r="L912">
        <v>1</v>
      </c>
      <c r="M912">
        <v>0</v>
      </c>
      <c r="N912">
        <v>1</v>
      </c>
      <c r="O912">
        <v>0</v>
      </c>
      <c r="P912">
        <v>1</v>
      </c>
      <c r="Q912">
        <v>0</v>
      </c>
      <c r="R912">
        <v>2</v>
      </c>
      <c r="S912">
        <v>4</v>
      </c>
      <c r="T912">
        <v>1</v>
      </c>
      <c r="U912">
        <v>3</v>
      </c>
      <c r="V912">
        <v>1</v>
      </c>
      <c r="W912">
        <v>0</v>
      </c>
      <c r="X912">
        <v>1</v>
      </c>
      <c r="Y912">
        <v>1</v>
      </c>
      <c r="Z912">
        <v>0</v>
      </c>
      <c r="AA912">
        <v>4</v>
      </c>
      <c r="AB912">
        <v>1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2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2</v>
      </c>
      <c r="AX912">
        <v>8</v>
      </c>
      <c r="AY912">
        <v>0</v>
      </c>
      <c r="AZ912">
        <v>4</v>
      </c>
      <c r="BA912">
        <v>0</v>
      </c>
      <c r="BB912">
        <v>0</v>
      </c>
      <c r="BC912">
        <v>1</v>
      </c>
      <c r="BD912">
        <v>1</v>
      </c>
    </row>
    <row r="913" spans="1:56" x14ac:dyDescent="0.3">
      <c r="A913">
        <v>2025</v>
      </c>
      <c r="B913">
        <v>5</v>
      </c>
      <c r="C913">
        <v>7273</v>
      </c>
      <c r="D913">
        <v>7306</v>
      </c>
      <c r="E913" t="s">
        <v>180</v>
      </c>
      <c r="F913" t="s">
        <v>8</v>
      </c>
      <c r="G913" t="s">
        <v>32</v>
      </c>
      <c r="H913">
        <v>0</v>
      </c>
      <c r="I913">
        <v>0</v>
      </c>
      <c r="J913">
        <v>0</v>
      </c>
      <c r="K913">
        <v>8</v>
      </c>
      <c r="L913">
        <v>8</v>
      </c>
      <c r="M913">
        <v>0</v>
      </c>
      <c r="N913">
        <v>7</v>
      </c>
      <c r="O913">
        <v>1</v>
      </c>
      <c r="P913">
        <v>5</v>
      </c>
      <c r="Q913">
        <v>0</v>
      </c>
      <c r="R913">
        <v>0</v>
      </c>
      <c r="S913">
        <v>4</v>
      </c>
      <c r="T913">
        <v>8</v>
      </c>
      <c r="U913">
        <v>10</v>
      </c>
      <c r="V913">
        <v>5</v>
      </c>
      <c r="W913">
        <v>7</v>
      </c>
      <c r="X913">
        <v>2</v>
      </c>
      <c r="Y913">
        <v>2</v>
      </c>
      <c r="Z913">
        <v>1</v>
      </c>
      <c r="AA913">
        <v>1</v>
      </c>
      <c r="AB913">
        <v>1</v>
      </c>
      <c r="AC913">
        <v>0</v>
      </c>
      <c r="AD913">
        <v>6</v>
      </c>
      <c r="AE913">
        <v>0</v>
      </c>
      <c r="AF913">
        <v>25</v>
      </c>
      <c r="AG913">
        <v>0</v>
      </c>
      <c r="AH913">
        <v>1</v>
      </c>
      <c r="AI913">
        <v>5</v>
      </c>
      <c r="AJ913">
        <v>0</v>
      </c>
      <c r="AK913">
        <v>3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2</v>
      </c>
      <c r="AZ913">
        <v>0</v>
      </c>
      <c r="BA913">
        <v>0</v>
      </c>
      <c r="BB913">
        <v>0</v>
      </c>
      <c r="BC913">
        <v>0</v>
      </c>
      <c r="BD913">
        <v>6</v>
      </c>
    </row>
    <row r="914" spans="1:56" x14ac:dyDescent="0.3">
      <c r="A914">
        <v>2025</v>
      </c>
      <c r="B914">
        <v>5</v>
      </c>
      <c r="C914">
        <v>7282</v>
      </c>
      <c r="D914">
        <v>7315</v>
      </c>
      <c r="E914" t="s">
        <v>181</v>
      </c>
      <c r="F914" t="s">
        <v>68</v>
      </c>
      <c r="G914" t="s">
        <v>104</v>
      </c>
      <c r="H914">
        <v>0</v>
      </c>
      <c r="I914">
        <v>0</v>
      </c>
      <c r="J914">
        <v>0</v>
      </c>
      <c r="K914">
        <v>2</v>
      </c>
      <c r="L914">
        <v>2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  <c r="U914">
        <v>2</v>
      </c>
      <c r="V914">
        <v>1</v>
      </c>
      <c r="W914">
        <v>1</v>
      </c>
      <c r="X914">
        <v>2</v>
      </c>
      <c r="Y914">
        <v>1</v>
      </c>
      <c r="Z914">
        <v>1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3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3</v>
      </c>
      <c r="AU914">
        <v>1</v>
      </c>
      <c r="AV914">
        <v>0</v>
      </c>
      <c r="AW914">
        <v>0</v>
      </c>
      <c r="AX914">
        <v>1</v>
      </c>
      <c r="AY914">
        <v>2</v>
      </c>
      <c r="AZ914">
        <v>6</v>
      </c>
      <c r="BA914">
        <v>0</v>
      </c>
      <c r="BB914">
        <v>0</v>
      </c>
      <c r="BC914">
        <v>0</v>
      </c>
      <c r="BD914">
        <v>2</v>
      </c>
    </row>
    <row r="915" spans="1:56" x14ac:dyDescent="0.3">
      <c r="A915">
        <v>2025</v>
      </c>
      <c r="B915">
        <v>5</v>
      </c>
      <c r="C915">
        <v>7283</v>
      </c>
      <c r="D915">
        <v>7316</v>
      </c>
      <c r="E915" t="s">
        <v>182</v>
      </c>
      <c r="F915" t="s">
        <v>68</v>
      </c>
      <c r="G915" t="s">
        <v>104</v>
      </c>
      <c r="H915">
        <v>0</v>
      </c>
      <c r="I915">
        <v>0</v>
      </c>
      <c r="J915">
        <v>0</v>
      </c>
      <c r="K915">
        <v>4</v>
      </c>
      <c r="L915">
        <v>3</v>
      </c>
      <c r="M915">
        <v>0</v>
      </c>
      <c r="N915">
        <v>3</v>
      </c>
      <c r="O915">
        <v>0</v>
      </c>
      <c r="P915">
        <v>2</v>
      </c>
      <c r="Q915">
        <v>0</v>
      </c>
      <c r="R915">
        <v>3</v>
      </c>
      <c r="S915">
        <v>3</v>
      </c>
      <c r="T915">
        <v>4</v>
      </c>
      <c r="U915">
        <v>1</v>
      </c>
      <c r="V915">
        <v>6</v>
      </c>
      <c r="W915">
        <v>2</v>
      </c>
      <c r="X915">
        <v>1</v>
      </c>
      <c r="Y915">
        <v>1</v>
      </c>
      <c r="Z915">
        <v>1</v>
      </c>
      <c r="AA915">
        <v>1</v>
      </c>
      <c r="AB915">
        <v>1</v>
      </c>
      <c r="AC915">
        <v>0</v>
      </c>
      <c r="AD915">
        <v>2</v>
      </c>
      <c r="AE915">
        <v>0</v>
      </c>
      <c r="AF915">
        <v>7</v>
      </c>
      <c r="AG915">
        <v>0</v>
      </c>
      <c r="AH915">
        <v>1</v>
      </c>
      <c r="AI915">
        <v>0</v>
      </c>
      <c r="AJ915">
        <v>0</v>
      </c>
      <c r="AK915">
        <v>0</v>
      </c>
      <c r="AL915">
        <v>0</v>
      </c>
      <c r="AM915">
        <v>1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5</v>
      </c>
      <c r="AZ915">
        <v>4</v>
      </c>
      <c r="BA915">
        <v>0</v>
      </c>
      <c r="BB915">
        <v>0</v>
      </c>
      <c r="BC915">
        <v>0</v>
      </c>
      <c r="BD915">
        <v>0</v>
      </c>
    </row>
    <row r="916" spans="1:56" x14ac:dyDescent="0.3">
      <c r="A916">
        <v>2025</v>
      </c>
      <c r="B916">
        <v>5</v>
      </c>
      <c r="C916">
        <v>7284</v>
      </c>
      <c r="D916">
        <v>7317</v>
      </c>
      <c r="E916" t="s">
        <v>183</v>
      </c>
      <c r="F916" t="s">
        <v>138</v>
      </c>
      <c r="G916" t="s">
        <v>144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1</v>
      </c>
      <c r="T916">
        <v>2</v>
      </c>
      <c r="U916">
        <v>2</v>
      </c>
      <c r="V916">
        <v>2</v>
      </c>
      <c r="W916">
        <v>1</v>
      </c>
      <c r="X916">
        <v>1</v>
      </c>
      <c r="Y916">
        <v>2</v>
      </c>
      <c r="Z916">
        <v>1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2</v>
      </c>
      <c r="AJ916">
        <v>0</v>
      </c>
      <c r="AK916">
        <v>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3</v>
      </c>
      <c r="AU916">
        <v>0</v>
      </c>
      <c r="AV916">
        <v>0</v>
      </c>
      <c r="AW916">
        <v>2</v>
      </c>
      <c r="AX916">
        <v>0</v>
      </c>
      <c r="AY916">
        <v>1</v>
      </c>
      <c r="AZ916">
        <v>1</v>
      </c>
      <c r="BA916">
        <v>0</v>
      </c>
      <c r="BB916">
        <v>0</v>
      </c>
      <c r="BC916">
        <v>0</v>
      </c>
      <c r="BD916">
        <v>1</v>
      </c>
    </row>
    <row r="917" spans="1:56" x14ac:dyDescent="0.3">
      <c r="A917">
        <v>2025</v>
      </c>
      <c r="B917">
        <v>5</v>
      </c>
      <c r="C917">
        <v>7285</v>
      </c>
      <c r="D917">
        <v>7318</v>
      </c>
      <c r="E917" t="s">
        <v>184</v>
      </c>
      <c r="F917" t="s">
        <v>68</v>
      </c>
      <c r="G917" t="s">
        <v>94</v>
      </c>
      <c r="H917">
        <v>0</v>
      </c>
      <c r="I917">
        <v>0</v>
      </c>
      <c r="J917">
        <v>0</v>
      </c>
      <c r="K917">
        <v>2</v>
      </c>
      <c r="L917">
        <v>2</v>
      </c>
      <c r="M917">
        <v>0</v>
      </c>
      <c r="N917">
        <v>2</v>
      </c>
      <c r="O917">
        <v>0</v>
      </c>
      <c r="P917">
        <v>2</v>
      </c>
      <c r="Q917">
        <v>0</v>
      </c>
      <c r="R917">
        <v>0</v>
      </c>
      <c r="S917">
        <v>3</v>
      </c>
      <c r="T917">
        <v>4</v>
      </c>
      <c r="U917">
        <v>0</v>
      </c>
      <c r="V917">
        <v>4</v>
      </c>
      <c r="W917">
        <v>1</v>
      </c>
      <c r="X917">
        <v>2</v>
      </c>
      <c r="Y917">
        <v>2</v>
      </c>
      <c r="Z917">
        <v>1</v>
      </c>
      <c r="AA917">
        <v>2</v>
      </c>
      <c r="AB917">
        <v>2</v>
      </c>
      <c r="AC917">
        <v>0</v>
      </c>
      <c r="AD917">
        <v>1</v>
      </c>
      <c r="AE917">
        <v>0</v>
      </c>
      <c r="AF917">
        <v>3</v>
      </c>
      <c r="AG917">
        <v>0</v>
      </c>
      <c r="AH917">
        <v>0</v>
      </c>
      <c r="AI917">
        <v>3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</v>
      </c>
      <c r="AV917">
        <v>0</v>
      </c>
      <c r="AW917">
        <v>0</v>
      </c>
      <c r="AX917">
        <v>0</v>
      </c>
      <c r="AY917">
        <v>3</v>
      </c>
      <c r="AZ917">
        <v>7</v>
      </c>
      <c r="BA917">
        <v>1</v>
      </c>
      <c r="BB917">
        <v>0</v>
      </c>
      <c r="BC917">
        <v>0</v>
      </c>
      <c r="BD917">
        <v>6</v>
      </c>
    </row>
    <row r="918" spans="1:56" x14ac:dyDescent="0.3">
      <c r="A918">
        <v>2025</v>
      </c>
      <c r="B918">
        <v>5</v>
      </c>
      <c r="C918">
        <v>8434</v>
      </c>
      <c r="D918">
        <v>7410</v>
      </c>
      <c r="E918" t="s">
        <v>185</v>
      </c>
      <c r="F918" t="s">
        <v>8</v>
      </c>
      <c r="G918" t="s">
        <v>21</v>
      </c>
      <c r="H918">
        <v>0</v>
      </c>
      <c r="I918">
        <v>0</v>
      </c>
      <c r="J918">
        <v>0</v>
      </c>
      <c r="K918">
        <v>14</v>
      </c>
      <c r="L918">
        <v>11</v>
      </c>
      <c r="M918">
        <v>0</v>
      </c>
      <c r="N918">
        <v>9</v>
      </c>
      <c r="O918">
        <v>0</v>
      </c>
      <c r="P918">
        <v>5</v>
      </c>
      <c r="Q918">
        <v>0</v>
      </c>
      <c r="R918">
        <v>3</v>
      </c>
      <c r="S918">
        <v>10</v>
      </c>
      <c r="T918">
        <v>15</v>
      </c>
      <c r="U918">
        <v>16</v>
      </c>
      <c r="V918">
        <v>4</v>
      </c>
      <c r="W918">
        <v>11</v>
      </c>
      <c r="X918">
        <v>8</v>
      </c>
      <c r="Y918">
        <v>7</v>
      </c>
      <c r="Z918">
        <v>2</v>
      </c>
      <c r="AA918">
        <v>2</v>
      </c>
      <c r="AB918">
        <v>1</v>
      </c>
      <c r="AC918">
        <v>0</v>
      </c>
      <c r="AD918">
        <v>10</v>
      </c>
      <c r="AE918">
        <v>0</v>
      </c>
      <c r="AF918">
        <v>33</v>
      </c>
      <c r="AG918">
        <v>0</v>
      </c>
      <c r="AH918">
        <v>0</v>
      </c>
      <c r="AI918">
        <v>10</v>
      </c>
      <c r="AJ918">
        <v>0</v>
      </c>
      <c r="AK918">
        <v>5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2</v>
      </c>
      <c r="AU918">
        <v>0</v>
      </c>
      <c r="AV918">
        <v>0</v>
      </c>
      <c r="AW918">
        <v>0</v>
      </c>
      <c r="AX918">
        <v>1</v>
      </c>
      <c r="AY918">
        <v>6</v>
      </c>
      <c r="AZ918">
        <v>10</v>
      </c>
      <c r="BA918">
        <v>0</v>
      </c>
      <c r="BB918">
        <v>0</v>
      </c>
      <c r="BC918">
        <v>0</v>
      </c>
      <c r="BD918">
        <v>3</v>
      </c>
    </row>
    <row r="919" spans="1:56" x14ac:dyDescent="0.3">
      <c r="A919">
        <v>2025</v>
      </c>
      <c r="B919">
        <v>5</v>
      </c>
      <c r="C919">
        <v>10904</v>
      </c>
      <c r="D919">
        <v>9468</v>
      </c>
      <c r="E919" t="s">
        <v>186</v>
      </c>
      <c r="F919" t="s">
        <v>68</v>
      </c>
      <c r="G919" t="s">
        <v>83</v>
      </c>
      <c r="H919">
        <v>2</v>
      </c>
      <c r="I919">
        <v>0</v>
      </c>
      <c r="J919">
        <v>0</v>
      </c>
      <c r="K919">
        <v>2</v>
      </c>
      <c r="L919">
        <v>1</v>
      </c>
      <c r="M919">
        <v>0</v>
      </c>
      <c r="N919">
        <v>0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2</v>
      </c>
      <c r="U919">
        <v>1</v>
      </c>
      <c r="V919">
        <v>2</v>
      </c>
      <c r="W919">
        <v>2</v>
      </c>
      <c r="X919">
        <v>1</v>
      </c>
      <c r="Y919">
        <v>1</v>
      </c>
      <c r="Z919">
        <v>2</v>
      </c>
      <c r="AA919">
        <v>3</v>
      </c>
      <c r="AB919">
        <v>1</v>
      </c>
      <c r="AC919">
        <v>0</v>
      </c>
      <c r="AD919">
        <v>0</v>
      </c>
      <c r="AE919">
        <v>0</v>
      </c>
      <c r="AF919">
        <v>1</v>
      </c>
      <c r="AG919">
        <v>0</v>
      </c>
      <c r="AH919">
        <v>0</v>
      </c>
      <c r="AI919">
        <v>0</v>
      </c>
      <c r="AJ919">
        <v>0</v>
      </c>
      <c r="AK919">
        <v>1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1</v>
      </c>
      <c r="AX919">
        <v>0</v>
      </c>
      <c r="AY919">
        <v>3</v>
      </c>
      <c r="AZ919">
        <v>6</v>
      </c>
      <c r="BA919">
        <v>0</v>
      </c>
      <c r="BB919">
        <v>0</v>
      </c>
      <c r="BC919">
        <v>0</v>
      </c>
      <c r="BD919">
        <v>1</v>
      </c>
    </row>
    <row r="920" spans="1:56" x14ac:dyDescent="0.3">
      <c r="A920">
        <v>2025</v>
      </c>
      <c r="B920">
        <v>5</v>
      </c>
      <c r="C920">
        <v>11767</v>
      </c>
      <c r="D920">
        <v>10096</v>
      </c>
      <c r="E920" t="s">
        <v>187</v>
      </c>
      <c r="F920" t="s">
        <v>68</v>
      </c>
      <c r="G920" t="s">
        <v>104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2</v>
      </c>
      <c r="U920">
        <v>2</v>
      </c>
      <c r="V920">
        <v>1</v>
      </c>
      <c r="W920">
        <v>0</v>
      </c>
      <c r="X920">
        <v>2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1</v>
      </c>
      <c r="AG920">
        <v>0</v>
      </c>
      <c r="AH920">
        <v>0</v>
      </c>
      <c r="AI920">
        <v>1</v>
      </c>
      <c r="AJ920">
        <v>0</v>
      </c>
      <c r="AK920">
        <v>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1</v>
      </c>
      <c r="AX920">
        <v>0</v>
      </c>
      <c r="AY920">
        <v>1</v>
      </c>
      <c r="AZ920">
        <v>5</v>
      </c>
      <c r="BA920">
        <v>0</v>
      </c>
      <c r="BB920">
        <v>0</v>
      </c>
      <c r="BC920">
        <v>0</v>
      </c>
      <c r="BD920">
        <v>0</v>
      </c>
    </row>
    <row r="921" spans="1:56" x14ac:dyDescent="0.3">
      <c r="A921">
        <v>2025</v>
      </c>
      <c r="B921">
        <v>5</v>
      </c>
      <c r="C921">
        <v>11784</v>
      </c>
      <c r="D921">
        <v>10095</v>
      </c>
      <c r="E921" t="s">
        <v>188</v>
      </c>
      <c r="F921" t="s">
        <v>68</v>
      </c>
      <c r="G921" t="s">
        <v>104</v>
      </c>
      <c r="H921">
        <v>0</v>
      </c>
      <c r="I921">
        <v>0</v>
      </c>
      <c r="J921">
        <v>0</v>
      </c>
      <c r="K921">
        <v>1</v>
      </c>
      <c r="L921">
        <v>2</v>
      </c>
      <c r="M921">
        <v>0</v>
      </c>
      <c r="N921">
        <v>2</v>
      </c>
      <c r="O921">
        <v>0</v>
      </c>
      <c r="P921">
        <v>3</v>
      </c>
      <c r="Q921">
        <v>0</v>
      </c>
      <c r="R921">
        <v>0</v>
      </c>
      <c r="S921">
        <v>3</v>
      </c>
      <c r="T921">
        <v>1</v>
      </c>
      <c r="U921">
        <v>4</v>
      </c>
      <c r="V921">
        <v>0</v>
      </c>
      <c r="W921">
        <v>3</v>
      </c>
      <c r="X921">
        <v>0</v>
      </c>
      <c r="Y921">
        <v>1</v>
      </c>
      <c r="Z921">
        <v>0</v>
      </c>
      <c r="AA921">
        <v>1</v>
      </c>
      <c r="AB921">
        <v>1</v>
      </c>
      <c r="AC921">
        <v>0</v>
      </c>
      <c r="AD921">
        <v>2</v>
      </c>
      <c r="AE921">
        <v>0</v>
      </c>
      <c r="AF921">
        <v>11</v>
      </c>
      <c r="AG921">
        <v>0</v>
      </c>
      <c r="AH921">
        <v>0</v>
      </c>
      <c r="AI921">
        <v>3</v>
      </c>
      <c r="AJ921">
        <v>0</v>
      </c>
      <c r="AK921">
        <v>2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</v>
      </c>
      <c r="AV921">
        <v>0</v>
      </c>
      <c r="AW921">
        <v>2</v>
      </c>
      <c r="AX921">
        <v>0</v>
      </c>
      <c r="AY921">
        <v>1</v>
      </c>
      <c r="AZ921">
        <v>4</v>
      </c>
      <c r="BA921">
        <v>0</v>
      </c>
      <c r="BB921">
        <v>0</v>
      </c>
      <c r="BC921">
        <v>2</v>
      </c>
      <c r="BD921">
        <v>2</v>
      </c>
    </row>
    <row r="922" spans="1:56" x14ac:dyDescent="0.3">
      <c r="A922">
        <v>2025</v>
      </c>
      <c r="B922">
        <v>5</v>
      </c>
      <c r="C922">
        <v>12735</v>
      </c>
      <c r="D922">
        <v>11688</v>
      </c>
      <c r="E922" t="s">
        <v>189</v>
      </c>
      <c r="F922" t="s">
        <v>68</v>
      </c>
      <c r="G922" t="s">
        <v>104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1</v>
      </c>
      <c r="S922">
        <v>1</v>
      </c>
      <c r="T922">
        <v>1</v>
      </c>
      <c r="U922">
        <v>0</v>
      </c>
      <c r="V922">
        <v>1</v>
      </c>
      <c r="W922">
        <v>1</v>
      </c>
      <c r="X922">
        <v>4</v>
      </c>
      <c r="Y922">
        <v>3</v>
      </c>
      <c r="Z922">
        <v>2</v>
      </c>
      <c r="AA922">
        <v>0</v>
      </c>
      <c r="AB922">
        <v>1</v>
      </c>
      <c r="AC922">
        <v>0</v>
      </c>
      <c r="AD922">
        <v>0</v>
      </c>
      <c r="AE922">
        <v>0</v>
      </c>
      <c r="AF922">
        <v>5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1</v>
      </c>
      <c r="AZ922">
        <v>9</v>
      </c>
      <c r="BA922">
        <v>0</v>
      </c>
      <c r="BB922">
        <v>0</v>
      </c>
      <c r="BC922">
        <v>0</v>
      </c>
      <c r="BD922">
        <v>8</v>
      </c>
    </row>
    <row r="923" spans="1:56" x14ac:dyDescent="0.3">
      <c r="A923">
        <v>2025</v>
      </c>
      <c r="B923">
        <v>5</v>
      </c>
      <c r="C923">
        <v>13662</v>
      </c>
      <c r="D923">
        <v>11452</v>
      </c>
      <c r="E923" t="s">
        <v>190</v>
      </c>
      <c r="F923" t="s">
        <v>68</v>
      </c>
      <c r="G923" t="s">
        <v>83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0</v>
      </c>
      <c r="S923">
        <v>1</v>
      </c>
      <c r="T923">
        <v>1</v>
      </c>
      <c r="U923">
        <v>1</v>
      </c>
      <c r="V923">
        <v>0</v>
      </c>
      <c r="W923">
        <v>2</v>
      </c>
      <c r="X923">
        <v>2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2</v>
      </c>
      <c r="AE923">
        <v>0</v>
      </c>
      <c r="AF923">
        <v>6</v>
      </c>
      <c r="AG923">
        <v>0</v>
      </c>
      <c r="AH923">
        <v>3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1</v>
      </c>
      <c r="AX923">
        <v>2</v>
      </c>
      <c r="AY923">
        <v>1</v>
      </c>
      <c r="AZ923">
        <v>4</v>
      </c>
      <c r="BA923">
        <v>0</v>
      </c>
      <c r="BB923">
        <v>0</v>
      </c>
      <c r="BC923">
        <v>0</v>
      </c>
      <c r="BD923">
        <v>0</v>
      </c>
    </row>
    <row r="924" spans="1:56" x14ac:dyDescent="0.3">
      <c r="A924">
        <v>2025</v>
      </c>
      <c r="B924">
        <v>5</v>
      </c>
      <c r="C924">
        <v>14654</v>
      </c>
      <c r="D924">
        <v>11470</v>
      </c>
      <c r="E924" t="s">
        <v>191</v>
      </c>
      <c r="F924" t="s">
        <v>66</v>
      </c>
      <c r="G924" t="s">
        <v>9</v>
      </c>
      <c r="H924">
        <v>0</v>
      </c>
      <c r="I924">
        <v>57</v>
      </c>
      <c r="J924">
        <v>135</v>
      </c>
      <c r="K924">
        <v>0</v>
      </c>
      <c r="L924">
        <v>0</v>
      </c>
      <c r="M924">
        <v>1</v>
      </c>
      <c r="N924">
        <v>0</v>
      </c>
      <c r="O924">
        <v>1</v>
      </c>
      <c r="P924">
        <v>0</v>
      </c>
      <c r="Q924">
        <v>0</v>
      </c>
      <c r="R924">
        <v>0</v>
      </c>
      <c r="S924">
        <v>15</v>
      </c>
      <c r="T924">
        <v>1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28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10</v>
      </c>
      <c r="AV924">
        <v>0</v>
      </c>
      <c r="AW924">
        <v>12</v>
      </c>
      <c r="AX924">
        <v>0</v>
      </c>
      <c r="AY924">
        <v>10</v>
      </c>
      <c r="AZ924">
        <v>11</v>
      </c>
      <c r="BA924">
        <v>0</v>
      </c>
      <c r="BB924">
        <v>0</v>
      </c>
      <c r="BC924">
        <v>4</v>
      </c>
      <c r="BD924">
        <v>7</v>
      </c>
    </row>
    <row r="925" spans="1:56" x14ac:dyDescent="0.3">
      <c r="A925">
        <v>2025</v>
      </c>
      <c r="B925">
        <v>5</v>
      </c>
      <c r="C925">
        <v>26291</v>
      </c>
      <c r="D925">
        <v>17605</v>
      </c>
      <c r="E925" t="s">
        <v>192</v>
      </c>
      <c r="F925" t="s">
        <v>68</v>
      </c>
      <c r="G925" t="s">
        <v>104</v>
      </c>
      <c r="H925">
        <v>0</v>
      </c>
      <c r="I925">
        <v>0</v>
      </c>
      <c r="J925">
        <v>0</v>
      </c>
      <c r="K925">
        <v>2</v>
      </c>
      <c r="L925">
        <v>1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2</v>
      </c>
      <c r="S925">
        <v>5</v>
      </c>
      <c r="T925">
        <v>3</v>
      </c>
      <c r="U925">
        <v>2</v>
      </c>
      <c r="V925">
        <v>2</v>
      </c>
      <c r="W925">
        <v>3</v>
      </c>
      <c r="X925">
        <v>1</v>
      </c>
      <c r="Y925">
        <v>0</v>
      </c>
      <c r="Z925">
        <v>0</v>
      </c>
      <c r="AA925">
        <v>2</v>
      </c>
      <c r="AB925">
        <v>1</v>
      </c>
      <c r="AC925">
        <v>0</v>
      </c>
      <c r="AD925">
        <v>1</v>
      </c>
      <c r="AE925">
        <v>0</v>
      </c>
      <c r="AF925">
        <v>1</v>
      </c>
      <c r="AG925">
        <v>0</v>
      </c>
      <c r="AH925">
        <v>1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</v>
      </c>
      <c r="AV925">
        <v>0</v>
      </c>
      <c r="AW925">
        <v>1</v>
      </c>
      <c r="AX925">
        <v>0</v>
      </c>
      <c r="AY925">
        <v>10</v>
      </c>
      <c r="AZ925">
        <v>15</v>
      </c>
      <c r="BA925">
        <v>0</v>
      </c>
      <c r="BB925">
        <v>0</v>
      </c>
      <c r="BC925">
        <v>0</v>
      </c>
      <c r="BD925">
        <v>2</v>
      </c>
    </row>
    <row r="926" spans="1:56" x14ac:dyDescent="0.3">
      <c r="A926">
        <v>2025</v>
      </c>
      <c r="B926">
        <v>5</v>
      </c>
      <c r="C926">
        <v>26893</v>
      </c>
      <c r="D926">
        <v>17874</v>
      </c>
      <c r="E926" t="s">
        <v>193</v>
      </c>
      <c r="F926" t="s">
        <v>8</v>
      </c>
      <c r="G926" t="s">
        <v>37</v>
      </c>
      <c r="H926">
        <v>0</v>
      </c>
      <c r="I926">
        <v>0</v>
      </c>
      <c r="J926">
        <v>0</v>
      </c>
      <c r="K926">
        <v>3</v>
      </c>
      <c r="L926">
        <v>1</v>
      </c>
      <c r="M926">
        <v>0</v>
      </c>
      <c r="N926">
        <v>1</v>
      </c>
      <c r="O926">
        <v>0</v>
      </c>
      <c r="P926">
        <v>1</v>
      </c>
      <c r="Q926">
        <v>0</v>
      </c>
      <c r="R926">
        <v>0</v>
      </c>
      <c r="S926">
        <v>3</v>
      </c>
      <c r="T926">
        <v>2</v>
      </c>
      <c r="U926">
        <v>3</v>
      </c>
      <c r="V926">
        <v>2</v>
      </c>
      <c r="W926">
        <v>3</v>
      </c>
      <c r="X926">
        <v>0</v>
      </c>
      <c r="Y926">
        <v>3</v>
      </c>
      <c r="Z926">
        <v>0</v>
      </c>
      <c r="AA926">
        <v>4</v>
      </c>
      <c r="AB926">
        <v>0</v>
      </c>
      <c r="AC926">
        <v>0</v>
      </c>
      <c r="AD926">
        <v>1</v>
      </c>
      <c r="AE926">
        <v>0</v>
      </c>
      <c r="AF926">
        <v>6</v>
      </c>
      <c r="AG926">
        <v>0</v>
      </c>
      <c r="AH926">
        <v>0</v>
      </c>
      <c r="AI926">
        <v>1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</v>
      </c>
      <c r="AV926">
        <v>0</v>
      </c>
      <c r="AW926">
        <v>2</v>
      </c>
      <c r="AX926">
        <v>0</v>
      </c>
      <c r="AY926">
        <v>3</v>
      </c>
      <c r="AZ926">
        <v>8</v>
      </c>
      <c r="BA926">
        <v>0</v>
      </c>
      <c r="BB926">
        <v>0</v>
      </c>
      <c r="BC926">
        <v>2</v>
      </c>
      <c r="BD926">
        <v>5</v>
      </c>
    </row>
    <row r="927" spans="1:56" x14ac:dyDescent="0.3">
      <c r="A927">
        <v>2025</v>
      </c>
      <c r="B927">
        <v>5</v>
      </c>
      <c r="C927">
        <v>26894</v>
      </c>
      <c r="D927">
        <v>17875</v>
      </c>
      <c r="E927" t="s">
        <v>194</v>
      </c>
      <c r="F927" t="s">
        <v>8</v>
      </c>
      <c r="G927" t="s">
        <v>61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1</v>
      </c>
      <c r="W927">
        <v>0</v>
      </c>
      <c r="X927">
        <v>0</v>
      </c>
      <c r="Y927">
        <v>2</v>
      </c>
      <c r="Z927">
        <v>0</v>
      </c>
      <c r="AA927">
        <v>1</v>
      </c>
      <c r="AB927">
        <v>0</v>
      </c>
      <c r="AC927">
        <v>0</v>
      </c>
      <c r="AD927">
        <v>0</v>
      </c>
      <c r="AE927">
        <v>0</v>
      </c>
      <c r="AF927">
        <v>2</v>
      </c>
      <c r="AG927">
        <v>0</v>
      </c>
      <c r="AH927">
        <v>0</v>
      </c>
      <c r="AI927">
        <v>0</v>
      </c>
      <c r="AJ927">
        <v>0</v>
      </c>
      <c r="AK927">
        <v>2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2</v>
      </c>
      <c r="BA927">
        <v>0</v>
      </c>
      <c r="BB927">
        <v>0</v>
      </c>
      <c r="BC927">
        <v>0</v>
      </c>
      <c r="BD927">
        <v>1</v>
      </c>
    </row>
    <row r="928" spans="1:56" x14ac:dyDescent="0.3">
      <c r="A928">
        <v>2025</v>
      </c>
      <c r="B928">
        <v>5</v>
      </c>
      <c r="C928">
        <v>28687</v>
      </c>
      <c r="D928">
        <v>18916</v>
      </c>
      <c r="E928" t="s">
        <v>195</v>
      </c>
      <c r="F928" t="s">
        <v>68</v>
      </c>
      <c r="G928" t="s">
        <v>104</v>
      </c>
      <c r="H928">
        <v>0</v>
      </c>
      <c r="I928">
        <v>0</v>
      </c>
      <c r="J928">
        <v>0</v>
      </c>
      <c r="K928">
        <v>4</v>
      </c>
      <c r="L928">
        <v>4</v>
      </c>
      <c r="M928">
        <v>0</v>
      </c>
      <c r="N928">
        <v>3</v>
      </c>
      <c r="O928">
        <v>0</v>
      </c>
      <c r="P928">
        <v>4</v>
      </c>
      <c r="Q928">
        <v>0</v>
      </c>
      <c r="R928">
        <v>1</v>
      </c>
      <c r="S928">
        <v>2</v>
      </c>
      <c r="T928">
        <v>1</v>
      </c>
      <c r="U928">
        <v>3</v>
      </c>
      <c r="V928">
        <v>2</v>
      </c>
      <c r="W928">
        <v>5</v>
      </c>
      <c r="X928">
        <v>1</v>
      </c>
      <c r="Y928">
        <v>3</v>
      </c>
      <c r="Z928">
        <v>1</v>
      </c>
      <c r="AA928">
        <v>3</v>
      </c>
      <c r="AB928">
        <v>1</v>
      </c>
      <c r="AC928">
        <v>0</v>
      </c>
      <c r="AD928">
        <v>3</v>
      </c>
      <c r="AE928">
        <v>0</v>
      </c>
      <c r="AF928">
        <v>4</v>
      </c>
      <c r="AG928">
        <v>0</v>
      </c>
      <c r="AH928">
        <v>8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1</v>
      </c>
      <c r="AX928">
        <v>0</v>
      </c>
      <c r="AY928">
        <v>8</v>
      </c>
      <c r="AZ928">
        <v>9</v>
      </c>
      <c r="BA928">
        <v>0</v>
      </c>
      <c r="BB928">
        <v>0</v>
      </c>
      <c r="BC928">
        <v>1</v>
      </c>
      <c r="BD928">
        <v>7</v>
      </c>
    </row>
    <row r="929" spans="1:56" x14ac:dyDescent="0.3">
      <c r="A929">
        <v>2025</v>
      </c>
      <c r="B929">
        <v>5</v>
      </c>
      <c r="C929">
        <v>29039</v>
      </c>
      <c r="D929">
        <v>18872</v>
      </c>
      <c r="E929" t="s">
        <v>196</v>
      </c>
      <c r="F929" t="s">
        <v>68</v>
      </c>
      <c r="G929" t="s">
        <v>104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2</v>
      </c>
      <c r="U929">
        <v>1</v>
      </c>
      <c r="V929">
        <v>0</v>
      </c>
      <c r="W929">
        <v>1</v>
      </c>
      <c r="X929">
        <v>0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2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1</v>
      </c>
      <c r="AZ929">
        <v>4</v>
      </c>
      <c r="BA929">
        <v>0</v>
      </c>
      <c r="BB929">
        <v>0</v>
      </c>
      <c r="BC929">
        <v>0</v>
      </c>
      <c r="BD929">
        <v>2</v>
      </c>
    </row>
    <row r="930" spans="1:56" x14ac:dyDescent="0.3">
      <c r="A930">
        <v>2025</v>
      </c>
      <c r="B930">
        <v>5</v>
      </c>
      <c r="C930">
        <v>35945</v>
      </c>
      <c r="D930">
        <v>26094</v>
      </c>
      <c r="E930" t="s">
        <v>197</v>
      </c>
      <c r="F930" t="s">
        <v>68</v>
      </c>
      <c r="G930" t="s">
        <v>68</v>
      </c>
      <c r="H930">
        <v>0</v>
      </c>
      <c r="I930">
        <v>0</v>
      </c>
      <c r="J930">
        <v>0</v>
      </c>
      <c r="K930">
        <v>10</v>
      </c>
      <c r="L930">
        <v>5</v>
      </c>
      <c r="M930">
        <v>0</v>
      </c>
      <c r="N930">
        <v>4</v>
      </c>
      <c r="O930">
        <v>0</v>
      </c>
      <c r="P930">
        <v>2</v>
      </c>
      <c r="Q930">
        <v>0</v>
      </c>
      <c r="R930">
        <v>3</v>
      </c>
      <c r="S930">
        <v>4</v>
      </c>
      <c r="T930">
        <v>12</v>
      </c>
      <c r="U930">
        <v>4</v>
      </c>
      <c r="V930">
        <v>6</v>
      </c>
      <c r="W930">
        <v>10</v>
      </c>
      <c r="X930">
        <v>4</v>
      </c>
      <c r="Y930">
        <v>5</v>
      </c>
      <c r="Z930">
        <v>3</v>
      </c>
      <c r="AA930">
        <v>7</v>
      </c>
      <c r="AB930">
        <v>5</v>
      </c>
      <c r="AC930">
        <v>0</v>
      </c>
      <c r="AD930">
        <v>1</v>
      </c>
      <c r="AE930">
        <v>0</v>
      </c>
      <c r="AF930">
        <v>30</v>
      </c>
      <c r="AG930">
        <v>0</v>
      </c>
      <c r="AH930">
        <v>0</v>
      </c>
      <c r="AI930">
        <v>1</v>
      </c>
      <c r="AJ930">
        <v>0</v>
      </c>
      <c r="AK930">
        <v>5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2</v>
      </c>
      <c r="AX930">
        <v>10</v>
      </c>
      <c r="AY930">
        <v>13</v>
      </c>
      <c r="AZ930">
        <v>14</v>
      </c>
      <c r="BA930">
        <v>0</v>
      </c>
      <c r="BB930">
        <v>0</v>
      </c>
      <c r="BC930">
        <v>2</v>
      </c>
      <c r="BD930">
        <v>5</v>
      </c>
    </row>
    <row r="931" spans="1:56" x14ac:dyDescent="0.3">
      <c r="A931">
        <v>2025</v>
      </c>
      <c r="B931">
        <v>5</v>
      </c>
      <c r="C931">
        <v>36072</v>
      </c>
      <c r="D931">
        <v>26269</v>
      </c>
      <c r="E931" t="s">
        <v>198</v>
      </c>
      <c r="F931" t="s">
        <v>8</v>
      </c>
      <c r="G931" t="s">
        <v>18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1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</v>
      </c>
      <c r="T931">
        <v>0</v>
      </c>
      <c r="U931">
        <v>0</v>
      </c>
      <c r="V931">
        <v>1</v>
      </c>
      <c r="W931">
        <v>1</v>
      </c>
      <c r="X931">
        <v>1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1</v>
      </c>
      <c r="AX931">
        <v>0</v>
      </c>
      <c r="AY931">
        <v>8</v>
      </c>
      <c r="AZ931">
        <v>13</v>
      </c>
      <c r="BA931">
        <v>0</v>
      </c>
      <c r="BB931">
        <v>0</v>
      </c>
      <c r="BC931">
        <v>0</v>
      </c>
      <c r="BD931">
        <v>0</v>
      </c>
    </row>
    <row r="932" spans="1:56" x14ac:dyDescent="0.3">
      <c r="A932">
        <v>2025</v>
      </c>
      <c r="B932">
        <v>5</v>
      </c>
      <c r="C932">
        <v>39423</v>
      </c>
      <c r="D932">
        <v>31139</v>
      </c>
      <c r="E932" t="s">
        <v>363</v>
      </c>
      <c r="F932" t="s">
        <v>138</v>
      </c>
      <c r="G932" t="s">
        <v>142</v>
      </c>
      <c r="H932">
        <v>0</v>
      </c>
      <c r="I932">
        <v>0</v>
      </c>
      <c r="J932">
        <v>0</v>
      </c>
      <c r="K932">
        <v>3</v>
      </c>
      <c r="L932">
        <v>3</v>
      </c>
      <c r="M932">
        <v>0</v>
      </c>
      <c r="N932">
        <v>2</v>
      </c>
      <c r="O932">
        <v>0</v>
      </c>
      <c r="P932">
        <v>0</v>
      </c>
      <c r="Q932">
        <v>0</v>
      </c>
      <c r="R932">
        <v>0</v>
      </c>
      <c r="S932">
        <v>1</v>
      </c>
      <c r="T932">
        <v>1</v>
      </c>
      <c r="U932">
        <v>2</v>
      </c>
      <c r="V932">
        <v>0</v>
      </c>
      <c r="W932">
        <v>0</v>
      </c>
      <c r="X932">
        <v>0</v>
      </c>
      <c r="Y932">
        <v>4</v>
      </c>
      <c r="Z932">
        <v>2</v>
      </c>
      <c r="AA932">
        <v>7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2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1</v>
      </c>
      <c r="AX932">
        <v>2</v>
      </c>
      <c r="AY932">
        <v>2</v>
      </c>
      <c r="AZ932">
        <v>9</v>
      </c>
      <c r="BA932">
        <v>0</v>
      </c>
      <c r="BB932">
        <v>0</v>
      </c>
      <c r="BC932">
        <v>1</v>
      </c>
      <c r="BD932">
        <v>4</v>
      </c>
    </row>
    <row r="933" spans="1:56" x14ac:dyDescent="0.3">
      <c r="A933">
        <v>2025</v>
      </c>
      <c r="B933">
        <v>5</v>
      </c>
      <c r="C933">
        <v>40593</v>
      </c>
      <c r="D933">
        <v>31449</v>
      </c>
      <c r="E933" t="s">
        <v>169</v>
      </c>
      <c r="F933" t="s">
        <v>8</v>
      </c>
      <c r="G933" t="s">
        <v>30</v>
      </c>
      <c r="H933">
        <v>0</v>
      </c>
      <c r="I933">
        <v>1</v>
      </c>
      <c r="J933">
        <v>0</v>
      </c>
      <c r="K933">
        <v>13</v>
      </c>
      <c r="L933">
        <v>6</v>
      </c>
      <c r="M933">
        <v>1</v>
      </c>
      <c r="N933">
        <v>4</v>
      </c>
      <c r="O933">
        <v>0</v>
      </c>
      <c r="P933">
        <v>4</v>
      </c>
      <c r="Q933">
        <v>0</v>
      </c>
      <c r="R933">
        <v>8</v>
      </c>
      <c r="S933">
        <v>12</v>
      </c>
      <c r="T933">
        <v>12</v>
      </c>
      <c r="U933">
        <v>15</v>
      </c>
      <c r="V933">
        <v>8</v>
      </c>
      <c r="W933">
        <v>10</v>
      </c>
      <c r="X933">
        <v>4</v>
      </c>
      <c r="Y933">
        <v>8</v>
      </c>
      <c r="Z933">
        <v>7</v>
      </c>
      <c r="AA933">
        <v>8</v>
      </c>
      <c r="AB933">
        <v>1</v>
      </c>
      <c r="AC933">
        <v>12</v>
      </c>
      <c r="AD933">
        <v>17</v>
      </c>
      <c r="AE933">
        <v>17</v>
      </c>
      <c r="AF933">
        <v>35</v>
      </c>
      <c r="AG933">
        <v>1</v>
      </c>
      <c r="AH933">
        <v>12</v>
      </c>
      <c r="AI933">
        <v>2</v>
      </c>
      <c r="AJ933">
        <v>0</v>
      </c>
      <c r="AK933">
        <v>2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3</v>
      </c>
      <c r="AV933">
        <v>0</v>
      </c>
      <c r="AW933">
        <v>25</v>
      </c>
      <c r="AX933">
        <v>0</v>
      </c>
      <c r="AY933">
        <v>12</v>
      </c>
      <c r="AZ933">
        <v>45</v>
      </c>
      <c r="BA933">
        <v>0</v>
      </c>
      <c r="BB933">
        <v>0</v>
      </c>
      <c r="BC933">
        <v>1</v>
      </c>
      <c r="BD933">
        <v>9</v>
      </c>
    </row>
    <row r="934" spans="1:56" x14ac:dyDescent="0.3">
      <c r="A934">
        <v>2025</v>
      </c>
      <c r="B934">
        <v>5</v>
      </c>
      <c r="C934">
        <v>40716</v>
      </c>
      <c r="D934">
        <v>32743</v>
      </c>
      <c r="E934" t="s">
        <v>30</v>
      </c>
      <c r="F934" t="s">
        <v>8</v>
      </c>
      <c r="G934" t="s">
        <v>30</v>
      </c>
      <c r="H934">
        <v>16</v>
      </c>
      <c r="I934">
        <v>1</v>
      </c>
      <c r="J934">
        <v>22</v>
      </c>
      <c r="K934">
        <v>11</v>
      </c>
      <c r="L934">
        <v>7</v>
      </c>
      <c r="M934">
        <v>3</v>
      </c>
      <c r="N934">
        <v>5</v>
      </c>
      <c r="O934">
        <v>2</v>
      </c>
      <c r="P934">
        <v>5</v>
      </c>
      <c r="Q934">
        <v>0</v>
      </c>
      <c r="R934">
        <v>3</v>
      </c>
      <c r="S934">
        <v>15</v>
      </c>
      <c r="T934">
        <v>13</v>
      </c>
      <c r="U934">
        <v>13</v>
      </c>
      <c r="V934">
        <v>5</v>
      </c>
      <c r="W934">
        <v>10</v>
      </c>
      <c r="X934">
        <v>11</v>
      </c>
      <c r="Y934">
        <v>7</v>
      </c>
      <c r="Z934">
        <v>1</v>
      </c>
      <c r="AA934">
        <v>9</v>
      </c>
      <c r="AB934">
        <v>1</v>
      </c>
      <c r="AC934">
        <v>0</v>
      </c>
      <c r="AD934">
        <v>12</v>
      </c>
      <c r="AE934">
        <v>0</v>
      </c>
      <c r="AF934">
        <v>28</v>
      </c>
      <c r="AG934">
        <v>0</v>
      </c>
      <c r="AH934">
        <v>0</v>
      </c>
      <c r="AI934">
        <v>11</v>
      </c>
      <c r="AJ934">
        <v>0</v>
      </c>
      <c r="AK934">
        <v>12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6</v>
      </c>
      <c r="AY934">
        <v>8</v>
      </c>
      <c r="AZ934">
        <v>22</v>
      </c>
      <c r="BA934">
        <v>1</v>
      </c>
      <c r="BB934">
        <v>0</v>
      </c>
      <c r="BC934">
        <v>2</v>
      </c>
      <c r="BD934">
        <v>41</v>
      </c>
    </row>
    <row r="935" spans="1:56" x14ac:dyDescent="0.3">
      <c r="A935">
        <v>2025</v>
      </c>
      <c r="B935">
        <v>5</v>
      </c>
      <c r="C935">
        <v>40948</v>
      </c>
      <c r="D935">
        <v>34132</v>
      </c>
      <c r="E935" t="s">
        <v>524</v>
      </c>
      <c r="F935" t="s">
        <v>68</v>
      </c>
      <c r="G935" t="s">
        <v>94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1</v>
      </c>
      <c r="T935">
        <v>0</v>
      </c>
      <c r="U935">
        <v>1</v>
      </c>
      <c r="V935">
        <v>2</v>
      </c>
      <c r="W935">
        <v>0</v>
      </c>
      <c r="X935">
        <v>0</v>
      </c>
      <c r="Y935">
        <v>0</v>
      </c>
      <c r="Z935">
        <v>1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1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2</v>
      </c>
      <c r="BA935">
        <v>0</v>
      </c>
      <c r="BB935">
        <v>0</v>
      </c>
      <c r="BC935">
        <v>0</v>
      </c>
      <c r="BD935">
        <v>0</v>
      </c>
    </row>
    <row r="936" spans="1:56" x14ac:dyDescent="0.3">
      <c r="A936">
        <v>2025</v>
      </c>
      <c r="B936">
        <v>6</v>
      </c>
      <c r="C936">
        <v>4314</v>
      </c>
      <c r="D936">
        <v>4317</v>
      </c>
      <c r="E936" t="s">
        <v>7</v>
      </c>
      <c r="F936" t="s">
        <v>8</v>
      </c>
      <c r="G936" t="s">
        <v>9</v>
      </c>
      <c r="H936">
        <v>214</v>
      </c>
      <c r="I936">
        <v>20</v>
      </c>
      <c r="J936">
        <v>226</v>
      </c>
      <c r="K936">
        <v>0</v>
      </c>
      <c r="L936">
        <v>1</v>
      </c>
      <c r="M936">
        <v>0</v>
      </c>
      <c r="N936">
        <v>0</v>
      </c>
      <c r="O936">
        <v>0</v>
      </c>
      <c r="P936">
        <v>1</v>
      </c>
      <c r="Q936">
        <v>0</v>
      </c>
      <c r="R936">
        <v>0</v>
      </c>
      <c r="S936">
        <v>2</v>
      </c>
      <c r="T936">
        <v>0</v>
      </c>
      <c r="U936">
        <v>4</v>
      </c>
      <c r="V936">
        <v>1</v>
      </c>
      <c r="W936">
        <v>1</v>
      </c>
      <c r="X936">
        <v>1</v>
      </c>
      <c r="Y936">
        <v>0</v>
      </c>
      <c r="Z936">
        <v>2</v>
      </c>
      <c r="AA936">
        <v>0</v>
      </c>
      <c r="AB936">
        <v>0</v>
      </c>
      <c r="AC936">
        <v>0</v>
      </c>
      <c r="AD936">
        <v>3</v>
      </c>
      <c r="AE936">
        <v>1</v>
      </c>
      <c r="AF936">
        <v>5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7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1</v>
      </c>
      <c r="AT936">
        <v>4</v>
      </c>
      <c r="AU936">
        <v>4</v>
      </c>
      <c r="AV936">
        <v>0</v>
      </c>
      <c r="AW936">
        <v>8</v>
      </c>
      <c r="AX936">
        <v>0</v>
      </c>
      <c r="AY936">
        <v>5</v>
      </c>
      <c r="AZ936">
        <v>3</v>
      </c>
      <c r="BA936">
        <v>0</v>
      </c>
      <c r="BB936">
        <v>0</v>
      </c>
      <c r="BC936">
        <v>1</v>
      </c>
      <c r="BD936">
        <v>2</v>
      </c>
    </row>
    <row r="937" spans="1:56" x14ac:dyDescent="0.3">
      <c r="A937">
        <v>2025</v>
      </c>
      <c r="B937">
        <v>6</v>
      </c>
      <c r="C937">
        <v>4315</v>
      </c>
      <c r="D937">
        <v>4318</v>
      </c>
      <c r="E937" t="s">
        <v>10</v>
      </c>
      <c r="F937" t="s">
        <v>8</v>
      </c>
      <c r="G937" t="s">
        <v>8</v>
      </c>
      <c r="H937">
        <v>16</v>
      </c>
      <c r="I937">
        <v>2</v>
      </c>
      <c r="J937">
        <v>14</v>
      </c>
      <c r="K937">
        <v>15</v>
      </c>
      <c r="L937">
        <v>11</v>
      </c>
      <c r="M937">
        <v>4</v>
      </c>
      <c r="N937">
        <v>10</v>
      </c>
      <c r="O937">
        <v>0</v>
      </c>
      <c r="P937">
        <v>10</v>
      </c>
      <c r="Q937">
        <v>0</v>
      </c>
      <c r="R937">
        <v>12</v>
      </c>
      <c r="S937">
        <v>22</v>
      </c>
      <c r="T937">
        <v>24</v>
      </c>
      <c r="U937">
        <v>25</v>
      </c>
      <c r="V937">
        <v>13</v>
      </c>
      <c r="W937">
        <v>30</v>
      </c>
      <c r="X937">
        <v>15</v>
      </c>
      <c r="Y937">
        <v>30</v>
      </c>
      <c r="Z937">
        <v>6</v>
      </c>
      <c r="AA937">
        <v>24</v>
      </c>
      <c r="AB937">
        <v>6</v>
      </c>
      <c r="AC937">
        <v>1</v>
      </c>
      <c r="AD937">
        <v>30</v>
      </c>
      <c r="AE937">
        <v>2</v>
      </c>
      <c r="AF937">
        <v>51</v>
      </c>
      <c r="AG937">
        <v>0</v>
      </c>
      <c r="AH937">
        <v>1</v>
      </c>
      <c r="AI937">
        <v>29</v>
      </c>
      <c r="AJ937">
        <v>0</v>
      </c>
      <c r="AK937">
        <v>10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3</v>
      </c>
      <c r="AV937">
        <v>0</v>
      </c>
      <c r="AW937">
        <v>4</v>
      </c>
      <c r="AX937">
        <v>10</v>
      </c>
      <c r="AY937">
        <v>18</v>
      </c>
      <c r="AZ937">
        <v>25</v>
      </c>
      <c r="BA937">
        <v>0</v>
      </c>
      <c r="BB937">
        <v>1</v>
      </c>
      <c r="BC937">
        <v>1</v>
      </c>
      <c r="BD937">
        <v>16</v>
      </c>
    </row>
    <row r="938" spans="1:56" x14ac:dyDescent="0.3">
      <c r="A938">
        <v>2025</v>
      </c>
      <c r="B938">
        <v>6</v>
      </c>
      <c r="C938">
        <v>4316</v>
      </c>
      <c r="D938">
        <v>4319</v>
      </c>
      <c r="E938" t="s">
        <v>11</v>
      </c>
      <c r="F938" t="s">
        <v>8</v>
      </c>
      <c r="G938" t="s">
        <v>8</v>
      </c>
      <c r="H938">
        <v>0</v>
      </c>
      <c r="I938">
        <v>0</v>
      </c>
      <c r="J938">
        <v>1</v>
      </c>
      <c r="K938">
        <v>24</v>
      </c>
      <c r="L938">
        <v>9</v>
      </c>
      <c r="M938">
        <v>3</v>
      </c>
      <c r="N938">
        <v>10</v>
      </c>
      <c r="O938">
        <v>2</v>
      </c>
      <c r="P938">
        <v>10</v>
      </c>
      <c r="Q938">
        <v>0</v>
      </c>
      <c r="R938">
        <v>7</v>
      </c>
      <c r="S938">
        <v>22</v>
      </c>
      <c r="T938">
        <v>14</v>
      </c>
      <c r="U938">
        <v>23</v>
      </c>
      <c r="V938">
        <v>5</v>
      </c>
      <c r="W938">
        <v>19</v>
      </c>
      <c r="X938">
        <v>5</v>
      </c>
      <c r="Y938">
        <v>17</v>
      </c>
      <c r="Z938">
        <v>6</v>
      </c>
      <c r="AA938">
        <v>9</v>
      </c>
      <c r="AB938">
        <v>1</v>
      </c>
      <c r="AC938">
        <v>0</v>
      </c>
      <c r="AD938">
        <v>20</v>
      </c>
      <c r="AE938">
        <v>0</v>
      </c>
      <c r="AF938">
        <v>61</v>
      </c>
      <c r="AG938">
        <v>1</v>
      </c>
      <c r="AH938">
        <v>2</v>
      </c>
      <c r="AI938">
        <v>18</v>
      </c>
      <c r="AJ938">
        <v>0</v>
      </c>
      <c r="AK938">
        <v>12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4</v>
      </c>
      <c r="AV938">
        <v>0</v>
      </c>
      <c r="AW938">
        <v>12</v>
      </c>
      <c r="AX938">
        <v>0</v>
      </c>
      <c r="AY938">
        <v>5</v>
      </c>
      <c r="AZ938">
        <v>21</v>
      </c>
      <c r="BA938">
        <v>0</v>
      </c>
      <c r="BB938">
        <v>0</v>
      </c>
      <c r="BC938">
        <v>3</v>
      </c>
      <c r="BD938">
        <v>8</v>
      </c>
    </row>
    <row r="939" spans="1:56" x14ac:dyDescent="0.3">
      <c r="A939">
        <v>2025</v>
      </c>
      <c r="B939">
        <v>6</v>
      </c>
      <c r="C939">
        <v>4317</v>
      </c>
      <c r="D939">
        <v>4320</v>
      </c>
      <c r="E939" t="s">
        <v>12</v>
      </c>
      <c r="F939" t="s">
        <v>8</v>
      </c>
      <c r="G939" t="s">
        <v>8</v>
      </c>
      <c r="H939">
        <v>0</v>
      </c>
      <c r="I939">
        <v>0</v>
      </c>
      <c r="J939">
        <v>0</v>
      </c>
      <c r="K939">
        <v>15</v>
      </c>
      <c r="L939">
        <v>13</v>
      </c>
      <c r="M939">
        <v>0</v>
      </c>
      <c r="N939">
        <v>10</v>
      </c>
      <c r="O939">
        <v>0</v>
      </c>
      <c r="P939">
        <v>12</v>
      </c>
      <c r="Q939">
        <v>0</v>
      </c>
      <c r="R939">
        <v>4</v>
      </c>
      <c r="S939">
        <v>23</v>
      </c>
      <c r="T939">
        <v>11</v>
      </c>
      <c r="U939">
        <v>18</v>
      </c>
      <c r="V939">
        <v>4</v>
      </c>
      <c r="W939">
        <v>19</v>
      </c>
      <c r="X939">
        <v>7</v>
      </c>
      <c r="Y939">
        <v>12</v>
      </c>
      <c r="Z939">
        <v>1</v>
      </c>
      <c r="AA939">
        <v>10</v>
      </c>
      <c r="AB939">
        <v>2</v>
      </c>
      <c r="AC939">
        <v>0</v>
      </c>
      <c r="AD939">
        <v>13</v>
      </c>
      <c r="AE939">
        <v>0</v>
      </c>
      <c r="AF939">
        <v>65</v>
      </c>
      <c r="AG939">
        <v>0</v>
      </c>
      <c r="AH939">
        <v>1</v>
      </c>
      <c r="AI939">
        <v>12</v>
      </c>
      <c r="AJ939">
        <v>0</v>
      </c>
      <c r="AK939">
        <v>8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4</v>
      </c>
      <c r="AV939">
        <v>0</v>
      </c>
      <c r="AW939">
        <v>5</v>
      </c>
      <c r="AX939">
        <v>1</v>
      </c>
      <c r="AY939">
        <v>11</v>
      </c>
      <c r="AZ939">
        <v>21</v>
      </c>
      <c r="BA939">
        <v>0</v>
      </c>
      <c r="BB939">
        <v>0</v>
      </c>
      <c r="BC939">
        <v>4</v>
      </c>
      <c r="BD939">
        <v>12</v>
      </c>
    </row>
    <row r="940" spans="1:56" x14ac:dyDescent="0.3">
      <c r="A940">
        <v>2025</v>
      </c>
      <c r="B940">
        <v>6</v>
      </c>
      <c r="C940">
        <v>4318</v>
      </c>
      <c r="D940">
        <v>4321</v>
      </c>
      <c r="E940" t="s">
        <v>13</v>
      </c>
      <c r="F940" t="s">
        <v>8</v>
      </c>
      <c r="G940" t="s">
        <v>8</v>
      </c>
      <c r="H940">
        <v>0</v>
      </c>
      <c r="I940">
        <v>1</v>
      </c>
      <c r="J940">
        <v>0</v>
      </c>
      <c r="K940">
        <v>20</v>
      </c>
      <c r="L940">
        <v>12</v>
      </c>
      <c r="M940">
        <v>3</v>
      </c>
      <c r="N940">
        <v>10</v>
      </c>
      <c r="O940">
        <v>0</v>
      </c>
      <c r="P940">
        <v>4</v>
      </c>
      <c r="Q940">
        <v>0</v>
      </c>
      <c r="R940">
        <v>3</v>
      </c>
      <c r="S940">
        <v>9</v>
      </c>
      <c r="T940">
        <v>5</v>
      </c>
      <c r="U940">
        <v>22</v>
      </c>
      <c r="V940">
        <v>8</v>
      </c>
      <c r="W940">
        <v>22</v>
      </c>
      <c r="X940">
        <v>6</v>
      </c>
      <c r="Y940">
        <v>7</v>
      </c>
      <c r="Z940">
        <v>1</v>
      </c>
      <c r="AA940">
        <v>18</v>
      </c>
      <c r="AB940">
        <v>0</v>
      </c>
      <c r="AC940">
        <v>0</v>
      </c>
      <c r="AD940">
        <v>17</v>
      </c>
      <c r="AE940">
        <v>0</v>
      </c>
      <c r="AF940">
        <v>67</v>
      </c>
      <c r="AG940">
        <v>1</v>
      </c>
      <c r="AH940">
        <v>0</v>
      </c>
      <c r="AI940">
        <v>14</v>
      </c>
      <c r="AJ940">
        <v>0</v>
      </c>
      <c r="AK940">
        <v>2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</v>
      </c>
      <c r="AV940">
        <v>0</v>
      </c>
      <c r="AW940">
        <v>9</v>
      </c>
      <c r="AX940">
        <v>0</v>
      </c>
      <c r="AY940">
        <v>6</v>
      </c>
      <c r="AZ940">
        <v>9</v>
      </c>
      <c r="BA940">
        <v>0</v>
      </c>
      <c r="BB940">
        <v>0</v>
      </c>
      <c r="BC940">
        <v>1</v>
      </c>
      <c r="BD940">
        <v>9</v>
      </c>
    </row>
    <row r="941" spans="1:56" x14ac:dyDescent="0.3">
      <c r="A941">
        <v>2025</v>
      </c>
      <c r="B941">
        <v>6</v>
      </c>
      <c r="C941">
        <v>4319</v>
      </c>
      <c r="D941">
        <v>4322</v>
      </c>
      <c r="E941" t="s">
        <v>14</v>
      </c>
      <c r="F941" t="s">
        <v>8</v>
      </c>
      <c r="G941" t="s">
        <v>8</v>
      </c>
      <c r="H941">
        <v>0</v>
      </c>
      <c r="I941">
        <v>0</v>
      </c>
      <c r="J941">
        <v>0</v>
      </c>
      <c r="K941">
        <v>5</v>
      </c>
      <c r="L941">
        <v>2</v>
      </c>
      <c r="M941">
        <v>3</v>
      </c>
      <c r="N941">
        <v>6</v>
      </c>
      <c r="O941">
        <v>2</v>
      </c>
      <c r="P941">
        <v>3</v>
      </c>
      <c r="Q941">
        <v>1</v>
      </c>
      <c r="R941">
        <v>4</v>
      </c>
      <c r="S941">
        <v>11</v>
      </c>
      <c r="T941">
        <v>6</v>
      </c>
      <c r="U941">
        <v>10</v>
      </c>
      <c r="V941">
        <v>12</v>
      </c>
      <c r="W941">
        <v>16</v>
      </c>
      <c r="X941">
        <v>1</v>
      </c>
      <c r="Y941">
        <v>26</v>
      </c>
      <c r="Z941">
        <v>2</v>
      </c>
      <c r="AA941">
        <v>51</v>
      </c>
      <c r="AB941">
        <v>0</v>
      </c>
      <c r="AC941">
        <v>0</v>
      </c>
      <c r="AD941">
        <v>10</v>
      </c>
      <c r="AE941">
        <v>3</v>
      </c>
      <c r="AF941">
        <v>20</v>
      </c>
      <c r="AG941">
        <v>0</v>
      </c>
      <c r="AH941">
        <v>0</v>
      </c>
      <c r="AI941">
        <v>13</v>
      </c>
      <c r="AJ941">
        <v>0</v>
      </c>
      <c r="AK941">
        <v>4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4</v>
      </c>
      <c r="AX941">
        <v>2</v>
      </c>
      <c r="AY941">
        <v>6</v>
      </c>
      <c r="AZ941">
        <v>16</v>
      </c>
      <c r="BA941">
        <v>0</v>
      </c>
      <c r="BB941">
        <v>1</v>
      </c>
      <c r="BC941">
        <v>1</v>
      </c>
      <c r="BD941">
        <v>18</v>
      </c>
    </row>
    <row r="942" spans="1:56" x14ac:dyDescent="0.3">
      <c r="A942">
        <v>2025</v>
      </c>
      <c r="B942">
        <v>6</v>
      </c>
      <c r="C942">
        <v>4320</v>
      </c>
      <c r="D942">
        <v>4323</v>
      </c>
      <c r="E942" t="s">
        <v>15</v>
      </c>
      <c r="F942" t="s">
        <v>8</v>
      </c>
      <c r="G942" t="s">
        <v>8</v>
      </c>
      <c r="H942">
        <v>0</v>
      </c>
      <c r="I942">
        <v>0</v>
      </c>
      <c r="J942">
        <v>0</v>
      </c>
      <c r="K942">
        <v>12</v>
      </c>
      <c r="L942">
        <v>6</v>
      </c>
      <c r="M942">
        <v>2</v>
      </c>
      <c r="N942">
        <v>4</v>
      </c>
      <c r="O942">
        <v>0</v>
      </c>
      <c r="P942">
        <v>3</v>
      </c>
      <c r="Q942">
        <v>0</v>
      </c>
      <c r="R942">
        <v>5</v>
      </c>
      <c r="S942">
        <v>12</v>
      </c>
      <c r="T942">
        <v>10</v>
      </c>
      <c r="U942">
        <v>19</v>
      </c>
      <c r="V942">
        <v>4</v>
      </c>
      <c r="W942">
        <v>14</v>
      </c>
      <c r="X942">
        <v>6</v>
      </c>
      <c r="Y942">
        <v>9</v>
      </c>
      <c r="Z942">
        <v>3</v>
      </c>
      <c r="AA942">
        <v>7</v>
      </c>
      <c r="AB942">
        <v>1</v>
      </c>
      <c r="AC942">
        <v>0</v>
      </c>
      <c r="AD942">
        <v>3</v>
      </c>
      <c r="AE942">
        <v>0</v>
      </c>
      <c r="AF942">
        <v>0</v>
      </c>
      <c r="AG942">
        <v>0</v>
      </c>
      <c r="AH942">
        <v>0</v>
      </c>
      <c r="AI942">
        <v>13</v>
      </c>
      <c r="AJ942">
        <v>0</v>
      </c>
      <c r="AK942">
        <v>6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1</v>
      </c>
      <c r="AU942">
        <v>4</v>
      </c>
      <c r="AV942">
        <v>0</v>
      </c>
      <c r="AW942">
        <v>7</v>
      </c>
      <c r="AX942">
        <v>3</v>
      </c>
      <c r="AY942">
        <v>0</v>
      </c>
      <c r="AZ942">
        <v>9</v>
      </c>
      <c r="BA942">
        <v>0</v>
      </c>
      <c r="BB942">
        <v>0</v>
      </c>
      <c r="BC942">
        <v>1</v>
      </c>
      <c r="BD942">
        <v>8</v>
      </c>
    </row>
    <row r="943" spans="1:56" x14ac:dyDescent="0.3">
      <c r="A943">
        <v>2025</v>
      </c>
      <c r="B943">
        <v>6</v>
      </c>
      <c r="C943">
        <v>4321</v>
      </c>
      <c r="D943">
        <v>4324</v>
      </c>
      <c r="E943" t="s">
        <v>16</v>
      </c>
      <c r="F943" t="s">
        <v>8</v>
      </c>
      <c r="G943" t="s">
        <v>8</v>
      </c>
      <c r="H943">
        <v>5</v>
      </c>
      <c r="I943">
        <v>0</v>
      </c>
      <c r="J943">
        <v>14</v>
      </c>
      <c r="K943">
        <v>28</v>
      </c>
      <c r="L943">
        <v>16</v>
      </c>
      <c r="M943">
        <v>7</v>
      </c>
      <c r="N943">
        <v>10</v>
      </c>
      <c r="O943">
        <v>2</v>
      </c>
      <c r="P943">
        <v>5</v>
      </c>
      <c r="Q943">
        <v>0</v>
      </c>
      <c r="R943">
        <v>9</v>
      </c>
      <c r="S943">
        <v>23</v>
      </c>
      <c r="T943">
        <v>14</v>
      </c>
      <c r="U943">
        <v>33</v>
      </c>
      <c r="V943">
        <v>5</v>
      </c>
      <c r="W943">
        <v>17</v>
      </c>
      <c r="X943">
        <v>7</v>
      </c>
      <c r="Y943">
        <v>29</v>
      </c>
      <c r="Z943">
        <v>3</v>
      </c>
      <c r="AA943">
        <v>15</v>
      </c>
      <c r="AB943">
        <v>3</v>
      </c>
      <c r="AC943">
        <v>2</v>
      </c>
      <c r="AD943">
        <v>10</v>
      </c>
      <c r="AE943">
        <v>2</v>
      </c>
      <c r="AF943">
        <v>53</v>
      </c>
      <c r="AG943">
        <v>0</v>
      </c>
      <c r="AH943">
        <v>2</v>
      </c>
      <c r="AI943">
        <v>12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7</v>
      </c>
      <c r="AV943">
        <v>0</v>
      </c>
      <c r="AW943">
        <v>27</v>
      </c>
      <c r="AX943">
        <v>3</v>
      </c>
      <c r="AY943">
        <v>38</v>
      </c>
      <c r="AZ943">
        <v>61</v>
      </c>
      <c r="BA943">
        <v>0</v>
      </c>
      <c r="BB943">
        <v>0</v>
      </c>
      <c r="BC943">
        <v>18</v>
      </c>
      <c r="BD943">
        <v>25</v>
      </c>
    </row>
    <row r="944" spans="1:56" x14ac:dyDescent="0.3">
      <c r="A944">
        <v>2025</v>
      </c>
      <c r="B944">
        <v>6</v>
      </c>
      <c r="C944">
        <v>4322</v>
      </c>
      <c r="D944">
        <v>4325</v>
      </c>
      <c r="E944" t="s">
        <v>17</v>
      </c>
      <c r="F944" t="s">
        <v>8</v>
      </c>
      <c r="G944" t="s">
        <v>18</v>
      </c>
      <c r="H944">
        <v>5</v>
      </c>
      <c r="I944">
        <v>0</v>
      </c>
      <c r="J944">
        <v>0</v>
      </c>
      <c r="K944">
        <v>5</v>
      </c>
      <c r="L944">
        <v>2</v>
      </c>
      <c r="M944">
        <v>0</v>
      </c>
      <c r="N944">
        <v>3</v>
      </c>
      <c r="O944">
        <v>0</v>
      </c>
      <c r="P944">
        <v>5</v>
      </c>
      <c r="Q944">
        <v>0</v>
      </c>
      <c r="R944">
        <v>2</v>
      </c>
      <c r="S944">
        <v>9</v>
      </c>
      <c r="T944">
        <v>5</v>
      </c>
      <c r="U944">
        <v>13</v>
      </c>
      <c r="V944">
        <v>5</v>
      </c>
      <c r="W944">
        <v>11</v>
      </c>
      <c r="X944">
        <v>2</v>
      </c>
      <c r="Y944">
        <v>10</v>
      </c>
      <c r="Z944">
        <v>5</v>
      </c>
      <c r="AA944">
        <v>7</v>
      </c>
      <c r="AB944">
        <v>1</v>
      </c>
      <c r="AC944">
        <v>0</v>
      </c>
      <c r="AD944">
        <v>5</v>
      </c>
      <c r="AE944">
        <v>0</v>
      </c>
      <c r="AF944">
        <v>40</v>
      </c>
      <c r="AG944">
        <v>0</v>
      </c>
      <c r="AH944">
        <v>0</v>
      </c>
      <c r="AI944">
        <v>7</v>
      </c>
      <c r="AJ944">
        <v>0</v>
      </c>
      <c r="AK944">
        <v>5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</v>
      </c>
      <c r="AV944">
        <v>0</v>
      </c>
      <c r="AW944">
        <v>18</v>
      </c>
      <c r="AX944">
        <v>0</v>
      </c>
      <c r="AY944">
        <v>15</v>
      </c>
      <c r="AZ944">
        <v>26</v>
      </c>
      <c r="BA944">
        <v>0</v>
      </c>
      <c r="BB944">
        <v>0</v>
      </c>
      <c r="BC944">
        <v>4</v>
      </c>
      <c r="BD944">
        <v>3</v>
      </c>
    </row>
    <row r="945" spans="1:56" x14ac:dyDescent="0.3">
      <c r="A945">
        <v>2025</v>
      </c>
      <c r="B945">
        <v>6</v>
      </c>
      <c r="C945">
        <v>4323</v>
      </c>
      <c r="D945">
        <v>4326</v>
      </c>
      <c r="E945" t="s">
        <v>19</v>
      </c>
      <c r="F945" t="s">
        <v>8</v>
      </c>
      <c r="G945" t="s">
        <v>18</v>
      </c>
      <c r="H945">
        <v>0</v>
      </c>
      <c r="I945">
        <v>3</v>
      </c>
      <c r="J945">
        <v>0</v>
      </c>
      <c r="K945">
        <v>3</v>
      </c>
      <c r="L945">
        <v>3</v>
      </c>
      <c r="M945">
        <v>0</v>
      </c>
      <c r="N945">
        <v>2</v>
      </c>
      <c r="O945">
        <v>0</v>
      </c>
      <c r="P945">
        <v>2</v>
      </c>
      <c r="Q945">
        <v>0</v>
      </c>
      <c r="R945">
        <v>0</v>
      </c>
      <c r="S945">
        <v>1</v>
      </c>
      <c r="T945">
        <v>3</v>
      </c>
      <c r="U945">
        <v>2</v>
      </c>
      <c r="V945">
        <v>1</v>
      </c>
      <c r="W945">
        <v>1</v>
      </c>
      <c r="X945">
        <v>0</v>
      </c>
      <c r="Y945">
        <v>2</v>
      </c>
      <c r="Z945">
        <v>2</v>
      </c>
      <c r="AA945">
        <v>2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2</v>
      </c>
      <c r="AI945">
        <v>2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1</v>
      </c>
      <c r="AT945">
        <v>4</v>
      </c>
      <c r="AU945">
        <v>3</v>
      </c>
      <c r="AV945">
        <v>0</v>
      </c>
      <c r="AW945">
        <v>0</v>
      </c>
      <c r="AX945">
        <v>0</v>
      </c>
      <c r="AY945">
        <v>2</v>
      </c>
      <c r="AZ945">
        <v>3</v>
      </c>
      <c r="BA945">
        <v>0</v>
      </c>
      <c r="BB945">
        <v>0</v>
      </c>
      <c r="BC945">
        <v>2</v>
      </c>
      <c r="BD945">
        <v>4</v>
      </c>
    </row>
    <row r="946" spans="1:56" x14ac:dyDescent="0.3">
      <c r="A946">
        <v>2025</v>
      </c>
      <c r="B946">
        <v>6</v>
      </c>
      <c r="C946">
        <v>4324</v>
      </c>
      <c r="D946">
        <v>4327</v>
      </c>
      <c r="E946" t="s">
        <v>20</v>
      </c>
      <c r="F946" t="s">
        <v>8</v>
      </c>
      <c r="G946" t="s">
        <v>21</v>
      </c>
      <c r="H946">
        <v>0</v>
      </c>
      <c r="I946">
        <v>2</v>
      </c>
      <c r="J946">
        <v>0</v>
      </c>
      <c r="K946">
        <v>13</v>
      </c>
      <c r="L946">
        <v>6</v>
      </c>
      <c r="M946">
        <v>1</v>
      </c>
      <c r="N946">
        <v>8</v>
      </c>
      <c r="O946">
        <v>0</v>
      </c>
      <c r="P946">
        <v>9</v>
      </c>
      <c r="Q946">
        <v>0</v>
      </c>
      <c r="R946">
        <v>8</v>
      </c>
      <c r="S946">
        <v>16</v>
      </c>
      <c r="T946">
        <v>17</v>
      </c>
      <c r="U946">
        <v>27</v>
      </c>
      <c r="V946">
        <v>8</v>
      </c>
      <c r="W946">
        <v>20</v>
      </c>
      <c r="X946">
        <v>11</v>
      </c>
      <c r="Y946">
        <v>16</v>
      </c>
      <c r="Z946">
        <v>1</v>
      </c>
      <c r="AA946">
        <v>15</v>
      </c>
      <c r="AB946">
        <v>2</v>
      </c>
      <c r="AC946">
        <v>0</v>
      </c>
      <c r="AD946">
        <v>15</v>
      </c>
      <c r="AE946">
        <v>0</v>
      </c>
      <c r="AF946">
        <v>38</v>
      </c>
      <c r="AG946">
        <v>0</v>
      </c>
      <c r="AH946">
        <v>0</v>
      </c>
      <c r="AI946">
        <v>19</v>
      </c>
      <c r="AJ946">
        <v>0</v>
      </c>
      <c r="AK946">
        <v>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1</v>
      </c>
      <c r="AY946">
        <v>12</v>
      </c>
      <c r="AZ946">
        <v>32</v>
      </c>
      <c r="BA946">
        <v>0</v>
      </c>
      <c r="BB946">
        <v>0</v>
      </c>
      <c r="BC946">
        <v>4</v>
      </c>
      <c r="BD946">
        <v>6</v>
      </c>
    </row>
    <row r="947" spans="1:56" x14ac:dyDescent="0.3">
      <c r="A947">
        <v>2025</v>
      </c>
      <c r="B947">
        <v>6</v>
      </c>
      <c r="C947">
        <v>4325</v>
      </c>
      <c r="D947">
        <v>4328</v>
      </c>
      <c r="E947" t="s">
        <v>22</v>
      </c>
      <c r="F947" t="s">
        <v>8</v>
      </c>
      <c r="G947" t="s">
        <v>21</v>
      </c>
      <c r="H947">
        <v>0</v>
      </c>
      <c r="I947">
        <v>0</v>
      </c>
      <c r="J947">
        <v>0</v>
      </c>
      <c r="K947">
        <v>3</v>
      </c>
      <c r="L947">
        <v>2</v>
      </c>
      <c r="M947">
        <v>0</v>
      </c>
      <c r="N947">
        <v>3</v>
      </c>
      <c r="O947">
        <v>0</v>
      </c>
      <c r="P947">
        <v>3</v>
      </c>
      <c r="Q947">
        <v>0</v>
      </c>
      <c r="R947">
        <v>2</v>
      </c>
      <c r="S947">
        <v>7</v>
      </c>
      <c r="T947">
        <v>10</v>
      </c>
      <c r="U947">
        <v>8</v>
      </c>
      <c r="V947">
        <v>2</v>
      </c>
      <c r="W947">
        <v>2</v>
      </c>
      <c r="X947">
        <v>1</v>
      </c>
      <c r="Y947">
        <v>2</v>
      </c>
      <c r="Z947">
        <v>0</v>
      </c>
      <c r="AA947">
        <v>5</v>
      </c>
      <c r="AB947">
        <v>1</v>
      </c>
      <c r="AC947">
        <v>0</v>
      </c>
      <c r="AD947">
        <v>8</v>
      </c>
      <c r="AE947">
        <v>0</v>
      </c>
      <c r="AF947">
        <v>30</v>
      </c>
      <c r="AG947">
        <v>0</v>
      </c>
      <c r="AH947">
        <v>0</v>
      </c>
      <c r="AI947">
        <v>9</v>
      </c>
      <c r="AJ947">
        <v>0</v>
      </c>
      <c r="AK947">
        <v>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23</v>
      </c>
      <c r="AV947">
        <v>0</v>
      </c>
      <c r="AW947">
        <v>75</v>
      </c>
      <c r="AX947">
        <v>1</v>
      </c>
      <c r="AY947">
        <v>7</v>
      </c>
      <c r="AZ947">
        <v>11</v>
      </c>
      <c r="BA947">
        <v>0</v>
      </c>
      <c r="BB947">
        <v>0</v>
      </c>
      <c r="BC947">
        <v>5</v>
      </c>
      <c r="BD947">
        <v>10</v>
      </c>
    </row>
    <row r="948" spans="1:56" x14ac:dyDescent="0.3">
      <c r="A948">
        <v>2025</v>
      </c>
      <c r="B948">
        <v>6</v>
      </c>
      <c r="C948">
        <v>4326</v>
      </c>
      <c r="D948">
        <v>4329</v>
      </c>
      <c r="E948" t="s">
        <v>23</v>
      </c>
      <c r="F948" t="s">
        <v>8</v>
      </c>
      <c r="G948" t="s">
        <v>21</v>
      </c>
      <c r="H948">
        <v>7</v>
      </c>
      <c r="I948">
        <v>1</v>
      </c>
      <c r="J948">
        <v>7</v>
      </c>
      <c r="K948">
        <v>12</v>
      </c>
      <c r="L948">
        <v>8</v>
      </c>
      <c r="M948">
        <v>0</v>
      </c>
      <c r="N948">
        <v>11</v>
      </c>
      <c r="O948">
        <v>0</v>
      </c>
      <c r="P948">
        <v>12</v>
      </c>
      <c r="Q948">
        <v>0</v>
      </c>
      <c r="R948">
        <v>7</v>
      </c>
      <c r="S948">
        <v>26</v>
      </c>
      <c r="T948">
        <v>23</v>
      </c>
      <c r="U948">
        <v>27</v>
      </c>
      <c r="V948">
        <v>11</v>
      </c>
      <c r="W948">
        <v>19</v>
      </c>
      <c r="X948">
        <v>10</v>
      </c>
      <c r="Y948">
        <v>10</v>
      </c>
      <c r="Z948">
        <v>3</v>
      </c>
      <c r="AA948">
        <v>13</v>
      </c>
      <c r="AB948">
        <v>4</v>
      </c>
      <c r="AC948">
        <v>0</v>
      </c>
      <c r="AD948">
        <v>15</v>
      </c>
      <c r="AE948">
        <v>0</v>
      </c>
      <c r="AF948">
        <v>50</v>
      </c>
      <c r="AG948">
        <v>0</v>
      </c>
      <c r="AH948">
        <v>0</v>
      </c>
      <c r="AI948">
        <v>17</v>
      </c>
      <c r="AJ948">
        <v>0</v>
      </c>
      <c r="AK948">
        <v>2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</v>
      </c>
      <c r="AV948">
        <v>0</v>
      </c>
      <c r="AW948">
        <v>4</v>
      </c>
      <c r="AX948">
        <v>1</v>
      </c>
      <c r="AY948">
        <v>13</v>
      </c>
      <c r="AZ948">
        <v>35</v>
      </c>
      <c r="BA948">
        <v>0</v>
      </c>
      <c r="BB948">
        <v>0</v>
      </c>
      <c r="BC948">
        <v>3</v>
      </c>
      <c r="BD948">
        <v>25</v>
      </c>
    </row>
    <row r="949" spans="1:56" x14ac:dyDescent="0.3">
      <c r="A949">
        <v>2025</v>
      </c>
      <c r="B949">
        <v>6</v>
      </c>
      <c r="C949">
        <v>4327</v>
      </c>
      <c r="D949">
        <v>4330</v>
      </c>
      <c r="E949" t="s">
        <v>24</v>
      </c>
      <c r="F949" t="s">
        <v>8</v>
      </c>
      <c r="G949" t="s">
        <v>21</v>
      </c>
      <c r="H949">
        <v>0</v>
      </c>
      <c r="I949">
        <v>0</v>
      </c>
      <c r="J949">
        <v>0</v>
      </c>
      <c r="K949">
        <v>4</v>
      </c>
      <c r="L949">
        <v>1</v>
      </c>
      <c r="M949">
        <v>0</v>
      </c>
      <c r="N949">
        <v>1</v>
      </c>
      <c r="O949">
        <v>0</v>
      </c>
      <c r="P949">
        <v>2</v>
      </c>
      <c r="Q949">
        <v>0</v>
      </c>
      <c r="R949">
        <v>0</v>
      </c>
      <c r="S949">
        <v>4</v>
      </c>
      <c r="T949">
        <v>3</v>
      </c>
      <c r="U949">
        <v>7</v>
      </c>
      <c r="V949">
        <v>0</v>
      </c>
      <c r="W949">
        <v>4</v>
      </c>
      <c r="X949">
        <v>2</v>
      </c>
      <c r="Y949">
        <v>5</v>
      </c>
      <c r="Z949">
        <v>2</v>
      </c>
      <c r="AA949">
        <v>7</v>
      </c>
      <c r="AB949">
        <v>0</v>
      </c>
      <c r="AC949">
        <v>0</v>
      </c>
      <c r="AD949">
        <v>3</v>
      </c>
      <c r="AE949">
        <v>0</v>
      </c>
      <c r="AF949">
        <v>7</v>
      </c>
      <c r="AG949">
        <v>0</v>
      </c>
      <c r="AH949">
        <v>0</v>
      </c>
      <c r="AI949">
        <v>2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1</v>
      </c>
      <c r="AX949">
        <v>0</v>
      </c>
      <c r="AY949">
        <v>6</v>
      </c>
      <c r="AZ949">
        <v>19</v>
      </c>
      <c r="BA949">
        <v>0</v>
      </c>
      <c r="BB949">
        <v>0</v>
      </c>
      <c r="BC949">
        <v>6</v>
      </c>
      <c r="BD949">
        <v>5</v>
      </c>
    </row>
    <row r="950" spans="1:56" x14ac:dyDescent="0.3">
      <c r="A950">
        <v>2025</v>
      </c>
      <c r="B950">
        <v>6</v>
      </c>
      <c r="C950">
        <v>4328</v>
      </c>
      <c r="D950">
        <v>4331</v>
      </c>
      <c r="E950" t="s">
        <v>25</v>
      </c>
      <c r="F950" t="s">
        <v>8</v>
      </c>
      <c r="G950" t="s">
        <v>25</v>
      </c>
      <c r="H950">
        <v>9</v>
      </c>
      <c r="I950">
        <v>0</v>
      </c>
      <c r="J950">
        <v>18</v>
      </c>
      <c r="K950">
        <v>33</v>
      </c>
      <c r="L950">
        <v>19</v>
      </c>
      <c r="M950">
        <v>3</v>
      </c>
      <c r="N950">
        <v>19</v>
      </c>
      <c r="O950">
        <v>1</v>
      </c>
      <c r="P950">
        <v>17</v>
      </c>
      <c r="Q950">
        <v>0</v>
      </c>
      <c r="R950">
        <v>17</v>
      </c>
      <c r="S950">
        <v>37</v>
      </c>
      <c r="T950">
        <v>32</v>
      </c>
      <c r="U950">
        <v>34</v>
      </c>
      <c r="V950">
        <v>22</v>
      </c>
      <c r="W950">
        <v>24</v>
      </c>
      <c r="X950">
        <v>7</v>
      </c>
      <c r="Y950">
        <v>15</v>
      </c>
      <c r="Z950">
        <v>9</v>
      </c>
      <c r="AA950">
        <v>16</v>
      </c>
      <c r="AB950">
        <v>4</v>
      </c>
      <c r="AC950">
        <v>2</v>
      </c>
      <c r="AD950">
        <v>31</v>
      </c>
      <c r="AE950">
        <v>1</v>
      </c>
      <c r="AF950">
        <v>84</v>
      </c>
      <c r="AG950">
        <v>0</v>
      </c>
      <c r="AH950">
        <v>3</v>
      </c>
      <c r="AI950">
        <v>29</v>
      </c>
      <c r="AJ950">
        <v>0</v>
      </c>
      <c r="AK950">
        <v>13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4</v>
      </c>
      <c r="AV950">
        <v>1</v>
      </c>
      <c r="AW950">
        <v>6</v>
      </c>
      <c r="AX950">
        <v>8</v>
      </c>
      <c r="AY950">
        <v>24</v>
      </c>
      <c r="AZ950">
        <v>33</v>
      </c>
      <c r="BA950">
        <v>0</v>
      </c>
      <c r="BB950">
        <v>1</v>
      </c>
      <c r="BC950">
        <v>12</v>
      </c>
      <c r="BD950">
        <v>20</v>
      </c>
    </row>
    <row r="951" spans="1:56" x14ac:dyDescent="0.3">
      <c r="A951">
        <v>2025</v>
      </c>
      <c r="B951">
        <v>6</v>
      </c>
      <c r="C951">
        <v>4329</v>
      </c>
      <c r="D951">
        <v>4332</v>
      </c>
      <c r="E951" t="s">
        <v>26</v>
      </c>
      <c r="F951" t="s">
        <v>8</v>
      </c>
      <c r="G951" t="s">
        <v>25</v>
      </c>
      <c r="H951">
        <v>14</v>
      </c>
      <c r="I951">
        <v>0</v>
      </c>
      <c r="J951">
        <v>19</v>
      </c>
      <c r="K951">
        <v>30</v>
      </c>
      <c r="L951">
        <v>14</v>
      </c>
      <c r="M951">
        <v>2</v>
      </c>
      <c r="N951">
        <v>11</v>
      </c>
      <c r="O951">
        <v>0</v>
      </c>
      <c r="P951">
        <v>10</v>
      </c>
      <c r="Q951">
        <v>0</v>
      </c>
      <c r="R951">
        <v>9</v>
      </c>
      <c r="S951">
        <v>28</v>
      </c>
      <c r="T951">
        <v>29</v>
      </c>
      <c r="U951">
        <v>23</v>
      </c>
      <c r="V951">
        <v>8</v>
      </c>
      <c r="W951">
        <v>20</v>
      </c>
      <c r="X951">
        <v>5</v>
      </c>
      <c r="Y951">
        <v>14</v>
      </c>
      <c r="Z951">
        <v>3</v>
      </c>
      <c r="AA951">
        <v>4</v>
      </c>
      <c r="AB951">
        <v>1</v>
      </c>
      <c r="AC951">
        <v>0</v>
      </c>
      <c r="AD951">
        <v>34</v>
      </c>
      <c r="AE951">
        <v>0</v>
      </c>
      <c r="AF951">
        <v>68</v>
      </c>
      <c r="AG951">
        <v>0</v>
      </c>
      <c r="AH951">
        <v>57</v>
      </c>
      <c r="AI951">
        <v>1</v>
      </c>
      <c r="AJ951">
        <v>0</v>
      </c>
      <c r="AK951">
        <v>1</v>
      </c>
      <c r="AL951">
        <v>0</v>
      </c>
      <c r="AM951">
        <v>2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16</v>
      </c>
      <c r="AZ951">
        <v>27</v>
      </c>
      <c r="BA951">
        <v>0</v>
      </c>
      <c r="BB951">
        <v>0</v>
      </c>
      <c r="BC951">
        <v>5</v>
      </c>
      <c r="BD951">
        <v>16</v>
      </c>
    </row>
    <row r="952" spans="1:56" x14ac:dyDescent="0.3">
      <c r="A952">
        <v>2025</v>
      </c>
      <c r="B952">
        <v>6</v>
      </c>
      <c r="C952">
        <v>4330</v>
      </c>
      <c r="D952">
        <v>4333</v>
      </c>
      <c r="E952" t="s">
        <v>27</v>
      </c>
      <c r="F952" t="s">
        <v>8</v>
      </c>
      <c r="G952" t="s">
        <v>25</v>
      </c>
      <c r="H952">
        <v>6</v>
      </c>
      <c r="I952">
        <v>0</v>
      </c>
      <c r="J952">
        <v>10</v>
      </c>
      <c r="K952">
        <v>18</v>
      </c>
      <c r="L952">
        <v>8</v>
      </c>
      <c r="M952">
        <v>1</v>
      </c>
      <c r="N952">
        <v>9</v>
      </c>
      <c r="O952">
        <v>0</v>
      </c>
      <c r="P952">
        <v>6</v>
      </c>
      <c r="Q952">
        <v>0</v>
      </c>
      <c r="R952">
        <v>7</v>
      </c>
      <c r="S952">
        <v>18</v>
      </c>
      <c r="T952">
        <v>23</v>
      </c>
      <c r="U952">
        <v>20</v>
      </c>
      <c r="V952">
        <v>7</v>
      </c>
      <c r="W952">
        <v>17</v>
      </c>
      <c r="X952">
        <v>8</v>
      </c>
      <c r="Y952">
        <v>17</v>
      </c>
      <c r="Z952">
        <v>4</v>
      </c>
      <c r="AA952">
        <v>14</v>
      </c>
      <c r="AB952">
        <v>4</v>
      </c>
      <c r="AC952">
        <v>0</v>
      </c>
      <c r="AD952">
        <v>15</v>
      </c>
      <c r="AE952">
        <v>0</v>
      </c>
      <c r="AF952">
        <v>66</v>
      </c>
      <c r="AG952">
        <v>0</v>
      </c>
      <c r="AH952">
        <v>33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4</v>
      </c>
      <c r="AV952">
        <v>0</v>
      </c>
      <c r="AW952">
        <v>8</v>
      </c>
      <c r="AX952">
        <v>9</v>
      </c>
      <c r="AY952">
        <v>22</v>
      </c>
      <c r="AZ952">
        <v>61</v>
      </c>
      <c r="BA952">
        <v>0</v>
      </c>
      <c r="BB952">
        <v>0</v>
      </c>
      <c r="BC952">
        <v>15</v>
      </c>
      <c r="BD952">
        <v>23</v>
      </c>
    </row>
    <row r="953" spans="1:56" x14ac:dyDescent="0.3">
      <c r="A953">
        <v>2025</v>
      </c>
      <c r="B953">
        <v>6</v>
      </c>
      <c r="C953">
        <v>4331</v>
      </c>
      <c r="D953">
        <v>4334</v>
      </c>
      <c r="E953" t="s">
        <v>28</v>
      </c>
      <c r="F953" t="s">
        <v>8</v>
      </c>
      <c r="G953" t="s">
        <v>25</v>
      </c>
      <c r="H953">
        <v>0</v>
      </c>
      <c r="I953">
        <v>0</v>
      </c>
      <c r="J953">
        <v>0</v>
      </c>
      <c r="K953">
        <v>6</v>
      </c>
      <c r="L953">
        <v>5</v>
      </c>
      <c r="M953">
        <v>0</v>
      </c>
      <c r="N953">
        <v>3</v>
      </c>
      <c r="O953">
        <v>2</v>
      </c>
      <c r="P953">
        <v>2</v>
      </c>
      <c r="Q953">
        <v>1</v>
      </c>
      <c r="R953">
        <v>7</v>
      </c>
      <c r="S953">
        <v>12</v>
      </c>
      <c r="T953">
        <v>11</v>
      </c>
      <c r="U953">
        <v>13</v>
      </c>
      <c r="V953">
        <v>4</v>
      </c>
      <c r="W953">
        <v>3</v>
      </c>
      <c r="X953">
        <v>5</v>
      </c>
      <c r="Y953">
        <v>8</v>
      </c>
      <c r="Z953">
        <v>4</v>
      </c>
      <c r="AA953">
        <v>6</v>
      </c>
      <c r="AB953">
        <v>2</v>
      </c>
      <c r="AC953">
        <v>0</v>
      </c>
      <c r="AD953">
        <v>5</v>
      </c>
      <c r="AE953">
        <v>0</v>
      </c>
      <c r="AF953">
        <v>29</v>
      </c>
      <c r="AG953">
        <v>1</v>
      </c>
      <c r="AH953">
        <v>16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1</v>
      </c>
      <c r="AX953">
        <v>0</v>
      </c>
      <c r="AY953">
        <v>7</v>
      </c>
      <c r="AZ953">
        <v>16</v>
      </c>
      <c r="BA953">
        <v>0</v>
      </c>
      <c r="BB953">
        <v>0</v>
      </c>
      <c r="BC953">
        <v>0</v>
      </c>
      <c r="BD953">
        <v>4</v>
      </c>
    </row>
    <row r="954" spans="1:56" x14ac:dyDescent="0.3">
      <c r="A954">
        <v>2025</v>
      </c>
      <c r="B954">
        <v>6</v>
      </c>
      <c r="C954">
        <v>4332</v>
      </c>
      <c r="D954">
        <v>4335</v>
      </c>
      <c r="E954" t="s">
        <v>29</v>
      </c>
      <c r="F954" t="s">
        <v>8</v>
      </c>
      <c r="G954" t="s">
        <v>25</v>
      </c>
      <c r="H954">
        <v>0</v>
      </c>
      <c r="I954">
        <v>3</v>
      </c>
      <c r="J954">
        <v>0</v>
      </c>
      <c r="K954">
        <v>12</v>
      </c>
      <c r="L954">
        <v>5</v>
      </c>
      <c r="M954">
        <v>1</v>
      </c>
      <c r="N954">
        <v>4</v>
      </c>
      <c r="O954">
        <v>2</v>
      </c>
      <c r="P954">
        <v>4</v>
      </c>
      <c r="Q954">
        <v>0</v>
      </c>
      <c r="R954">
        <v>4</v>
      </c>
      <c r="S954">
        <v>14</v>
      </c>
      <c r="T954">
        <v>6</v>
      </c>
      <c r="U954">
        <v>19</v>
      </c>
      <c r="V954">
        <v>7</v>
      </c>
      <c r="W954">
        <v>5</v>
      </c>
      <c r="X954">
        <v>6</v>
      </c>
      <c r="Y954">
        <v>9</v>
      </c>
      <c r="Z954">
        <v>5</v>
      </c>
      <c r="AA954">
        <v>5</v>
      </c>
      <c r="AB954">
        <v>1</v>
      </c>
      <c r="AC954">
        <v>0</v>
      </c>
      <c r="AD954">
        <v>11</v>
      </c>
      <c r="AE954">
        <v>0</v>
      </c>
      <c r="AF954">
        <v>59</v>
      </c>
      <c r="AG954">
        <v>0</v>
      </c>
      <c r="AH954">
        <v>21</v>
      </c>
      <c r="AI954">
        <v>0</v>
      </c>
      <c r="AJ954">
        <v>0</v>
      </c>
      <c r="AK954">
        <v>0</v>
      </c>
      <c r="AL954">
        <v>0</v>
      </c>
      <c r="AM954">
        <v>2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4</v>
      </c>
      <c r="AV954">
        <v>0</v>
      </c>
      <c r="AW954">
        <v>9</v>
      </c>
      <c r="AX954">
        <v>9</v>
      </c>
      <c r="AY954">
        <v>12</v>
      </c>
      <c r="AZ954">
        <v>52</v>
      </c>
      <c r="BA954">
        <v>0</v>
      </c>
      <c r="BB954">
        <v>0</v>
      </c>
      <c r="BC954">
        <v>4</v>
      </c>
      <c r="BD954">
        <v>14</v>
      </c>
    </row>
    <row r="955" spans="1:56" x14ac:dyDescent="0.3">
      <c r="A955">
        <v>2025</v>
      </c>
      <c r="B955">
        <v>6</v>
      </c>
      <c r="C955">
        <v>4334</v>
      </c>
      <c r="D955">
        <v>4337</v>
      </c>
      <c r="E955" t="s">
        <v>31</v>
      </c>
      <c r="F955" t="s">
        <v>8</v>
      </c>
      <c r="G955" t="s">
        <v>30</v>
      </c>
      <c r="H955">
        <v>0</v>
      </c>
      <c r="I955">
        <v>1</v>
      </c>
      <c r="J955">
        <v>0</v>
      </c>
      <c r="K955">
        <v>4</v>
      </c>
      <c r="L955">
        <v>3</v>
      </c>
      <c r="M955">
        <v>0</v>
      </c>
      <c r="N955">
        <v>3</v>
      </c>
      <c r="O955">
        <v>0</v>
      </c>
      <c r="P955">
        <v>0</v>
      </c>
      <c r="Q955">
        <v>0</v>
      </c>
      <c r="R955">
        <v>1</v>
      </c>
      <c r="S955">
        <v>4</v>
      </c>
      <c r="T955">
        <v>3</v>
      </c>
      <c r="U955">
        <v>2</v>
      </c>
      <c r="V955">
        <v>2</v>
      </c>
      <c r="W955">
        <v>4</v>
      </c>
      <c r="X955">
        <v>1</v>
      </c>
      <c r="Y955">
        <v>3</v>
      </c>
      <c r="Z955">
        <v>2</v>
      </c>
      <c r="AA955">
        <v>1</v>
      </c>
      <c r="AB955">
        <v>0</v>
      </c>
      <c r="AC955">
        <v>2</v>
      </c>
      <c r="AD955">
        <v>3</v>
      </c>
      <c r="AE955">
        <v>0</v>
      </c>
      <c r="AF955">
        <v>8</v>
      </c>
      <c r="AG955">
        <v>0</v>
      </c>
      <c r="AH955">
        <v>3</v>
      </c>
      <c r="AI955">
        <v>5</v>
      </c>
      <c r="AJ955">
        <v>0</v>
      </c>
      <c r="AK955">
        <v>2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3</v>
      </c>
      <c r="AV955">
        <v>0</v>
      </c>
      <c r="AW955">
        <v>7</v>
      </c>
      <c r="AX955">
        <v>0</v>
      </c>
      <c r="AY955">
        <v>1</v>
      </c>
      <c r="AZ955">
        <v>4</v>
      </c>
      <c r="BA955">
        <v>0</v>
      </c>
      <c r="BB955">
        <v>0</v>
      </c>
      <c r="BC955">
        <v>10</v>
      </c>
      <c r="BD955">
        <v>1</v>
      </c>
    </row>
    <row r="956" spans="1:56" x14ac:dyDescent="0.3">
      <c r="A956">
        <v>2025</v>
      </c>
      <c r="B956">
        <v>6</v>
      </c>
      <c r="C956">
        <v>4335</v>
      </c>
      <c r="D956">
        <v>4338</v>
      </c>
      <c r="E956" t="s">
        <v>32</v>
      </c>
      <c r="F956" t="s">
        <v>8</v>
      </c>
      <c r="G956" t="s">
        <v>32</v>
      </c>
      <c r="H956">
        <v>4</v>
      </c>
      <c r="I956">
        <v>5</v>
      </c>
      <c r="J956">
        <v>13</v>
      </c>
      <c r="K956">
        <v>15</v>
      </c>
      <c r="L956">
        <v>9</v>
      </c>
      <c r="M956">
        <v>2</v>
      </c>
      <c r="N956">
        <v>9</v>
      </c>
      <c r="O956">
        <v>1</v>
      </c>
      <c r="P956">
        <v>9</v>
      </c>
      <c r="Q956">
        <v>0</v>
      </c>
      <c r="R956">
        <v>3</v>
      </c>
      <c r="S956">
        <v>17</v>
      </c>
      <c r="T956">
        <v>10</v>
      </c>
      <c r="U956">
        <v>16</v>
      </c>
      <c r="V956">
        <v>8</v>
      </c>
      <c r="W956">
        <v>13</v>
      </c>
      <c r="X956">
        <v>8</v>
      </c>
      <c r="Y956">
        <v>15</v>
      </c>
      <c r="Z956">
        <v>7</v>
      </c>
      <c r="AA956">
        <v>24</v>
      </c>
      <c r="AB956">
        <v>7</v>
      </c>
      <c r="AC956">
        <v>0</v>
      </c>
      <c r="AD956">
        <v>27</v>
      </c>
      <c r="AE956">
        <v>0</v>
      </c>
      <c r="AF956">
        <v>57</v>
      </c>
      <c r="AG956">
        <v>0</v>
      </c>
      <c r="AH956">
        <v>7</v>
      </c>
      <c r="AI956">
        <v>16</v>
      </c>
      <c r="AJ956">
        <v>0</v>
      </c>
      <c r="AK956">
        <v>2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23</v>
      </c>
      <c r="AV956">
        <v>1</v>
      </c>
      <c r="AW956">
        <v>20</v>
      </c>
      <c r="AX956">
        <v>6</v>
      </c>
      <c r="AY956">
        <v>20</v>
      </c>
      <c r="AZ956">
        <v>66</v>
      </c>
      <c r="BA956">
        <v>0</v>
      </c>
      <c r="BB956">
        <v>0</v>
      </c>
      <c r="BC956">
        <v>2</v>
      </c>
      <c r="BD956">
        <v>16</v>
      </c>
    </row>
    <row r="957" spans="1:56" x14ac:dyDescent="0.3">
      <c r="A957">
        <v>2025</v>
      </c>
      <c r="B957">
        <v>6</v>
      </c>
      <c r="C957">
        <v>4336</v>
      </c>
      <c r="D957">
        <v>4339</v>
      </c>
      <c r="E957" t="s">
        <v>33</v>
      </c>
      <c r="F957" t="s">
        <v>8</v>
      </c>
      <c r="G957" t="s">
        <v>34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2</v>
      </c>
      <c r="W957">
        <v>1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1</v>
      </c>
      <c r="AZ957">
        <v>4</v>
      </c>
      <c r="BA957">
        <v>0</v>
      </c>
      <c r="BB957">
        <v>0</v>
      </c>
      <c r="BC957">
        <v>0</v>
      </c>
      <c r="BD957">
        <v>1</v>
      </c>
    </row>
    <row r="958" spans="1:56" x14ac:dyDescent="0.3">
      <c r="A958">
        <v>2025</v>
      </c>
      <c r="B958">
        <v>6</v>
      </c>
      <c r="C958">
        <v>4337</v>
      </c>
      <c r="D958">
        <v>4340</v>
      </c>
      <c r="E958" t="s">
        <v>35</v>
      </c>
      <c r="F958" t="s">
        <v>8</v>
      </c>
      <c r="G958" t="s">
        <v>34</v>
      </c>
      <c r="H958">
        <v>0</v>
      </c>
      <c r="I958">
        <v>2</v>
      </c>
      <c r="J958">
        <v>0</v>
      </c>
      <c r="K958">
        <v>1</v>
      </c>
      <c r="L958">
        <v>0</v>
      </c>
      <c r="M958">
        <v>0</v>
      </c>
      <c r="N958">
        <v>2</v>
      </c>
      <c r="O958">
        <v>0</v>
      </c>
      <c r="P958">
        <v>2</v>
      </c>
      <c r="Q958">
        <v>0</v>
      </c>
      <c r="R958">
        <v>1</v>
      </c>
      <c r="S958">
        <v>4</v>
      </c>
      <c r="T958">
        <v>0</v>
      </c>
      <c r="U958">
        <v>1</v>
      </c>
      <c r="V958">
        <v>1</v>
      </c>
      <c r="W958">
        <v>1</v>
      </c>
      <c r="X958">
        <v>0</v>
      </c>
      <c r="Y958">
        <v>11</v>
      </c>
      <c r="Z958">
        <v>0</v>
      </c>
      <c r="AA958">
        <v>4</v>
      </c>
      <c r="AB958">
        <v>0</v>
      </c>
      <c r="AC958">
        <v>0</v>
      </c>
      <c r="AD958">
        <v>1</v>
      </c>
      <c r="AE958">
        <v>0</v>
      </c>
      <c r="AF958">
        <v>3</v>
      </c>
      <c r="AG958">
        <v>0</v>
      </c>
      <c r="AH958">
        <v>0</v>
      </c>
      <c r="AI958">
        <v>1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1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</row>
    <row r="959" spans="1:56" x14ac:dyDescent="0.3">
      <c r="A959">
        <v>2025</v>
      </c>
      <c r="B959">
        <v>6</v>
      </c>
      <c r="C959">
        <v>4338</v>
      </c>
      <c r="D959">
        <v>4341</v>
      </c>
      <c r="E959" t="s">
        <v>36</v>
      </c>
      <c r="F959" t="s">
        <v>8</v>
      </c>
      <c r="G959" t="s">
        <v>37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1</v>
      </c>
      <c r="S959">
        <v>0</v>
      </c>
      <c r="T959">
        <v>3</v>
      </c>
      <c r="U959">
        <v>1</v>
      </c>
      <c r="V959">
        <v>2</v>
      </c>
      <c r="W959">
        <v>1</v>
      </c>
      <c r="X959">
        <v>1</v>
      </c>
      <c r="Y959">
        <v>0</v>
      </c>
      <c r="Z959">
        <v>1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1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1</v>
      </c>
      <c r="AX959">
        <v>0</v>
      </c>
      <c r="AY959">
        <v>1</v>
      </c>
      <c r="AZ959">
        <v>14</v>
      </c>
      <c r="BA959">
        <v>0</v>
      </c>
      <c r="BB959">
        <v>0</v>
      </c>
      <c r="BC959">
        <v>2</v>
      </c>
      <c r="BD959">
        <v>3</v>
      </c>
    </row>
    <row r="960" spans="1:56" x14ac:dyDescent="0.3">
      <c r="A960">
        <v>2025</v>
      </c>
      <c r="B960">
        <v>6</v>
      </c>
      <c r="C960">
        <v>4339</v>
      </c>
      <c r="D960">
        <v>4342</v>
      </c>
      <c r="E960" t="s">
        <v>38</v>
      </c>
      <c r="F960" t="s">
        <v>8</v>
      </c>
      <c r="G960" t="s">
        <v>39</v>
      </c>
      <c r="H960">
        <v>3</v>
      </c>
      <c r="I960">
        <v>0</v>
      </c>
      <c r="J960">
        <v>9</v>
      </c>
      <c r="K960">
        <v>11</v>
      </c>
      <c r="L960">
        <v>7</v>
      </c>
      <c r="M960">
        <v>0</v>
      </c>
      <c r="N960">
        <v>6</v>
      </c>
      <c r="O960">
        <v>0</v>
      </c>
      <c r="P960">
        <v>9</v>
      </c>
      <c r="Q960">
        <v>0</v>
      </c>
      <c r="R960">
        <v>2</v>
      </c>
      <c r="S960">
        <v>17</v>
      </c>
      <c r="T960">
        <v>12</v>
      </c>
      <c r="U960">
        <v>10</v>
      </c>
      <c r="V960">
        <v>15</v>
      </c>
      <c r="W960">
        <v>14</v>
      </c>
      <c r="X960">
        <v>6</v>
      </c>
      <c r="Y960">
        <v>12</v>
      </c>
      <c r="Z960">
        <v>6</v>
      </c>
      <c r="AA960">
        <v>10</v>
      </c>
      <c r="AB960">
        <v>2</v>
      </c>
      <c r="AC960">
        <v>0</v>
      </c>
      <c r="AD960">
        <v>8</v>
      </c>
      <c r="AE960">
        <v>0</v>
      </c>
      <c r="AF960">
        <v>58</v>
      </c>
      <c r="AG960">
        <v>0</v>
      </c>
      <c r="AH960">
        <v>0</v>
      </c>
      <c r="AI960">
        <v>7</v>
      </c>
      <c r="AJ960">
        <v>0</v>
      </c>
      <c r="AK960">
        <v>12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7</v>
      </c>
      <c r="AX960">
        <v>0</v>
      </c>
      <c r="AY960">
        <v>9</v>
      </c>
      <c r="AZ960">
        <v>34</v>
      </c>
      <c r="BA960">
        <v>0</v>
      </c>
      <c r="BB960">
        <v>2</v>
      </c>
      <c r="BC960">
        <v>9</v>
      </c>
      <c r="BD960">
        <v>19</v>
      </c>
    </row>
    <row r="961" spans="1:56" x14ac:dyDescent="0.3">
      <c r="A961">
        <v>2025</v>
      </c>
      <c r="B961">
        <v>6</v>
      </c>
      <c r="C961">
        <v>4340</v>
      </c>
      <c r="D961">
        <v>4343</v>
      </c>
      <c r="E961" t="s">
        <v>40</v>
      </c>
      <c r="F961" t="s">
        <v>8</v>
      </c>
      <c r="G961" t="s">
        <v>39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1</v>
      </c>
      <c r="O961">
        <v>0</v>
      </c>
      <c r="P961">
        <v>1</v>
      </c>
      <c r="Q961">
        <v>0</v>
      </c>
      <c r="R961">
        <v>0</v>
      </c>
      <c r="S961">
        <v>1</v>
      </c>
      <c r="T961">
        <v>1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0</v>
      </c>
      <c r="AA961">
        <v>3</v>
      </c>
      <c r="AB961">
        <v>0</v>
      </c>
      <c r="AC961">
        <v>0</v>
      </c>
      <c r="AD961">
        <v>0</v>
      </c>
      <c r="AE961">
        <v>0</v>
      </c>
      <c r="AF961">
        <v>2</v>
      </c>
      <c r="AG961">
        <v>0</v>
      </c>
      <c r="AH961">
        <v>2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1</v>
      </c>
      <c r="AX961">
        <v>0</v>
      </c>
      <c r="AY961">
        <v>1</v>
      </c>
      <c r="AZ961">
        <v>4</v>
      </c>
      <c r="BA961">
        <v>0</v>
      </c>
      <c r="BB961">
        <v>0</v>
      </c>
      <c r="BC961">
        <v>1</v>
      </c>
      <c r="BD961">
        <v>4</v>
      </c>
    </row>
    <row r="962" spans="1:56" x14ac:dyDescent="0.3">
      <c r="A962">
        <v>2025</v>
      </c>
      <c r="B962">
        <v>6</v>
      </c>
      <c r="C962">
        <v>4341</v>
      </c>
      <c r="D962">
        <v>4344</v>
      </c>
      <c r="E962" t="s">
        <v>41</v>
      </c>
      <c r="F962" t="s">
        <v>8</v>
      </c>
      <c r="G962" t="s">
        <v>39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1</v>
      </c>
      <c r="Q962">
        <v>0</v>
      </c>
      <c r="R962">
        <v>1</v>
      </c>
      <c r="S962">
        <v>1</v>
      </c>
      <c r="T962">
        <v>0</v>
      </c>
      <c r="U962">
        <v>2</v>
      </c>
      <c r="V962">
        <v>1</v>
      </c>
      <c r="W962">
        <v>1</v>
      </c>
      <c r="X962">
        <v>1</v>
      </c>
      <c r="Y962">
        <v>2</v>
      </c>
      <c r="Z962">
        <v>1</v>
      </c>
      <c r="AA962">
        <v>2</v>
      </c>
      <c r="AB962">
        <v>1</v>
      </c>
      <c r="AC962">
        <v>0</v>
      </c>
      <c r="AD962">
        <v>0</v>
      </c>
      <c r="AE962">
        <v>0</v>
      </c>
      <c r="AF962">
        <v>2</v>
      </c>
      <c r="AG962">
        <v>0</v>
      </c>
      <c r="AH962">
        <v>0</v>
      </c>
      <c r="AI962">
        <v>2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1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</row>
    <row r="963" spans="1:56" x14ac:dyDescent="0.3">
      <c r="A963">
        <v>2025</v>
      </c>
      <c r="B963">
        <v>6</v>
      </c>
      <c r="C963">
        <v>4342</v>
      </c>
      <c r="D963">
        <v>4345</v>
      </c>
      <c r="E963" t="s">
        <v>42</v>
      </c>
      <c r="F963" t="s">
        <v>8</v>
      </c>
      <c r="G963" t="s">
        <v>42</v>
      </c>
      <c r="H963">
        <v>0</v>
      </c>
      <c r="I963">
        <v>7</v>
      </c>
      <c r="J963">
        <v>0</v>
      </c>
      <c r="K963">
        <v>22</v>
      </c>
      <c r="L963">
        <v>17</v>
      </c>
      <c r="M963">
        <v>1</v>
      </c>
      <c r="N963">
        <v>16</v>
      </c>
      <c r="O963">
        <v>0</v>
      </c>
      <c r="P963">
        <v>16</v>
      </c>
      <c r="Q963">
        <v>0</v>
      </c>
      <c r="R963">
        <v>0</v>
      </c>
      <c r="S963">
        <v>20</v>
      </c>
      <c r="T963">
        <v>18</v>
      </c>
      <c r="U963">
        <v>18</v>
      </c>
      <c r="V963">
        <v>9</v>
      </c>
      <c r="W963">
        <v>15</v>
      </c>
      <c r="X963">
        <v>4</v>
      </c>
      <c r="Y963">
        <v>6</v>
      </c>
      <c r="Z963">
        <v>5</v>
      </c>
      <c r="AA963">
        <v>9</v>
      </c>
      <c r="AB963">
        <v>2</v>
      </c>
      <c r="AC963">
        <v>1</v>
      </c>
      <c r="AD963">
        <v>10</v>
      </c>
      <c r="AE963">
        <v>2</v>
      </c>
      <c r="AF963">
        <v>49</v>
      </c>
      <c r="AG963">
        <v>0</v>
      </c>
      <c r="AH963">
        <v>4</v>
      </c>
      <c r="AI963">
        <v>12</v>
      </c>
      <c r="AJ963">
        <v>0</v>
      </c>
      <c r="AK963">
        <v>21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22</v>
      </c>
      <c r="AX963">
        <v>1</v>
      </c>
      <c r="AY963">
        <v>20</v>
      </c>
      <c r="AZ963">
        <v>36</v>
      </c>
      <c r="BA963">
        <v>0</v>
      </c>
      <c r="BB963">
        <v>0</v>
      </c>
      <c r="BC963">
        <v>0</v>
      </c>
      <c r="BD963">
        <v>4</v>
      </c>
    </row>
    <row r="964" spans="1:56" x14ac:dyDescent="0.3">
      <c r="A964">
        <v>2025</v>
      </c>
      <c r="B964">
        <v>6</v>
      </c>
      <c r="C964">
        <v>4343</v>
      </c>
      <c r="D964">
        <v>4346</v>
      </c>
      <c r="E964" t="s">
        <v>43</v>
      </c>
      <c r="F964" t="s">
        <v>8</v>
      </c>
      <c r="G964" t="s">
        <v>42</v>
      </c>
      <c r="H964">
        <v>0</v>
      </c>
      <c r="I964">
        <v>0</v>
      </c>
      <c r="J964">
        <v>0</v>
      </c>
      <c r="K964">
        <v>3</v>
      </c>
      <c r="L964">
        <v>1</v>
      </c>
      <c r="M964">
        <v>0</v>
      </c>
      <c r="N964">
        <v>1</v>
      </c>
      <c r="O964">
        <v>0</v>
      </c>
      <c r="P964">
        <v>3</v>
      </c>
      <c r="Q964">
        <v>0</v>
      </c>
      <c r="R964">
        <v>2</v>
      </c>
      <c r="S964">
        <v>5</v>
      </c>
      <c r="T964">
        <v>2</v>
      </c>
      <c r="U964">
        <v>6</v>
      </c>
      <c r="V964">
        <v>7</v>
      </c>
      <c r="W964">
        <v>4</v>
      </c>
      <c r="X964">
        <v>3</v>
      </c>
      <c r="Y964">
        <v>5</v>
      </c>
      <c r="Z964">
        <v>3</v>
      </c>
      <c r="AA964">
        <v>3</v>
      </c>
      <c r="AB964">
        <v>0</v>
      </c>
      <c r="AC964">
        <v>0</v>
      </c>
      <c r="AD964">
        <v>4</v>
      </c>
      <c r="AE964">
        <v>0</v>
      </c>
      <c r="AF964">
        <v>11</v>
      </c>
      <c r="AG964">
        <v>0</v>
      </c>
      <c r="AH964">
        <v>0</v>
      </c>
      <c r="AI964">
        <v>4</v>
      </c>
      <c r="AJ964">
        <v>0</v>
      </c>
      <c r="AK964">
        <v>1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1</v>
      </c>
      <c r="AX964">
        <v>2</v>
      </c>
      <c r="AY964">
        <v>0</v>
      </c>
      <c r="AZ964">
        <v>7</v>
      </c>
      <c r="BA964">
        <v>0</v>
      </c>
      <c r="BB964">
        <v>0</v>
      </c>
      <c r="BC964">
        <v>0</v>
      </c>
      <c r="BD964">
        <v>4</v>
      </c>
    </row>
    <row r="965" spans="1:56" x14ac:dyDescent="0.3">
      <c r="A965">
        <v>2025</v>
      </c>
      <c r="B965">
        <v>6</v>
      </c>
      <c r="C965">
        <v>4344</v>
      </c>
      <c r="D965">
        <v>4347</v>
      </c>
      <c r="E965" t="s">
        <v>44</v>
      </c>
      <c r="F965" t="s">
        <v>8</v>
      </c>
      <c r="G965" t="s">
        <v>42</v>
      </c>
      <c r="H965">
        <v>0</v>
      </c>
      <c r="I965">
        <v>0</v>
      </c>
      <c r="J965">
        <v>0</v>
      </c>
      <c r="K965">
        <v>2</v>
      </c>
      <c r="L965">
        <v>2</v>
      </c>
      <c r="M965">
        <v>0</v>
      </c>
      <c r="N965">
        <v>4</v>
      </c>
      <c r="O965">
        <v>0</v>
      </c>
      <c r="P965">
        <v>2</v>
      </c>
      <c r="Q965">
        <v>0</v>
      </c>
      <c r="R965">
        <v>2</v>
      </c>
      <c r="S965">
        <v>6</v>
      </c>
      <c r="T965">
        <v>1</v>
      </c>
      <c r="U965">
        <v>4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2</v>
      </c>
      <c r="AE965">
        <v>0</v>
      </c>
      <c r="AF965">
        <v>5</v>
      </c>
      <c r="AG965">
        <v>0</v>
      </c>
      <c r="AH965">
        <v>0</v>
      </c>
      <c r="AI965">
        <v>3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3</v>
      </c>
      <c r="AZ965">
        <v>21</v>
      </c>
      <c r="BA965">
        <v>0</v>
      </c>
      <c r="BB965">
        <v>0</v>
      </c>
      <c r="BC965">
        <v>0</v>
      </c>
      <c r="BD965">
        <v>4</v>
      </c>
    </row>
    <row r="966" spans="1:56" x14ac:dyDescent="0.3">
      <c r="A966">
        <v>2025</v>
      </c>
      <c r="B966">
        <v>6</v>
      </c>
      <c r="C966">
        <v>4345</v>
      </c>
      <c r="D966">
        <v>4348</v>
      </c>
      <c r="E966" t="s">
        <v>45</v>
      </c>
      <c r="F966" t="s">
        <v>8</v>
      </c>
      <c r="G966" t="s">
        <v>42</v>
      </c>
      <c r="H966">
        <v>0</v>
      </c>
      <c r="I966">
        <v>0</v>
      </c>
      <c r="J966">
        <v>1</v>
      </c>
      <c r="K966">
        <v>4</v>
      </c>
      <c r="L966">
        <v>5</v>
      </c>
      <c r="M966">
        <v>0</v>
      </c>
      <c r="N966">
        <v>3</v>
      </c>
      <c r="O966">
        <v>1</v>
      </c>
      <c r="P966">
        <v>5</v>
      </c>
      <c r="Q966">
        <v>0</v>
      </c>
      <c r="R966">
        <v>0</v>
      </c>
      <c r="S966">
        <v>12</v>
      </c>
      <c r="T966">
        <v>3</v>
      </c>
      <c r="U966">
        <v>4</v>
      </c>
      <c r="V966">
        <v>2</v>
      </c>
      <c r="W966">
        <v>6</v>
      </c>
      <c r="X966">
        <v>0</v>
      </c>
      <c r="Y966">
        <v>11</v>
      </c>
      <c r="Z966">
        <v>1</v>
      </c>
      <c r="AA966">
        <v>7</v>
      </c>
      <c r="AB966">
        <v>0</v>
      </c>
      <c r="AC966">
        <v>0</v>
      </c>
      <c r="AD966">
        <v>0</v>
      </c>
      <c r="AE966">
        <v>0</v>
      </c>
      <c r="AF966">
        <v>5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2</v>
      </c>
      <c r="AU966">
        <v>1</v>
      </c>
      <c r="AV966">
        <v>0</v>
      </c>
      <c r="AW966">
        <v>2</v>
      </c>
      <c r="AX966">
        <v>0</v>
      </c>
      <c r="AY966">
        <v>6</v>
      </c>
      <c r="AZ966">
        <v>10</v>
      </c>
      <c r="BA966">
        <v>0</v>
      </c>
      <c r="BB966">
        <v>0</v>
      </c>
      <c r="BC966">
        <v>0</v>
      </c>
      <c r="BD966">
        <v>2</v>
      </c>
    </row>
    <row r="967" spans="1:56" x14ac:dyDescent="0.3">
      <c r="A967">
        <v>2025</v>
      </c>
      <c r="B967">
        <v>6</v>
      </c>
      <c r="C967">
        <v>4346</v>
      </c>
      <c r="D967">
        <v>4349</v>
      </c>
      <c r="E967" t="s">
        <v>46</v>
      </c>
      <c r="F967" t="s">
        <v>8</v>
      </c>
      <c r="G967" t="s">
        <v>47</v>
      </c>
      <c r="H967">
        <v>15</v>
      </c>
      <c r="I967">
        <v>1</v>
      </c>
      <c r="J967">
        <v>23</v>
      </c>
      <c r="K967">
        <v>20</v>
      </c>
      <c r="L967">
        <v>23</v>
      </c>
      <c r="M967">
        <v>2</v>
      </c>
      <c r="N967">
        <v>22</v>
      </c>
      <c r="O967">
        <v>0</v>
      </c>
      <c r="P967">
        <v>18</v>
      </c>
      <c r="Q967">
        <v>0</v>
      </c>
      <c r="R967">
        <v>0</v>
      </c>
      <c r="S967">
        <v>29</v>
      </c>
      <c r="T967">
        <v>21</v>
      </c>
      <c r="U967">
        <v>27</v>
      </c>
      <c r="V967">
        <v>9</v>
      </c>
      <c r="W967">
        <v>23</v>
      </c>
      <c r="X967">
        <v>15</v>
      </c>
      <c r="Y967">
        <v>17</v>
      </c>
      <c r="Z967">
        <v>10</v>
      </c>
      <c r="AA967">
        <v>14</v>
      </c>
      <c r="AB967">
        <v>2</v>
      </c>
      <c r="AC967">
        <v>0</v>
      </c>
      <c r="AD967">
        <v>29</v>
      </c>
      <c r="AE967">
        <v>0</v>
      </c>
      <c r="AF967">
        <v>99</v>
      </c>
      <c r="AG967">
        <v>0</v>
      </c>
      <c r="AH967">
        <v>0</v>
      </c>
      <c r="AI967">
        <v>20</v>
      </c>
      <c r="AJ967">
        <v>0</v>
      </c>
      <c r="AK967">
        <v>12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6</v>
      </c>
      <c r="AX967">
        <v>2</v>
      </c>
      <c r="AY967">
        <v>16</v>
      </c>
      <c r="AZ967">
        <v>36</v>
      </c>
      <c r="BA967">
        <v>0</v>
      </c>
      <c r="BB967">
        <v>0</v>
      </c>
      <c r="BC967">
        <v>3</v>
      </c>
      <c r="BD967">
        <v>21</v>
      </c>
    </row>
    <row r="968" spans="1:56" x14ac:dyDescent="0.3">
      <c r="A968">
        <v>2025</v>
      </c>
      <c r="B968">
        <v>6</v>
      </c>
      <c r="C968">
        <v>4347</v>
      </c>
      <c r="D968">
        <v>4350</v>
      </c>
      <c r="E968" t="s">
        <v>48</v>
      </c>
      <c r="F968" t="s">
        <v>8</v>
      </c>
      <c r="G968" t="s">
        <v>47</v>
      </c>
      <c r="H968">
        <v>0</v>
      </c>
      <c r="I968">
        <v>0</v>
      </c>
      <c r="J968">
        <v>0</v>
      </c>
      <c r="K968">
        <v>0</v>
      </c>
      <c r="L968">
        <v>1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2</v>
      </c>
      <c r="T968">
        <v>6</v>
      </c>
      <c r="U968">
        <v>4</v>
      </c>
      <c r="V968">
        <v>1</v>
      </c>
      <c r="W968">
        <v>1</v>
      </c>
      <c r="X968">
        <v>1</v>
      </c>
      <c r="Y968">
        <v>2</v>
      </c>
      <c r="Z968">
        <v>2</v>
      </c>
      <c r="AA968">
        <v>6</v>
      </c>
      <c r="AB968">
        <v>1</v>
      </c>
      <c r="AC968">
        <v>0</v>
      </c>
      <c r="AD968">
        <v>8</v>
      </c>
      <c r="AE968">
        <v>0</v>
      </c>
      <c r="AF968">
        <v>18</v>
      </c>
      <c r="AG968">
        <v>0</v>
      </c>
      <c r="AH968">
        <v>4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2</v>
      </c>
      <c r="AO968">
        <v>2</v>
      </c>
      <c r="AP968">
        <v>0</v>
      </c>
      <c r="AQ968">
        <v>1</v>
      </c>
      <c r="AR968">
        <v>0</v>
      </c>
      <c r="AS968">
        <v>0</v>
      </c>
      <c r="AT968">
        <v>0</v>
      </c>
      <c r="AU968">
        <v>5</v>
      </c>
      <c r="AV968">
        <v>0</v>
      </c>
      <c r="AW968">
        <v>9</v>
      </c>
      <c r="AX968">
        <v>1</v>
      </c>
      <c r="AY968">
        <v>7</v>
      </c>
      <c r="AZ968">
        <v>10</v>
      </c>
      <c r="BA968">
        <v>0</v>
      </c>
      <c r="BB968">
        <v>0</v>
      </c>
      <c r="BC968">
        <v>2</v>
      </c>
      <c r="BD968">
        <v>2</v>
      </c>
    </row>
    <row r="969" spans="1:56" x14ac:dyDescent="0.3">
      <c r="A969">
        <v>2025</v>
      </c>
      <c r="B969">
        <v>6</v>
      </c>
      <c r="C969">
        <v>4348</v>
      </c>
      <c r="D969">
        <v>4351</v>
      </c>
      <c r="E969" t="s">
        <v>49</v>
      </c>
      <c r="F969" t="s">
        <v>8</v>
      </c>
      <c r="G969" t="s">
        <v>47</v>
      </c>
      <c r="H969">
        <v>0</v>
      </c>
      <c r="I969">
        <v>0</v>
      </c>
      <c r="J969">
        <v>0</v>
      </c>
      <c r="K969">
        <v>3</v>
      </c>
      <c r="L969">
        <v>1</v>
      </c>
      <c r="M969">
        <v>0</v>
      </c>
      <c r="N969">
        <v>1</v>
      </c>
      <c r="O969">
        <v>0</v>
      </c>
      <c r="P969">
        <v>0</v>
      </c>
      <c r="Q969">
        <v>0</v>
      </c>
      <c r="R969">
        <v>2</v>
      </c>
      <c r="S969">
        <v>2</v>
      </c>
      <c r="T969">
        <v>4</v>
      </c>
      <c r="U969">
        <v>8</v>
      </c>
      <c r="V969">
        <v>2</v>
      </c>
      <c r="W969">
        <v>2</v>
      </c>
      <c r="X969">
        <v>2</v>
      </c>
      <c r="Y969">
        <v>3</v>
      </c>
      <c r="Z969">
        <v>0</v>
      </c>
      <c r="AA969">
        <v>5</v>
      </c>
      <c r="AB969">
        <v>0</v>
      </c>
      <c r="AC969">
        <v>0</v>
      </c>
      <c r="AD969">
        <v>4</v>
      </c>
      <c r="AE969">
        <v>0</v>
      </c>
      <c r="AF969">
        <v>16</v>
      </c>
      <c r="AG969">
        <v>0</v>
      </c>
      <c r="AH969">
        <v>0</v>
      </c>
      <c r="AI969">
        <v>5</v>
      </c>
      <c r="AJ969">
        <v>0</v>
      </c>
      <c r="AK969">
        <v>5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2</v>
      </c>
      <c r="AX969">
        <v>1</v>
      </c>
      <c r="AY969">
        <v>6</v>
      </c>
      <c r="AZ969">
        <v>19</v>
      </c>
      <c r="BA969">
        <v>0</v>
      </c>
      <c r="BB969">
        <v>0</v>
      </c>
      <c r="BC969">
        <v>1</v>
      </c>
      <c r="BD969">
        <v>2</v>
      </c>
    </row>
    <row r="970" spans="1:56" x14ac:dyDescent="0.3">
      <c r="A970">
        <v>2025</v>
      </c>
      <c r="B970">
        <v>6</v>
      </c>
      <c r="C970">
        <v>4349</v>
      </c>
      <c r="D970">
        <v>4352</v>
      </c>
      <c r="E970" t="s">
        <v>50</v>
      </c>
      <c r="F970" t="s">
        <v>8</v>
      </c>
      <c r="G970" t="s">
        <v>47</v>
      </c>
      <c r="H970">
        <v>0</v>
      </c>
      <c r="I970">
        <v>0</v>
      </c>
      <c r="J970">
        <v>0</v>
      </c>
      <c r="K970">
        <v>1</v>
      </c>
      <c r="L970">
        <v>1</v>
      </c>
      <c r="M970">
        <v>1</v>
      </c>
      <c r="N970">
        <v>2</v>
      </c>
      <c r="O970">
        <v>0</v>
      </c>
      <c r="P970">
        <v>2</v>
      </c>
      <c r="Q970">
        <v>0</v>
      </c>
      <c r="R970">
        <v>0</v>
      </c>
      <c r="S970">
        <v>2</v>
      </c>
      <c r="T970">
        <v>0</v>
      </c>
      <c r="U970">
        <v>3</v>
      </c>
      <c r="V970">
        <v>0</v>
      </c>
      <c r="W970">
        <v>0</v>
      </c>
      <c r="X970">
        <v>3</v>
      </c>
      <c r="Y970">
        <v>1</v>
      </c>
      <c r="Z970">
        <v>0</v>
      </c>
      <c r="AA970">
        <v>2</v>
      </c>
      <c r="AB970">
        <v>0</v>
      </c>
      <c r="AC970">
        <v>0</v>
      </c>
      <c r="AD970">
        <v>1</v>
      </c>
      <c r="AE970">
        <v>0</v>
      </c>
      <c r="AF970">
        <v>9</v>
      </c>
      <c r="AG970">
        <v>0</v>
      </c>
      <c r="AH970">
        <v>0</v>
      </c>
      <c r="AI970">
        <v>1</v>
      </c>
      <c r="AJ970">
        <v>0</v>
      </c>
      <c r="AK970">
        <v>1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</v>
      </c>
      <c r="AV970">
        <v>0</v>
      </c>
      <c r="AW970">
        <v>1</v>
      </c>
      <c r="AX970">
        <v>1</v>
      </c>
      <c r="AY970">
        <v>1</v>
      </c>
      <c r="AZ970">
        <v>2</v>
      </c>
      <c r="BA970">
        <v>0</v>
      </c>
      <c r="BB970">
        <v>0</v>
      </c>
      <c r="BC970">
        <v>0</v>
      </c>
      <c r="BD970">
        <v>1</v>
      </c>
    </row>
    <row r="971" spans="1:56" x14ac:dyDescent="0.3">
      <c r="A971">
        <v>2025</v>
      </c>
      <c r="B971">
        <v>6</v>
      </c>
      <c r="C971">
        <v>4350</v>
      </c>
      <c r="D971">
        <v>4353</v>
      </c>
      <c r="E971" t="s">
        <v>51</v>
      </c>
      <c r="F971" t="s">
        <v>8</v>
      </c>
      <c r="G971" t="s">
        <v>47</v>
      </c>
      <c r="H971">
        <v>0</v>
      </c>
      <c r="I971">
        <v>9</v>
      </c>
      <c r="J971">
        <v>2</v>
      </c>
      <c r="K971">
        <v>10</v>
      </c>
      <c r="L971">
        <v>7</v>
      </c>
      <c r="M971">
        <v>0</v>
      </c>
      <c r="N971">
        <v>6</v>
      </c>
      <c r="O971">
        <v>0</v>
      </c>
      <c r="P971">
        <v>7</v>
      </c>
      <c r="Q971">
        <v>1</v>
      </c>
      <c r="R971">
        <v>1</v>
      </c>
      <c r="S971">
        <v>7</v>
      </c>
      <c r="T971">
        <v>14</v>
      </c>
      <c r="U971">
        <v>9</v>
      </c>
      <c r="V971">
        <v>7</v>
      </c>
      <c r="W971">
        <v>15</v>
      </c>
      <c r="X971">
        <v>5</v>
      </c>
      <c r="Y971">
        <v>12</v>
      </c>
      <c r="Z971">
        <v>4</v>
      </c>
      <c r="AA971">
        <v>3</v>
      </c>
      <c r="AB971">
        <v>1</v>
      </c>
      <c r="AC971">
        <v>0</v>
      </c>
      <c r="AD971">
        <v>7</v>
      </c>
      <c r="AE971">
        <v>0</v>
      </c>
      <c r="AF971">
        <v>36</v>
      </c>
      <c r="AG971">
        <v>0</v>
      </c>
      <c r="AH971">
        <v>0</v>
      </c>
      <c r="AI971">
        <v>7</v>
      </c>
      <c r="AJ971">
        <v>0</v>
      </c>
      <c r="AK971">
        <v>12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3</v>
      </c>
      <c r="AV971">
        <v>0</v>
      </c>
      <c r="AW971">
        <v>0</v>
      </c>
      <c r="AX971">
        <v>4</v>
      </c>
      <c r="AY971">
        <v>4</v>
      </c>
      <c r="AZ971">
        <v>6</v>
      </c>
      <c r="BA971">
        <v>0</v>
      </c>
      <c r="BB971">
        <v>0</v>
      </c>
      <c r="BC971">
        <v>0</v>
      </c>
      <c r="BD971">
        <v>4</v>
      </c>
    </row>
    <row r="972" spans="1:56" x14ac:dyDescent="0.3">
      <c r="A972">
        <v>2025</v>
      </c>
      <c r="B972">
        <v>6</v>
      </c>
      <c r="C972">
        <v>4351</v>
      </c>
      <c r="D972">
        <v>4354</v>
      </c>
      <c r="E972" t="s">
        <v>52</v>
      </c>
      <c r="F972" t="s">
        <v>8</v>
      </c>
      <c r="G972" t="s">
        <v>47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1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</v>
      </c>
      <c r="V972">
        <v>2</v>
      </c>
      <c r="W972">
        <v>1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2</v>
      </c>
      <c r="AG972">
        <v>0</v>
      </c>
      <c r="AH972">
        <v>0</v>
      </c>
      <c r="AI972">
        <v>1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1</v>
      </c>
      <c r="AX972">
        <v>0</v>
      </c>
      <c r="AY972">
        <v>1</v>
      </c>
      <c r="AZ972">
        <v>5</v>
      </c>
      <c r="BA972">
        <v>0</v>
      </c>
      <c r="BB972">
        <v>0</v>
      </c>
      <c r="BC972">
        <v>0</v>
      </c>
      <c r="BD972">
        <v>0</v>
      </c>
    </row>
    <row r="973" spans="1:56" x14ac:dyDescent="0.3">
      <c r="A973">
        <v>2025</v>
      </c>
      <c r="B973">
        <v>6</v>
      </c>
      <c r="C973">
        <v>4352</v>
      </c>
      <c r="D973">
        <v>4355</v>
      </c>
      <c r="E973" t="s">
        <v>53</v>
      </c>
      <c r="F973" t="s">
        <v>8</v>
      </c>
      <c r="G973" t="s">
        <v>47</v>
      </c>
      <c r="H973">
        <v>0</v>
      </c>
      <c r="I973">
        <v>0</v>
      </c>
      <c r="J973">
        <v>0</v>
      </c>
      <c r="K973">
        <v>8</v>
      </c>
      <c r="L973">
        <v>7</v>
      </c>
      <c r="M973">
        <v>0</v>
      </c>
      <c r="N973">
        <v>8</v>
      </c>
      <c r="O973">
        <v>0</v>
      </c>
      <c r="P973">
        <v>6</v>
      </c>
      <c r="Q973">
        <v>0</v>
      </c>
      <c r="R973">
        <v>1</v>
      </c>
      <c r="S973">
        <v>10</v>
      </c>
      <c r="T973">
        <v>8</v>
      </c>
      <c r="U973">
        <v>7</v>
      </c>
      <c r="V973">
        <v>7</v>
      </c>
      <c r="W973">
        <v>14</v>
      </c>
      <c r="X973">
        <v>4</v>
      </c>
      <c r="Y973">
        <v>11</v>
      </c>
      <c r="Z973">
        <v>6</v>
      </c>
      <c r="AA973">
        <v>13</v>
      </c>
      <c r="AB973">
        <v>1</v>
      </c>
      <c r="AC973">
        <v>0</v>
      </c>
      <c r="AD973">
        <v>12</v>
      </c>
      <c r="AE973">
        <v>0</v>
      </c>
      <c r="AF973">
        <v>36</v>
      </c>
      <c r="AG973">
        <v>0</v>
      </c>
      <c r="AH973">
        <v>0</v>
      </c>
      <c r="AI973">
        <v>17</v>
      </c>
      <c r="AJ973">
        <v>0</v>
      </c>
      <c r="AK973">
        <v>11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2</v>
      </c>
      <c r="AX973">
        <v>0</v>
      </c>
      <c r="AY973">
        <v>15</v>
      </c>
      <c r="AZ973">
        <v>47</v>
      </c>
      <c r="BA973">
        <v>0</v>
      </c>
      <c r="BB973">
        <v>0</v>
      </c>
      <c r="BC973">
        <v>3</v>
      </c>
      <c r="BD973">
        <v>6</v>
      </c>
    </row>
    <row r="974" spans="1:56" x14ac:dyDescent="0.3">
      <c r="A974">
        <v>2025</v>
      </c>
      <c r="B974">
        <v>6</v>
      </c>
      <c r="C974">
        <v>4353</v>
      </c>
      <c r="D974">
        <v>4356</v>
      </c>
      <c r="E974" t="s">
        <v>54</v>
      </c>
      <c r="F974" t="s">
        <v>8</v>
      </c>
      <c r="G974" t="s">
        <v>37</v>
      </c>
      <c r="H974">
        <v>0</v>
      </c>
      <c r="I974">
        <v>0</v>
      </c>
      <c r="J974">
        <v>0</v>
      </c>
      <c r="K974">
        <v>2</v>
      </c>
      <c r="L974">
        <v>1</v>
      </c>
      <c r="M974">
        <v>0</v>
      </c>
      <c r="N974">
        <v>0</v>
      </c>
      <c r="O974">
        <v>0</v>
      </c>
      <c r="P974">
        <v>1</v>
      </c>
      <c r="Q974">
        <v>0</v>
      </c>
      <c r="R974">
        <v>0</v>
      </c>
      <c r="S974">
        <v>5</v>
      </c>
      <c r="T974">
        <v>5</v>
      </c>
      <c r="U974">
        <v>4</v>
      </c>
      <c r="V974">
        <v>7</v>
      </c>
      <c r="W974">
        <v>5</v>
      </c>
      <c r="X974">
        <v>6</v>
      </c>
      <c r="Y974">
        <v>7</v>
      </c>
      <c r="Z974">
        <v>1</v>
      </c>
      <c r="AA974">
        <v>8</v>
      </c>
      <c r="AB974">
        <v>0</v>
      </c>
      <c r="AC974">
        <v>0</v>
      </c>
      <c r="AD974">
        <v>6</v>
      </c>
      <c r="AE974">
        <v>0</v>
      </c>
      <c r="AF974">
        <v>23</v>
      </c>
      <c r="AG974">
        <v>0</v>
      </c>
      <c r="AH974">
        <v>0</v>
      </c>
      <c r="AI974">
        <v>10</v>
      </c>
      <c r="AJ974">
        <v>0</v>
      </c>
      <c r="AK974">
        <v>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4</v>
      </c>
      <c r="AV974">
        <v>0</v>
      </c>
      <c r="AW974">
        <v>10</v>
      </c>
      <c r="AX974">
        <v>1</v>
      </c>
      <c r="AY974">
        <v>13</v>
      </c>
      <c r="AZ974">
        <v>21</v>
      </c>
      <c r="BA974">
        <v>0</v>
      </c>
      <c r="BB974">
        <v>0</v>
      </c>
      <c r="BC974">
        <v>4</v>
      </c>
      <c r="BD974">
        <v>16</v>
      </c>
    </row>
    <row r="975" spans="1:56" x14ac:dyDescent="0.3">
      <c r="A975">
        <v>2025</v>
      </c>
      <c r="B975">
        <v>6</v>
      </c>
      <c r="C975">
        <v>4354</v>
      </c>
      <c r="D975">
        <v>4357</v>
      </c>
      <c r="E975" t="s">
        <v>55</v>
      </c>
      <c r="F975" t="s">
        <v>8</v>
      </c>
      <c r="G975" t="s">
        <v>37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2</v>
      </c>
      <c r="Q975">
        <v>0</v>
      </c>
      <c r="R975">
        <v>0</v>
      </c>
      <c r="S975">
        <v>2</v>
      </c>
      <c r="T975">
        <v>0</v>
      </c>
      <c r="U975">
        <v>2</v>
      </c>
      <c r="V975">
        <v>0</v>
      </c>
      <c r="W975">
        <v>1</v>
      </c>
      <c r="X975">
        <v>0</v>
      </c>
      <c r="Y975">
        <v>1</v>
      </c>
      <c r="Z975">
        <v>0</v>
      </c>
      <c r="AA975">
        <v>1</v>
      </c>
      <c r="AB975">
        <v>1</v>
      </c>
      <c r="AC975">
        <v>0</v>
      </c>
      <c r="AD975">
        <v>0</v>
      </c>
      <c r="AE975">
        <v>0</v>
      </c>
      <c r="AF975">
        <v>1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12</v>
      </c>
      <c r="BA975">
        <v>0</v>
      </c>
      <c r="BB975">
        <v>0</v>
      </c>
      <c r="BC975">
        <v>0</v>
      </c>
      <c r="BD975">
        <v>3</v>
      </c>
    </row>
    <row r="976" spans="1:56" x14ac:dyDescent="0.3">
      <c r="A976">
        <v>2025</v>
      </c>
      <c r="B976">
        <v>6</v>
      </c>
      <c r="C976">
        <v>4355</v>
      </c>
      <c r="D976">
        <v>4358</v>
      </c>
      <c r="E976" t="s">
        <v>199</v>
      </c>
      <c r="F976" t="s">
        <v>8</v>
      </c>
      <c r="G976" t="s">
        <v>37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2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1</v>
      </c>
      <c r="BA976">
        <v>0</v>
      </c>
      <c r="BB976">
        <v>0</v>
      </c>
      <c r="BC976">
        <v>0</v>
      </c>
      <c r="BD976">
        <v>1</v>
      </c>
    </row>
    <row r="977" spans="1:56" x14ac:dyDescent="0.3">
      <c r="A977">
        <v>2025</v>
      </c>
      <c r="B977">
        <v>6</v>
      </c>
      <c r="C977">
        <v>4356</v>
      </c>
      <c r="D977">
        <v>4359</v>
      </c>
      <c r="E977" t="s">
        <v>56</v>
      </c>
      <c r="F977" t="s">
        <v>8</v>
      </c>
      <c r="G977" t="s">
        <v>39</v>
      </c>
      <c r="H977">
        <v>0</v>
      </c>
      <c r="I977">
        <v>0</v>
      </c>
      <c r="J977">
        <v>0</v>
      </c>
      <c r="K977">
        <v>1</v>
      </c>
      <c r="L977">
        <v>3</v>
      </c>
      <c r="M977">
        <v>0</v>
      </c>
      <c r="N977">
        <v>3</v>
      </c>
      <c r="O977">
        <v>0</v>
      </c>
      <c r="P977">
        <v>1</v>
      </c>
      <c r="Q977">
        <v>0</v>
      </c>
      <c r="R977">
        <v>0</v>
      </c>
      <c r="S977">
        <v>4</v>
      </c>
      <c r="T977">
        <v>4</v>
      </c>
      <c r="U977">
        <v>5</v>
      </c>
      <c r="V977">
        <v>5</v>
      </c>
      <c r="W977">
        <v>5</v>
      </c>
      <c r="X977">
        <v>2</v>
      </c>
      <c r="Y977">
        <v>4</v>
      </c>
      <c r="Z977">
        <v>5</v>
      </c>
      <c r="AA977">
        <v>2</v>
      </c>
      <c r="AB977">
        <v>1</v>
      </c>
      <c r="AC977">
        <v>0</v>
      </c>
      <c r="AD977">
        <v>6</v>
      </c>
      <c r="AE977">
        <v>0</v>
      </c>
      <c r="AF977">
        <v>18</v>
      </c>
      <c r="AG977">
        <v>0</v>
      </c>
      <c r="AH977">
        <v>0</v>
      </c>
      <c r="AI977">
        <v>6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</v>
      </c>
      <c r="AV977">
        <v>0</v>
      </c>
      <c r="AW977">
        <v>2</v>
      </c>
      <c r="AX977">
        <v>0</v>
      </c>
      <c r="AY977">
        <v>3</v>
      </c>
      <c r="AZ977">
        <v>9</v>
      </c>
      <c r="BA977">
        <v>0</v>
      </c>
      <c r="BB977">
        <v>0</v>
      </c>
      <c r="BC977">
        <v>5</v>
      </c>
      <c r="BD977">
        <v>2</v>
      </c>
    </row>
    <row r="978" spans="1:56" x14ac:dyDescent="0.3">
      <c r="A978">
        <v>2025</v>
      </c>
      <c r="B978">
        <v>6</v>
      </c>
      <c r="C978">
        <v>4357</v>
      </c>
      <c r="D978">
        <v>4360</v>
      </c>
      <c r="E978" t="s">
        <v>57</v>
      </c>
      <c r="F978" t="s">
        <v>8</v>
      </c>
      <c r="G978" t="s">
        <v>39</v>
      </c>
      <c r="H978">
        <v>0</v>
      </c>
      <c r="I978">
        <v>0</v>
      </c>
      <c r="J978">
        <v>0</v>
      </c>
      <c r="K978">
        <v>2</v>
      </c>
      <c r="L978">
        <v>1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1</v>
      </c>
      <c r="T978">
        <v>1</v>
      </c>
      <c r="U978">
        <v>2</v>
      </c>
      <c r="V978">
        <v>5</v>
      </c>
      <c r="W978">
        <v>5</v>
      </c>
      <c r="X978">
        <v>1</v>
      </c>
      <c r="Y978">
        <v>2</v>
      </c>
      <c r="Z978">
        <v>1</v>
      </c>
      <c r="AA978">
        <v>2</v>
      </c>
      <c r="AB978">
        <v>2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2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1</v>
      </c>
      <c r="BA978">
        <v>0</v>
      </c>
      <c r="BB978">
        <v>0</v>
      </c>
      <c r="BC978">
        <v>0</v>
      </c>
      <c r="BD978">
        <v>0</v>
      </c>
    </row>
    <row r="979" spans="1:56" x14ac:dyDescent="0.3">
      <c r="A979">
        <v>2025</v>
      </c>
      <c r="B979">
        <v>6</v>
      </c>
      <c r="C979">
        <v>4358</v>
      </c>
      <c r="D979">
        <v>4361</v>
      </c>
      <c r="E979" t="s">
        <v>58</v>
      </c>
      <c r="F979" t="s">
        <v>8</v>
      </c>
      <c r="G979" t="s">
        <v>39</v>
      </c>
      <c r="H979">
        <v>0</v>
      </c>
      <c r="I979">
        <v>0</v>
      </c>
      <c r="J979">
        <v>0</v>
      </c>
      <c r="K979">
        <v>1</v>
      </c>
      <c r="L979">
        <v>0</v>
      </c>
      <c r="M979">
        <v>1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2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3</v>
      </c>
      <c r="AV979">
        <v>0</v>
      </c>
      <c r="AW979">
        <v>0</v>
      </c>
      <c r="AX979">
        <v>0</v>
      </c>
      <c r="AY979">
        <v>1</v>
      </c>
      <c r="AZ979">
        <v>2</v>
      </c>
      <c r="BA979">
        <v>0</v>
      </c>
      <c r="BB979">
        <v>0</v>
      </c>
      <c r="BC979">
        <v>2</v>
      </c>
      <c r="BD979">
        <v>2</v>
      </c>
    </row>
    <row r="980" spans="1:56" x14ac:dyDescent="0.3">
      <c r="A980">
        <v>2025</v>
      </c>
      <c r="B980">
        <v>6</v>
      </c>
      <c r="C980">
        <v>4359</v>
      </c>
      <c r="D980">
        <v>4362</v>
      </c>
      <c r="E980" t="s">
        <v>13</v>
      </c>
      <c r="F980" t="s">
        <v>8</v>
      </c>
      <c r="G980" t="s">
        <v>39</v>
      </c>
      <c r="H980">
        <v>0</v>
      </c>
      <c r="I980">
        <v>0</v>
      </c>
      <c r="J980">
        <v>0</v>
      </c>
      <c r="K980">
        <v>3</v>
      </c>
      <c r="L980">
        <v>2</v>
      </c>
      <c r="M980">
        <v>0</v>
      </c>
      <c r="N980">
        <v>2</v>
      </c>
      <c r="O980">
        <v>0</v>
      </c>
      <c r="P980">
        <v>0</v>
      </c>
      <c r="Q980">
        <v>0</v>
      </c>
      <c r="R980">
        <v>0</v>
      </c>
      <c r="S980">
        <v>1</v>
      </c>
      <c r="T980">
        <v>1</v>
      </c>
      <c r="U980">
        <v>5</v>
      </c>
      <c r="V980">
        <v>3</v>
      </c>
      <c r="W980">
        <v>4</v>
      </c>
      <c r="X980">
        <v>2</v>
      </c>
      <c r="Y980">
        <v>2</v>
      </c>
      <c r="Z980">
        <v>4</v>
      </c>
      <c r="AA980">
        <v>4</v>
      </c>
      <c r="AB980">
        <v>2</v>
      </c>
      <c r="AC980">
        <v>0</v>
      </c>
      <c r="AD980">
        <v>3</v>
      </c>
      <c r="AE980">
        <v>0</v>
      </c>
      <c r="AF980">
        <v>13</v>
      </c>
      <c r="AG980">
        <v>0</v>
      </c>
      <c r="AH980">
        <v>5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5</v>
      </c>
      <c r="AZ980">
        <v>9</v>
      </c>
      <c r="BA980">
        <v>0</v>
      </c>
      <c r="BB980">
        <v>0</v>
      </c>
      <c r="BC980">
        <v>1</v>
      </c>
      <c r="BD980">
        <v>2</v>
      </c>
    </row>
    <row r="981" spans="1:56" x14ac:dyDescent="0.3">
      <c r="A981">
        <v>2025</v>
      </c>
      <c r="B981">
        <v>6</v>
      </c>
      <c r="C981">
        <v>4360</v>
      </c>
      <c r="D981">
        <v>4363</v>
      </c>
      <c r="E981" t="s">
        <v>59</v>
      </c>
      <c r="F981" t="s">
        <v>8</v>
      </c>
      <c r="G981" t="s">
        <v>39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>
        <v>1</v>
      </c>
      <c r="X981">
        <v>1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1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1</v>
      </c>
      <c r="AX981">
        <v>0</v>
      </c>
      <c r="AY981">
        <v>0</v>
      </c>
      <c r="AZ981">
        <v>8</v>
      </c>
      <c r="BA981">
        <v>0</v>
      </c>
      <c r="BB981">
        <v>0</v>
      </c>
      <c r="BC981">
        <v>0</v>
      </c>
      <c r="BD981">
        <v>0</v>
      </c>
    </row>
    <row r="982" spans="1:56" x14ac:dyDescent="0.3">
      <c r="A982">
        <v>2025</v>
      </c>
      <c r="B982">
        <v>6</v>
      </c>
      <c r="C982">
        <v>4361</v>
      </c>
      <c r="D982">
        <v>4364</v>
      </c>
      <c r="E982" t="s">
        <v>60</v>
      </c>
      <c r="F982" t="s">
        <v>8</v>
      </c>
      <c r="G982" t="s">
        <v>61</v>
      </c>
      <c r="H982">
        <v>0</v>
      </c>
      <c r="I982">
        <v>0</v>
      </c>
      <c r="J982">
        <v>0</v>
      </c>
      <c r="K982">
        <v>2</v>
      </c>
      <c r="L982">
        <v>2</v>
      </c>
      <c r="M982">
        <v>0</v>
      </c>
      <c r="N982">
        <v>2</v>
      </c>
      <c r="O982">
        <v>0</v>
      </c>
      <c r="P982">
        <v>2</v>
      </c>
      <c r="Q982">
        <v>0</v>
      </c>
      <c r="R982">
        <v>0</v>
      </c>
      <c r="S982">
        <v>1</v>
      </c>
      <c r="T982">
        <v>0</v>
      </c>
      <c r="U982">
        <v>1</v>
      </c>
      <c r="V982">
        <v>2</v>
      </c>
      <c r="W982">
        <v>3</v>
      </c>
      <c r="X982">
        <v>1</v>
      </c>
      <c r="Y982">
        <v>3</v>
      </c>
      <c r="Z982">
        <v>2</v>
      </c>
      <c r="AA982">
        <v>0</v>
      </c>
      <c r="AB982">
        <v>0</v>
      </c>
      <c r="AC982">
        <v>0</v>
      </c>
      <c r="AD982">
        <v>1</v>
      </c>
      <c r="AE982">
        <v>0</v>
      </c>
      <c r="AF982">
        <v>8</v>
      </c>
      <c r="AG982">
        <v>0</v>
      </c>
      <c r="AH982">
        <v>4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1</v>
      </c>
      <c r="AX982">
        <v>1</v>
      </c>
      <c r="AY982">
        <v>7</v>
      </c>
      <c r="AZ982">
        <v>23</v>
      </c>
      <c r="BA982">
        <v>0</v>
      </c>
      <c r="BB982">
        <v>0</v>
      </c>
      <c r="BC982">
        <v>3</v>
      </c>
      <c r="BD982">
        <v>9</v>
      </c>
    </row>
    <row r="983" spans="1:56" x14ac:dyDescent="0.3">
      <c r="A983">
        <v>2025</v>
      </c>
      <c r="B983">
        <v>6</v>
      </c>
      <c r="C983">
        <v>4362</v>
      </c>
      <c r="D983">
        <v>4365</v>
      </c>
      <c r="E983" t="s">
        <v>200</v>
      </c>
      <c r="F983" t="s">
        <v>8</v>
      </c>
      <c r="G983" t="s">
        <v>61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1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1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3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1</v>
      </c>
    </row>
    <row r="984" spans="1:56" x14ac:dyDescent="0.3">
      <c r="A984">
        <v>2025</v>
      </c>
      <c r="B984">
        <v>6</v>
      </c>
      <c r="C984">
        <v>4363</v>
      </c>
      <c r="D984">
        <v>4366</v>
      </c>
      <c r="E984" t="s">
        <v>61</v>
      </c>
      <c r="F984" t="s">
        <v>8</v>
      </c>
      <c r="G984" t="s">
        <v>61</v>
      </c>
      <c r="H984">
        <v>3</v>
      </c>
      <c r="I984">
        <v>1</v>
      </c>
      <c r="J984">
        <v>0</v>
      </c>
      <c r="K984">
        <v>9</v>
      </c>
      <c r="L984">
        <v>8</v>
      </c>
      <c r="M984">
        <v>0</v>
      </c>
      <c r="N984">
        <v>6</v>
      </c>
      <c r="O984">
        <v>1</v>
      </c>
      <c r="P984">
        <v>6</v>
      </c>
      <c r="Q984">
        <v>0</v>
      </c>
      <c r="R984">
        <v>1</v>
      </c>
      <c r="S984">
        <v>10</v>
      </c>
      <c r="T984">
        <v>6</v>
      </c>
      <c r="U984">
        <v>3</v>
      </c>
      <c r="V984">
        <v>9</v>
      </c>
      <c r="W984">
        <v>6</v>
      </c>
      <c r="X984">
        <v>6</v>
      </c>
      <c r="Y984">
        <v>6</v>
      </c>
      <c r="Z984">
        <v>2</v>
      </c>
      <c r="AA984">
        <v>9</v>
      </c>
      <c r="AB984">
        <v>0</v>
      </c>
      <c r="AC984">
        <v>0</v>
      </c>
      <c r="AD984">
        <v>5</v>
      </c>
      <c r="AE984">
        <v>0</v>
      </c>
      <c r="AF984">
        <v>5</v>
      </c>
      <c r="AG984">
        <v>0</v>
      </c>
      <c r="AH984">
        <v>0</v>
      </c>
      <c r="AI984">
        <v>5</v>
      </c>
      <c r="AJ984">
        <v>0</v>
      </c>
      <c r="AK984">
        <v>1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1</v>
      </c>
      <c r="AX984">
        <v>0</v>
      </c>
      <c r="AY984">
        <v>16</v>
      </c>
      <c r="AZ984">
        <v>20</v>
      </c>
      <c r="BA984">
        <v>0</v>
      </c>
      <c r="BB984">
        <v>0</v>
      </c>
      <c r="BC984">
        <v>3</v>
      </c>
      <c r="BD984">
        <v>8</v>
      </c>
    </row>
    <row r="985" spans="1:56" x14ac:dyDescent="0.3">
      <c r="A985">
        <v>2025</v>
      </c>
      <c r="B985">
        <v>6</v>
      </c>
      <c r="C985">
        <v>4364</v>
      </c>
      <c r="D985">
        <v>4367</v>
      </c>
      <c r="E985" t="s">
        <v>62</v>
      </c>
      <c r="F985" t="s">
        <v>8</v>
      </c>
      <c r="G985" t="s">
        <v>61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1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</v>
      </c>
      <c r="AV985">
        <v>0</v>
      </c>
      <c r="AW985">
        <v>0</v>
      </c>
      <c r="AX985">
        <v>0</v>
      </c>
      <c r="AY985">
        <v>1</v>
      </c>
      <c r="AZ985">
        <v>4</v>
      </c>
      <c r="BA985">
        <v>0</v>
      </c>
      <c r="BB985">
        <v>0</v>
      </c>
      <c r="BC985">
        <v>0</v>
      </c>
      <c r="BD985">
        <v>0</v>
      </c>
    </row>
    <row r="986" spans="1:56" x14ac:dyDescent="0.3">
      <c r="A986">
        <v>2025</v>
      </c>
      <c r="B986">
        <v>6</v>
      </c>
      <c r="C986">
        <v>4365</v>
      </c>
      <c r="D986">
        <v>4368</v>
      </c>
      <c r="E986" t="s">
        <v>63</v>
      </c>
      <c r="F986" t="s">
        <v>8</v>
      </c>
      <c r="G986" t="s">
        <v>61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2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2</v>
      </c>
      <c r="AG986">
        <v>0</v>
      </c>
      <c r="AH986">
        <v>0</v>
      </c>
      <c r="AI986">
        <v>0</v>
      </c>
      <c r="AJ986">
        <v>0</v>
      </c>
      <c r="AK986">
        <v>1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1</v>
      </c>
      <c r="AX986">
        <v>0</v>
      </c>
      <c r="AY986">
        <v>0</v>
      </c>
      <c r="AZ986">
        <v>4</v>
      </c>
      <c r="BA986">
        <v>0</v>
      </c>
      <c r="BB986">
        <v>0</v>
      </c>
      <c r="BC986">
        <v>0</v>
      </c>
      <c r="BD986">
        <v>1</v>
      </c>
    </row>
    <row r="987" spans="1:56" x14ac:dyDescent="0.3">
      <c r="A987">
        <v>2025</v>
      </c>
      <c r="B987">
        <v>6</v>
      </c>
      <c r="C987">
        <v>4366</v>
      </c>
      <c r="D987">
        <v>4369</v>
      </c>
      <c r="E987" t="s">
        <v>64</v>
      </c>
      <c r="F987" t="s">
        <v>8</v>
      </c>
      <c r="G987" t="s">
        <v>37</v>
      </c>
      <c r="H987">
        <v>0</v>
      </c>
      <c r="I987">
        <v>0</v>
      </c>
      <c r="J987">
        <v>0</v>
      </c>
      <c r="K987">
        <v>1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2</v>
      </c>
      <c r="V987">
        <v>0</v>
      </c>
      <c r="W987">
        <v>2</v>
      </c>
      <c r="X987">
        <v>1</v>
      </c>
      <c r="Y987">
        <v>1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0</v>
      </c>
      <c r="AF987">
        <v>2</v>
      </c>
      <c r="AG987">
        <v>0</v>
      </c>
      <c r="AH987">
        <v>0</v>
      </c>
      <c r="AI987">
        <v>1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1</v>
      </c>
      <c r="AZ987">
        <v>8</v>
      </c>
      <c r="BA987">
        <v>0</v>
      </c>
      <c r="BB987">
        <v>0</v>
      </c>
      <c r="BC987">
        <v>0</v>
      </c>
      <c r="BD987">
        <v>0</v>
      </c>
    </row>
    <row r="988" spans="1:56" x14ac:dyDescent="0.3">
      <c r="A988">
        <v>2025</v>
      </c>
      <c r="B988">
        <v>6</v>
      </c>
      <c r="C988">
        <v>4367</v>
      </c>
      <c r="D988">
        <v>4370</v>
      </c>
      <c r="E988" t="s">
        <v>65</v>
      </c>
      <c r="F988" t="s">
        <v>66</v>
      </c>
      <c r="G988" t="s">
        <v>9</v>
      </c>
      <c r="H988">
        <v>0</v>
      </c>
      <c r="I988">
        <v>1</v>
      </c>
      <c r="J988">
        <v>247</v>
      </c>
      <c r="K988">
        <v>12</v>
      </c>
      <c r="L988">
        <v>15</v>
      </c>
      <c r="M988">
        <v>3</v>
      </c>
      <c r="N988">
        <v>14</v>
      </c>
      <c r="O988">
        <v>0</v>
      </c>
      <c r="P988">
        <v>5</v>
      </c>
      <c r="Q988">
        <v>0</v>
      </c>
      <c r="R988">
        <v>1</v>
      </c>
      <c r="S988">
        <v>1</v>
      </c>
      <c r="T988">
        <v>5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1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2</v>
      </c>
      <c r="AV988">
        <v>0</v>
      </c>
      <c r="AW988">
        <v>2</v>
      </c>
      <c r="AX988">
        <v>0</v>
      </c>
      <c r="AY988">
        <v>10</v>
      </c>
      <c r="AZ988">
        <v>8</v>
      </c>
      <c r="BA988">
        <v>0</v>
      </c>
      <c r="BB988">
        <v>0</v>
      </c>
      <c r="BC988">
        <v>1</v>
      </c>
      <c r="BD988">
        <v>4</v>
      </c>
    </row>
    <row r="989" spans="1:56" x14ac:dyDescent="0.3">
      <c r="A989">
        <v>2025</v>
      </c>
      <c r="B989">
        <v>6</v>
      </c>
      <c r="C989">
        <v>4368</v>
      </c>
      <c r="D989">
        <v>4371</v>
      </c>
      <c r="E989" t="s">
        <v>67</v>
      </c>
      <c r="F989" t="s">
        <v>68</v>
      </c>
      <c r="G989" t="s">
        <v>67</v>
      </c>
      <c r="H989">
        <v>8</v>
      </c>
      <c r="I989">
        <v>0</v>
      </c>
      <c r="J989">
        <v>11</v>
      </c>
      <c r="K989">
        <v>27</v>
      </c>
      <c r="L989">
        <v>22</v>
      </c>
      <c r="M989">
        <v>0</v>
      </c>
      <c r="N989">
        <v>24</v>
      </c>
      <c r="O989">
        <v>0</v>
      </c>
      <c r="P989">
        <v>22</v>
      </c>
      <c r="Q989">
        <v>0</v>
      </c>
      <c r="R989">
        <v>0</v>
      </c>
      <c r="S989">
        <v>18</v>
      </c>
      <c r="T989">
        <v>23</v>
      </c>
      <c r="U989">
        <v>18</v>
      </c>
      <c r="V989">
        <v>14</v>
      </c>
      <c r="W989">
        <v>17</v>
      </c>
      <c r="X989">
        <v>11</v>
      </c>
      <c r="Y989">
        <v>14</v>
      </c>
      <c r="Z989">
        <v>6</v>
      </c>
      <c r="AA989">
        <v>7</v>
      </c>
      <c r="AB989">
        <v>5</v>
      </c>
      <c r="AC989">
        <v>0</v>
      </c>
      <c r="AD989">
        <v>6</v>
      </c>
      <c r="AE989">
        <v>0</v>
      </c>
      <c r="AF989">
        <v>72</v>
      </c>
      <c r="AG989">
        <v>1</v>
      </c>
      <c r="AH989">
        <v>9</v>
      </c>
      <c r="AI989">
        <v>16</v>
      </c>
      <c r="AJ989">
        <v>0</v>
      </c>
      <c r="AK989">
        <v>16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1</v>
      </c>
      <c r="AV989">
        <v>0</v>
      </c>
      <c r="AW989">
        <v>5</v>
      </c>
      <c r="AX989">
        <v>12</v>
      </c>
      <c r="AY989">
        <v>33</v>
      </c>
      <c r="AZ989">
        <v>30</v>
      </c>
      <c r="BA989">
        <v>0</v>
      </c>
      <c r="BB989">
        <v>0</v>
      </c>
      <c r="BC989">
        <v>3</v>
      </c>
      <c r="BD989">
        <v>8</v>
      </c>
    </row>
    <row r="990" spans="1:56" x14ac:dyDescent="0.3">
      <c r="A990">
        <v>2025</v>
      </c>
      <c r="B990">
        <v>6</v>
      </c>
      <c r="C990">
        <v>4369</v>
      </c>
      <c r="D990">
        <v>4372</v>
      </c>
      <c r="E990" t="s">
        <v>69</v>
      </c>
      <c r="F990" t="s">
        <v>68</v>
      </c>
      <c r="G990" t="s">
        <v>68</v>
      </c>
      <c r="H990">
        <v>0</v>
      </c>
      <c r="I990">
        <v>0</v>
      </c>
      <c r="J990">
        <v>0</v>
      </c>
      <c r="K990">
        <v>37</v>
      </c>
      <c r="L990">
        <v>21</v>
      </c>
      <c r="M990">
        <v>1</v>
      </c>
      <c r="N990">
        <v>25</v>
      </c>
      <c r="O990">
        <v>0</v>
      </c>
      <c r="P990">
        <v>29</v>
      </c>
      <c r="Q990">
        <v>0</v>
      </c>
      <c r="R990">
        <v>15</v>
      </c>
      <c r="S990">
        <v>38</v>
      </c>
      <c r="T990">
        <v>21</v>
      </c>
      <c r="U990">
        <v>33</v>
      </c>
      <c r="V990">
        <v>16</v>
      </c>
      <c r="W990">
        <v>19</v>
      </c>
      <c r="X990">
        <v>14</v>
      </c>
      <c r="Y990">
        <v>19</v>
      </c>
      <c r="Z990">
        <v>3</v>
      </c>
      <c r="AA990">
        <v>18</v>
      </c>
      <c r="AB990">
        <v>2</v>
      </c>
      <c r="AC990">
        <v>0</v>
      </c>
      <c r="AD990">
        <v>27</v>
      </c>
      <c r="AE990">
        <v>0</v>
      </c>
      <c r="AF990">
        <v>107</v>
      </c>
      <c r="AG990">
        <v>0</v>
      </c>
      <c r="AH990">
        <v>2</v>
      </c>
      <c r="AI990">
        <v>29</v>
      </c>
      <c r="AJ990">
        <v>0</v>
      </c>
      <c r="AK990">
        <v>21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6</v>
      </c>
      <c r="AV990">
        <v>0</v>
      </c>
      <c r="AW990">
        <v>13</v>
      </c>
      <c r="AX990">
        <v>10</v>
      </c>
      <c r="AY990">
        <v>30</v>
      </c>
      <c r="AZ990">
        <v>92</v>
      </c>
      <c r="BA990">
        <v>0</v>
      </c>
      <c r="BB990">
        <v>0</v>
      </c>
      <c r="BC990">
        <v>3</v>
      </c>
      <c r="BD990">
        <v>15</v>
      </c>
    </row>
    <row r="991" spans="1:56" x14ac:dyDescent="0.3">
      <c r="A991">
        <v>2025</v>
      </c>
      <c r="B991">
        <v>6</v>
      </c>
      <c r="C991">
        <v>4370</v>
      </c>
      <c r="D991">
        <v>4373</v>
      </c>
      <c r="E991" t="s">
        <v>70</v>
      </c>
      <c r="F991" t="s">
        <v>68</v>
      </c>
      <c r="G991" t="s">
        <v>68</v>
      </c>
      <c r="H991">
        <v>23</v>
      </c>
      <c r="I991">
        <v>0</v>
      </c>
      <c r="J991">
        <v>30</v>
      </c>
      <c r="K991">
        <v>39</v>
      </c>
      <c r="L991">
        <v>35</v>
      </c>
      <c r="M991">
        <v>2</v>
      </c>
      <c r="N991">
        <v>34</v>
      </c>
      <c r="O991">
        <v>0</v>
      </c>
      <c r="P991">
        <v>24</v>
      </c>
      <c r="Q991">
        <v>0</v>
      </c>
      <c r="R991">
        <v>5</v>
      </c>
      <c r="S991">
        <v>35</v>
      </c>
      <c r="T991">
        <v>41</v>
      </c>
      <c r="U991">
        <v>40</v>
      </c>
      <c r="V991">
        <v>17</v>
      </c>
      <c r="W991">
        <v>28</v>
      </c>
      <c r="X991">
        <v>20</v>
      </c>
      <c r="Y991">
        <v>19</v>
      </c>
      <c r="Z991">
        <v>7</v>
      </c>
      <c r="AA991">
        <v>27</v>
      </c>
      <c r="AB991">
        <v>4</v>
      </c>
      <c r="AC991">
        <v>1</v>
      </c>
      <c r="AD991">
        <v>21</v>
      </c>
      <c r="AE991">
        <v>0</v>
      </c>
      <c r="AF991">
        <v>100</v>
      </c>
      <c r="AG991">
        <v>0</v>
      </c>
      <c r="AH991">
        <v>0</v>
      </c>
      <c r="AI991">
        <v>23</v>
      </c>
      <c r="AJ991">
        <v>0</v>
      </c>
      <c r="AK991">
        <v>18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14</v>
      </c>
      <c r="AV991">
        <v>0</v>
      </c>
      <c r="AW991">
        <v>25</v>
      </c>
      <c r="AX991">
        <v>4</v>
      </c>
      <c r="AY991">
        <v>24</v>
      </c>
      <c r="AZ991">
        <v>48</v>
      </c>
      <c r="BA991">
        <v>1</v>
      </c>
      <c r="BB991">
        <v>1</v>
      </c>
      <c r="BC991">
        <v>4</v>
      </c>
      <c r="BD991">
        <v>22</v>
      </c>
    </row>
    <row r="992" spans="1:56" x14ac:dyDescent="0.3">
      <c r="A992">
        <v>2025</v>
      </c>
      <c r="B992">
        <v>6</v>
      </c>
      <c r="C992">
        <v>4371</v>
      </c>
      <c r="D992">
        <v>4374</v>
      </c>
      <c r="E992" t="s">
        <v>71</v>
      </c>
      <c r="F992" t="s">
        <v>68</v>
      </c>
      <c r="G992" t="s">
        <v>68</v>
      </c>
      <c r="H992">
        <v>0</v>
      </c>
      <c r="I992">
        <v>0</v>
      </c>
      <c r="J992">
        <v>0</v>
      </c>
      <c r="K992">
        <v>1</v>
      </c>
      <c r="L992">
        <v>1</v>
      </c>
      <c r="M992">
        <v>0</v>
      </c>
      <c r="N992">
        <v>1</v>
      </c>
      <c r="O992">
        <v>0</v>
      </c>
      <c r="P992">
        <v>1</v>
      </c>
      <c r="Q992">
        <v>0</v>
      </c>
      <c r="R992">
        <v>0</v>
      </c>
      <c r="S992">
        <v>1</v>
      </c>
      <c r="T992">
        <v>0</v>
      </c>
      <c r="U992">
        <v>2</v>
      </c>
      <c r="V992">
        <v>0</v>
      </c>
      <c r="W992">
        <v>1</v>
      </c>
      <c r="X992">
        <v>2</v>
      </c>
      <c r="Y992">
        <v>1</v>
      </c>
      <c r="Z992">
        <v>0</v>
      </c>
      <c r="AA992">
        <v>3</v>
      </c>
      <c r="AB992">
        <v>0</v>
      </c>
      <c r="AC992">
        <v>0</v>
      </c>
      <c r="AD992">
        <v>1</v>
      </c>
      <c r="AE992">
        <v>0</v>
      </c>
      <c r="AF992">
        <v>5</v>
      </c>
      <c r="AG992">
        <v>0</v>
      </c>
      <c r="AH992">
        <v>0</v>
      </c>
      <c r="AI992">
        <v>2</v>
      </c>
      <c r="AJ992">
        <v>0</v>
      </c>
      <c r="AK992">
        <v>1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1</v>
      </c>
      <c r="AX992">
        <v>0</v>
      </c>
      <c r="AY992">
        <v>1</v>
      </c>
      <c r="AZ992">
        <v>13</v>
      </c>
      <c r="BA992">
        <v>0</v>
      </c>
      <c r="BB992">
        <v>0</v>
      </c>
      <c r="BC992">
        <v>0</v>
      </c>
      <c r="BD992">
        <v>0</v>
      </c>
    </row>
    <row r="993" spans="1:56" x14ac:dyDescent="0.3">
      <c r="A993">
        <v>2025</v>
      </c>
      <c r="B993">
        <v>6</v>
      </c>
      <c r="C993">
        <v>4372</v>
      </c>
      <c r="D993">
        <v>4375</v>
      </c>
      <c r="E993" t="s">
        <v>72</v>
      </c>
      <c r="F993" t="s">
        <v>68</v>
      </c>
      <c r="G993" t="s">
        <v>68</v>
      </c>
      <c r="H993">
        <v>0</v>
      </c>
      <c r="I993">
        <v>0</v>
      </c>
      <c r="J993">
        <v>0</v>
      </c>
      <c r="K993">
        <v>3</v>
      </c>
      <c r="L993">
        <v>2</v>
      </c>
      <c r="M993">
        <v>0</v>
      </c>
      <c r="N993">
        <v>1</v>
      </c>
      <c r="O993">
        <v>0</v>
      </c>
      <c r="P993">
        <v>2</v>
      </c>
      <c r="Q993">
        <v>0</v>
      </c>
      <c r="R993">
        <v>2</v>
      </c>
      <c r="S993">
        <v>6</v>
      </c>
      <c r="T993">
        <v>5</v>
      </c>
      <c r="U993">
        <v>1</v>
      </c>
      <c r="V993">
        <v>3</v>
      </c>
      <c r="W993">
        <v>7</v>
      </c>
      <c r="X993">
        <v>1</v>
      </c>
      <c r="Y993">
        <v>4</v>
      </c>
      <c r="Z993">
        <v>2</v>
      </c>
      <c r="AA993">
        <v>1</v>
      </c>
      <c r="AB993">
        <v>4</v>
      </c>
      <c r="AC993">
        <v>0</v>
      </c>
      <c r="AD993">
        <v>0</v>
      </c>
      <c r="AE993">
        <v>0</v>
      </c>
      <c r="AF993">
        <v>8</v>
      </c>
      <c r="AG993">
        <v>0</v>
      </c>
      <c r="AH993">
        <v>1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1</v>
      </c>
      <c r="AX993">
        <v>0</v>
      </c>
      <c r="AY993">
        <v>4</v>
      </c>
      <c r="AZ993">
        <v>12</v>
      </c>
      <c r="BA993">
        <v>0</v>
      </c>
      <c r="BB993">
        <v>0</v>
      </c>
      <c r="BC993">
        <v>1</v>
      </c>
      <c r="BD993">
        <v>0</v>
      </c>
    </row>
    <row r="994" spans="1:56" x14ac:dyDescent="0.3">
      <c r="A994">
        <v>2025</v>
      </c>
      <c r="B994">
        <v>6</v>
      </c>
      <c r="C994">
        <v>4373</v>
      </c>
      <c r="D994">
        <v>4376</v>
      </c>
      <c r="E994" t="s">
        <v>73</v>
      </c>
      <c r="F994" t="s">
        <v>68</v>
      </c>
      <c r="G994" t="s">
        <v>73</v>
      </c>
      <c r="H994">
        <v>11</v>
      </c>
      <c r="I994">
        <v>0</v>
      </c>
      <c r="J994">
        <v>10</v>
      </c>
      <c r="K994">
        <v>5</v>
      </c>
      <c r="L994">
        <v>6</v>
      </c>
      <c r="M994">
        <v>0</v>
      </c>
      <c r="N994">
        <v>9</v>
      </c>
      <c r="O994">
        <v>0</v>
      </c>
      <c r="P994">
        <v>6</v>
      </c>
      <c r="Q994">
        <v>0</v>
      </c>
      <c r="R994">
        <v>2</v>
      </c>
      <c r="S994">
        <v>9</v>
      </c>
      <c r="T994">
        <v>10</v>
      </c>
      <c r="U994">
        <v>11</v>
      </c>
      <c r="V994">
        <v>17</v>
      </c>
      <c r="W994">
        <v>6</v>
      </c>
      <c r="X994">
        <v>10</v>
      </c>
      <c r="Y994">
        <v>10</v>
      </c>
      <c r="Z994">
        <v>8</v>
      </c>
      <c r="AA994">
        <v>12</v>
      </c>
      <c r="AB994">
        <v>3</v>
      </c>
      <c r="AC994">
        <v>0</v>
      </c>
      <c r="AD994">
        <v>10</v>
      </c>
      <c r="AE994">
        <v>0</v>
      </c>
      <c r="AF994">
        <v>30</v>
      </c>
      <c r="AG994">
        <v>0</v>
      </c>
      <c r="AH994">
        <v>0</v>
      </c>
      <c r="AI994">
        <v>13</v>
      </c>
      <c r="AJ994">
        <v>0</v>
      </c>
      <c r="AK994">
        <v>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1</v>
      </c>
      <c r="AV994">
        <v>0</v>
      </c>
      <c r="AW994">
        <v>3</v>
      </c>
      <c r="AX994">
        <v>6</v>
      </c>
      <c r="AY994">
        <v>9</v>
      </c>
      <c r="AZ994">
        <v>11</v>
      </c>
      <c r="BA994">
        <v>0</v>
      </c>
      <c r="BB994">
        <v>0</v>
      </c>
      <c r="BC994">
        <v>2</v>
      </c>
      <c r="BD994">
        <v>10</v>
      </c>
    </row>
    <row r="995" spans="1:56" x14ac:dyDescent="0.3">
      <c r="A995">
        <v>2025</v>
      </c>
      <c r="B995">
        <v>6</v>
      </c>
      <c r="C995">
        <v>4374</v>
      </c>
      <c r="D995">
        <v>4377</v>
      </c>
      <c r="E995" t="s">
        <v>74</v>
      </c>
      <c r="F995" t="s">
        <v>68</v>
      </c>
      <c r="G995" t="s">
        <v>73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  <c r="S995">
        <v>4</v>
      </c>
      <c r="T995">
        <v>2</v>
      </c>
      <c r="U995">
        <v>3</v>
      </c>
      <c r="V995">
        <v>1</v>
      </c>
      <c r="W995">
        <v>3</v>
      </c>
      <c r="X995">
        <v>1</v>
      </c>
      <c r="Y995">
        <v>3</v>
      </c>
      <c r="Z995">
        <v>3</v>
      </c>
      <c r="AA995">
        <v>2</v>
      </c>
      <c r="AB995">
        <v>0</v>
      </c>
      <c r="AC995">
        <v>0</v>
      </c>
      <c r="AD995">
        <v>1</v>
      </c>
      <c r="AE995">
        <v>0</v>
      </c>
      <c r="AF995">
        <v>3</v>
      </c>
      <c r="AG995">
        <v>0</v>
      </c>
      <c r="AH995">
        <v>0</v>
      </c>
      <c r="AI995">
        <v>3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2</v>
      </c>
      <c r="AV995">
        <v>0</v>
      </c>
      <c r="AW995">
        <v>0</v>
      </c>
      <c r="AX995">
        <v>0</v>
      </c>
      <c r="AY995">
        <v>6</v>
      </c>
      <c r="AZ995">
        <v>14</v>
      </c>
      <c r="BA995">
        <v>1</v>
      </c>
      <c r="BB995">
        <v>0</v>
      </c>
      <c r="BC995">
        <v>0</v>
      </c>
      <c r="BD995">
        <v>4</v>
      </c>
    </row>
    <row r="996" spans="1:56" x14ac:dyDescent="0.3">
      <c r="A996">
        <v>2025</v>
      </c>
      <c r="B996">
        <v>6</v>
      </c>
      <c r="C996">
        <v>4375</v>
      </c>
      <c r="D996">
        <v>4378</v>
      </c>
      <c r="E996" t="s">
        <v>75</v>
      </c>
      <c r="F996" t="s">
        <v>68</v>
      </c>
      <c r="G996" t="s">
        <v>73</v>
      </c>
      <c r="H996">
        <v>0</v>
      </c>
      <c r="I996">
        <v>0</v>
      </c>
      <c r="J996">
        <v>0</v>
      </c>
      <c r="K996">
        <v>3</v>
      </c>
      <c r="L996">
        <v>1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1</v>
      </c>
      <c r="S996">
        <v>0</v>
      </c>
      <c r="T996">
        <v>2</v>
      </c>
      <c r="U996">
        <v>2</v>
      </c>
      <c r="V996">
        <v>2</v>
      </c>
      <c r="W996">
        <v>3</v>
      </c>
      <c r="X996">
        <v>2</v>
      </c>
      <c r="Y996">
        <v>1</v>
      </c>
      <c r="Z996">
        <v>2</v>
      </c>
      <c r="AA996">
        <v>2</v>
      </c>
      <c r="AB996">
        <v>1</v>
      </c>
      <c r="AC996">
        <v>0</v>
      </c>
      <c r="AD996">
        <v>0</v>
      </c>
      <c r="AE996">
        <v>0</v>
      </c>
      <c r="AF996">
        <v>1</v>
      </c>
      <c r="AG996">
        <v>0</v>
      </c>
      <c r="AH996">
        <v>0</v>
      </c>
      <c r="AI996">
        <v>2</v>
      </c>
      <c r="AJ996">
        <v>0</v>
      </c>
      <c r="AK996">
        <v>1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2</v>
      </c>
      <c r="AV996">
        <v>0</v>
      </c>
      <c r="AW996">
        <v>0</v>
      </c>
      <c r="AX996">
        <v>0</v>
      </c>
      <c r="AY996">
        <v>6</v>
      </c>
      <c r="AZ996">
        <v>14</v>
      </c>
      <c r="BA996">
        <v>0</v>
      </c>
      <c r="BB996">
        <v>0</v>
      </c>
      <c r="BC996">
        <v>4</v>
      </c>
      <c r="BD996">
        <v>4</v>
      </c>
    </row>
    <row r="997" spans="1:56" x14ac:dyDescent="0.3">
      <c r="A997">
        <v>2025</v>
      </c>
      <c r="B997">
        <v>6</v>
      </c>
      <c r="C997">
        <v>4376</v>
      </c>
      <c r="D997">
        <v>4379</v>
      </c>
      <c r="E997" t="s">
        <v>76</v>
      </c>
      <c r="F997" t="s">
        <v>68</v>
      </c>
      <c r="G997" t="s">
        <v>67</v>
      </c>
      <c r="H997">
        <v>0</v>
      </c>
      <c r="I997">
        <v>0</v>
      </c>
      <c r="J997">
        <v>0</v>
      </c>
      <c r="K997">
        <v>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1</v>
      </c>
      <c r="S997">
        <v>0</v>
      </c>
      <c r="T997">
        <v>2</v>
      </c>
      <c r="U997">
        <v>3</v>
      </c>
      <c r="V997">
        <v>3</v>
      </c>
      <c r="W997">
        <v>4</v>
      </c>
      <c r="X997">
        <v>0</v>
      </c>
      <c r="Y997">
        <v>3</v>
      </c>
      <c r="Z997">
        <v>0</v>
      </c>
      <c r="AA997">
        <v>5</v>
      </c>
      <c r="AB997">
        <v>0</v>
      </c>
      <c r="AC997">
        <v>0</v>
      </c>
      <c r="AD997">
        <v>2</v>
      </c>
      <c r="AE997">
        <v>0</v>
      </c>
      <c r="AF997">
        <v>8</v>
      </c>
      <c r="AG997">
        <v>0</v>
      </c>
      <c r="AH997">
        <v>0</v>
      </c>
      <c r="AI997">
        <v>5</v>
      </c>
      <c r="AJ997">
        <v>0</v>
      </c>
      <c r="AK997">
        <v>3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</v>
      </c>
      <c r="AV997">
        <v>0</v>
      </c>
      <c r="AW997">
        <v>3</v>
      </c>
      <c r="AX997">
        <v>0</v>
      </c>
      <c r="AY997">
        <v>1</v>
      </c>
      <c r="AZ997">
        <v>7</v>
      </c>
      <c r="BA997">
        <v>0</v>
      </c>
      <c r="BB997">
        <v>0</v>
      </c>
      <c r="BC997">
        <v>0</v>
      </c>
      <c r="BD997">
        <v>2</v>
      </c>
    </row>
    <row r="998" spans="1:56" x14ac:dyDescent="0.3">
      <c r="A998">
        <v>2025</v>
      </c>
      <c r="B998">
        <v>6</v>
      </c>
      <c r="C998">
        <v>4377</v>
      </c>
      <c r="D998">
        <v>4380</v>
      </c>
      <c r="E998" t="s">
        <v>77</v>
      </c>
      <c r="F998" t="s">
        <v>68</v>
      </c>
      <c r="G998" t="s">
        <v>77</v>
      </c>
      <c r="H998">
        <v>0</v>
      </c>
      <c r="I998">
        <v>0</v>
      </c>
      <c r="J998">
        <v>0</v>
      </c>
      <c r="K998">
        <v>14</v>
      </c>
      <c r="L998">
        <v>13</v>
      </c>
      <c r="M998">
        <v>0</v>
      </c>
      <c r="N998">
        <v>15</v>
      </c>
      <c r="O998">
        <v>0</v>
      </c>
      <c r="P998">
        <v>12</v>
      </c>
      <c r="Q998">
        <v>0</v>
      </c>
      <c r="R998">
        <v>5</v>
      </c>
      <c r="S998">
        <v>21</v>
      </c>
      <c r="T998">
        <v>16</v>
      </c>
      <c r="U998">
        <v>19</v>
      </c>
      <c r="V998">
        <v>23</v>
      </c>
      <c r="W998">
        <v>21</v>
      </c>
      <c r="X998">
        <v>19</v>
      </c>
      <c r="Y998">
        <v>12</v>
      </c>
      <c r="Z998">
        <v>24</v>
      </c>
      <c r="AA998">
        <v>21</v>
      </c>
      <c r="AB998">
        <v>13</v>
      </c>
      <c r="AC998">
        <v>0</v>
      </c>
      <c r="AD998">
        <v>1</v>
      </c>
      <c r="AE998">
        <v>0</v>
      </c>
      <c r="AF998">
        <v>5</v>
      </c>
      <c r="AG998">
        <v>0</v>
      </c>
      <c r="AH998">
        <v>0</v>
      </c>
      <c r="AI998">
        <v>15</v>
      </c>
      <c r="AJ998">
        <v>0</v>
      </c>
      <c r="AK998">
        <v>6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3</v>
      </c>
      <c r="AY998">
        <v>16</v>
      </c>
      <c r="AZ998">
        <v>32</v>
      </c>
      <c r="BA998">
        <v>0</v>
      </c>
      <c r="BB998">
        <v>0</v>
      </c>
      <c r="BC998">
        <v>2</v>
      </c>
      <c r="BD998">
        <v>3</v>
      </c>
    </row>
    <row r="999" spans="1:56" x14ac:dyDescent="0.3">
      <c r="A999">
        <v>2025</v>
      </c>
      <c r="B999">
        <v>6</v>
      </c>
      <c r="C999">
        <v>4378</v>
      </c>
      <c r="D999">
        <v>4381</v>
      </c>
      <c r="E999" t="s">
        <v>78</v>
      </c>
      <c r="F999" t="s">
        <v>68</v>
      </c>
      <c r="G999" t="s">
        <v>77</v>
      </c>
      <c r="H999">
        <v>0</v>
      </c>
      <c r="I999">
        <v>0</v>
      </c>
      <c r="J999">
        <v>0</v>
      </c>
      <c r="K999">
        <v>5</v>
      </c>
      <c r="L999">
        <v>4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1</v>
      </c>
      <c r="S999">
        <v>2</v>
      </c>
      <c r="T999">
        <v>3</v>
      </c>
      <c r="U999">
        <v>1</v>
      </c>
      <c r="V999">
        <v>2</v>
      </c>
      <c r="W999">
        <v>2</v>
      </c>
      <c r="X999">
        <v>0</v>
      </c>
      <c r="Y999">
        <v>2</v>
      </c>
      <c r="Z999">
        <v>4</v>
      </c>
      <c r="AA999">
        <v>2</v>
      </c>
      <c r="AB999">
        <v>2</v>
      </c>
      <c r="AC999">
        <v>0</v>
      </c>
      <c r="AD999">
        <v>0</v>
      </c>
      <c r="AE999">
        <v>0</v>
      </c>
      <c r="AF999">
        <v>3</v>
      </c>
      <c r="AG999">
        <v>0</v>
      </c>
      <c r="AH999">
        <v>0</v>
      </c>
      <c r="AI999">
        <v>4</v>
      </c>
      <c r="AJ999">
        <v>0</v>
      </c>
      <c r="AK999">
        <v>1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1</v>
      </c>
      <c r="BA999">
        <v>0</v>
      </c>
      <c r="BB999">
        <v>0</v>
      </c>
      <c r="BC999">
        <v>0</v>
      </c>
      <c r="BD999">
        <v>0</v>
      </c>
    </row>
    <row r="1000" spans="1:56" x14ac:dyDescent="0.3">
      <c r="A1000">
        <v>2025</v>
      </c>
      <c r="B1000">
        <v>6</v>
      </c>
      <c r="C1000">
        <v>4379</v>
      </c>
      <c r="D1000">
        <v>4382</v>
      </c>
      <c r="E1000" t="s">
        <v>79</v>
      </c>
      <c r="F1000" t="s">
        <v>68</v>
      </c>
      <c r="G1000" t="s">
        <v>77</v>
      </c>
      <c r="H1000">
        <v>0</v>
      </c>
      <c r="I1000">
        <v>0</v>
      </c>
      <c r="J1000">
        <v>0</v>
      </c>
      <c r="K1000">
        <v>4</v>
      </c>
      <c r="L1000">
        <v>2</v>
      </c>
      <c r="M1000">
        <v>0</v>
      </c>
      <c r="N1000">
        <v>0</v>
      </c>
      <c r="O1000">
        <v>0</v>
      </c>
      <c r="P1000">
        <v>0</v>
      </c>
      <c r="Q1000">
        <v>1</v>
      </c>
      <c r="R1000">
        <v>1</v>
      </c>
      <c r="S1000">
        <v>2</v>
      </c>
      <c r="T1000">
        <v>3</v>
      </c>
      <c r="U1000">
        <v>0</v>
      </c>
      <c r="V1000">
        <v>5</v>
      </c>
      <c r="W1000">
        <v>4</v>
      </c>
      <c r="X1000">
        <v>8</v>
      </c>
      <c r="Y1000">
        <v>2</v>
      </c>
      <c r="Z1000">
        <v>5</v>
      </c>
      <c r="AA1000">
        <v>3</v>
      </c>
      <c r="AB1000">
        <v>2</v>
      </c>
      <c r="AC1000">
        <v>0</v>
      </c>
      <c r="AD1000">
        <v>0</v>
      </c>
      <c r="AE1000">
        <v>0</v>
      </c>
      <c r="AF1000">
        <v>3</v>
      </c>
      <c r="AG1000">
        <v>0</v>
      </c>
      <c r="AH1000">
        <v>0</v>
      </c>
      <c r="AI1000">
        <v>2</v>
      </c>
      <c r="AJ1000">
        <v>0</v>
      </c>
      <c r="AK1000">
        <v>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</row>
    <row r="1001" spans="1:56" x14ac:dyDescent="0.3">
      <c r="A1001">
        <v>2025</v>
      </c>
      <c r="B1001">
        <v>6</v>
      </c>
      <c r="C1001">
        <v>4380</v>
      </c>
      <c r="D1001">
        <v>4383</v>
      </c>
      <c r="E1001" t="s">
        <v>80</v>
      </c>
      <c r="F1001" t="s">
        <v>68</v>
      </c>
      <c r="G1001" t="s">
        <v>77</v>
      </c>
      <c r="H1001">
        <v>0</v>
      </c>
      <c r="I1001">
        <v>0</v>
      </c>
      <c r="J1001">
        <v>0</v>
      </c>
      <c r="K1001">
        <v>3</v>
      </c>
      <c r="L1001">
        <v>2</v>
      </c>
      <c r="M1001">
        <v>0</v>
      </c>
      <c r="N1001">
        <v>2</v>
      </c>
      <c r="O1001">
        <v>0</v>
      </c>
      <c r="P1001">
        <v>1</v>
      </c>
      <c r="Q1001">
        <v>0</v>
      </c>
      <c r="R1001">
        <v>0</v>
      </c>
      <c r="S1001">
        <v>1</v>
      </c>
      <c r="T1001">
        <v>2</v>
      </c>
      <c r="U1001">
        <v>3</v>
      </c>
      <c r="V1001">
        <v>3</v>
      </c>
      <c r="W1001">
        <v>4</v>
      </c>
      <c r="X1001">
        <v>5</v>
      </c>
      <c r="Y1001">
        <v>2</v>
      </c>
      <c r="Z1001">
        <v>5</v>
      </c>
      <c r="AA1001">
        <v>1</v>
      </c>
      <c r="AB1001">
        <v>1</v>
      </c>
      <c r="AC1001">
        <v>0</v>
      </c>
      <c r="AD1001">
        <v>4</v>
      </c>
      <c r="AE1001">
        <v>0</v>
      </c>
      <c r="AF1001">
        <v>9</v>
      </c>
      <c r="AG1001">
        <v>0</v>
      </c>
      <c r="AH1001">
        <v>2</v>
      </c>
      <c r="AI1001">
        <v>4</v>
      </c>
      <c r="AJ1001">
        <v>0</v>
      </c>
      <c r="AK1001">
        <v>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1</v>
      </c>
      <c r="AV1001">
        <v>0</v>
      </c>
      <c r="AW1001">
        <v>0</v>
      </c>
      <c r="AX1001">
        <v>5</v>
      </c>
      <c r="AY1001">
        <v>5</v>
      </c>
      <c r="AZ1001">
        <v>1</v>
      </c>
      <c r="BA1001">
        <v>0</v>
      </c>
      <c r="BB1001">
        <v>0</v>
      </c>
      <c r="BC1001">
        <v>0</v>
      </c>
      <c r="BD1001">
        <v>4</v>
      </c>
    </row>
    <row r="1002" spans="1:56" x14ac:dyDescent="0.3">
      <c r="A1002">
        <v>2025</v>
      </c>
      <c r="B1002">
        <v>6</v>
      </c>
      <c r="C1002">
        <v>4381</v>
      </c>
      <c r="D1002">
        <v>4384</v>
      </c>
      <c r="E1002" t="s">
        <v>81</v>
      </c>
      <c r="F1002" t="s">
        <v>68</v>
      </c>
      <c r="G1002" t="s">
        <v>73</v>
      </c>
      <c r="H1002">
        <v>0</v>
      </c>
      <c r="I1002">
        <v>2</v>
      </c>
      <c r="J1002">
        <v>0</v>
      </c>
      <c r="K1002">
        <v>12</v>
      </c>
      <c r="L1002">
        <v>8</v>
      </c>
      <c r="M1002">
        <v>1</v>
      </c>
      <c r="N1002">
        <v>8</v>
      </c>
      <c r="O1002">
        <v>0</v>
      </c>
      <c r="P1002">
        <v>5</v>
      </c>
      <c r="Q1002">
        <v>1</v>
      </c>
      <c r="R1002">
        <v>8</v>
      </c>
      <c r="S1002">
        <v>9</v>
      </c>
      <c r="T1002">
        <v>9</v>
      </c>
      <c r="U1002">
        <v>10</v>
      </c>
      <c r="V1002">
        <v>9</v>
      </c>
      <c r="W1002">
        <v>10</v>
      </c>
      <c r="X1002">
        <v>11</v>
      </c>
      <c r="Y1002">
        <v>6</v>
      </c>
      <c r="Z1002">
        <v>6</v>
      </c>
      <c r="AA1002">
        <v>4</v>
      </c>
      <c r="AB1002">
        <v>1</v>
      </c>
      <c r="AC1002">
        <v>0</v>
      </c>
      <c r="AD1002">
        <v>2</v>
      </c>
      <c r="AE1002">
        <v>0</v>
      </c>
      <c r="AF1002">
        <v>23</v>
      </c>
      <c r="AG1002">
        <v>0</v>
      </c>
      <c r="AH1002">
        <v>0</v>
      </c>
      <c r="AI1002">
        <v>6</v>
      </c>
      <c r="AJ1002">
        <v>0</v>
      </c>
      <c r="AK1002">
        <v>7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</v>
      </c>
      <c r="AV1002">
        <v>0</v>
      </c>
      <c r="AW1002">
        <v>9</v>
      </c>
      <c r="AX1002">
        <v>4</v>
      </c>
      <c r="AY1002">
        <v>10</v>
      </c>
      <c r="AZ1002">
        <v>32</v>
      </c>
      <c r="BA1002">
        <v>0</v>
      </c>
      <c r="BB1002">
        <v>0</v>
      </c>
      <c r="BC1002">
        <v>14</v>
      </c>
      <c r="BD1002">
        <v>11</v>
      </c>
    </row>
    <row r="1003" spans="1:56" x14ac:dyDescent="0.3">
      <c r="A1003">
        <v>2025</v>
      </c>
      <c r="B1003">
        <v>6</v>
      </c>
      <c r="C1003">
        <v>4382</v>
      </c>
      <c r="D1003">
        <v>4385</v>
      </c>
      <c r="E1003" t="s">
        <v>82</v>
      </c>
      <c r="F1003" t="s">
        <v>68</v>
      </c>
      <c r="G1003" t="s">
        <v>73</v>
      </c>
      <c r="H1003">
        <v>0</v>
      </c>
      <c r="I1003">
        <v>0</v>
      </c>
      <c r="J1003">
        <v>0</v>
      </c>
      <c r="K1003">
        <v>0</v>
      </c>
      <c r="L1003">
        <v>1</v>
      </c>
      <c r="M1003">
        <v>0</v>
      </c>
      <c r="N1003">
        <v>1</v>
      </c>
      <c r="O1003">
        <v>0</v>
      </c>
      <c r="P1003">
        <v>0</v>
      </c>
      <c r="Q1003">
        <v>0</v>
      </c>
      <c r="R1003">
        <v>1</v>
      </c>
      <c r="S1003">
        <v>1</v>
      </c>
      <c r="T1003">
        <v>2</v>
      </c>
      <c r="U1003">
        <v>1</v>
      </c>
      <c r="V1003">
        <v>1</v>
      </c>
      <c r="W1003">
        <v>3</v>
      </c>
      <c r="X1003">
        <v>3</v>
      </c>
      <c r="Y1003">
        <v>1</v>
      </c>
      <c r="Z1003">
        <v>1</v>
      </c>
      <c r="AA1003">
        <v>1</v>
      </c>
      <c r="AB1003">
        <v>1</v>
      </c>
      <c r="AC1003">
        <v>0</v>
      </c>
      <c r="AD1003">
        <v>1</v>
      </c>
      <c r="AE1003">
        <v>0</v>
      </c>
      <c r="AF1003">
        <v>5</v>
      </c>
      <c r="AG1003">
        <v>0</v>
      </c>
      <c r="AH1003">
        <v>0</v>
      </c>
      <c r="AI1003">
        <v>1</v>
      </c>
      <c r="AJ1003">
        <v>0</v>
      </c>
      <c r="AK1003">
        <v>1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1</v>
      </c>
      <c r="AX1003">
        <v>0</v>
      </c>
      <c r="AY1003">
        <v>6</v>
      </c>
      <c r="AZ1003">
        <v>11</v>
      </c>
      <c r="BA1003">
        <v>0</v>
      </c>
      <c r="BB1003">
        <v>0</v>
      </c>
      <c r="BC1003">
        <v>0</v>
      </c>
      <c r="BD1003">
        <v>5</v>
      </c>
    </row>
    <row r="1004" spans="1:56" x14ac:dyDescent="0.3">
      <c r="A1004">
        <v>2025</v>
      </c>
      <c r="B1004">
        <v>6</v>
      </c>
      <c r="C1004">
        <v>4383</v>
      </c>
      <c r="D1004">
        <v>4386</v>
      </c>
      <c r="E1004" t="s">
        <v>83</v>
      </c>
      <c r="F1004" t="s">
        <v>68</v>
      </c>
      <c r="G1004" t="s">
        <v>83</v>
      </c>
      <c r="H1004">
        <v>3</v>
      </c>
      <c r="I1004">
        <v>0</v>
      </c>
      <c r="J1004">
        <v>7</v>
      </c>
      <c r="K1004">
        <v>8</v>
      </c>
      <c r="L1004">
        <v>4</v>
      </c>
      <c r="M1004">
        <v>0</v>
      </c>
      <c r="N1004">
        <v>5</v>
      </c>
      <c r="O1004">
        <v>0</v>
      </c>
      <c r="P1004">
        <v>6</v>
      </c>
      <c r="Q1004">
        <v>0</v>
      </c>
      <c r="R1004">
        <v>1</v>
      </c>
      <c r="S1004">
        <v>4</v>
      </c>
      <c r="T1004">
        <v>9</v>
      </c>
      <c r="U1004">
        <v>8</v>
      </c>
      <c r="V1004">
        <v>6</v>
      </c>
      <c r="W1004">
        <v>2</v>
      </c>
      <c r="X1004">
        <v>5</v>
      </c>
      <c r="Y1004">
        <v>5</v>
      </c>
      <c r="Z1004">
        <v>1</v>
      </c>
      <c r="AA1004">
        <v>4</v>
      </c>
      <c r="AB1004">
        <v>7</v>
      </c>
      <c r="AC1004">
        <v>0</v>
      </c>
      <c r="AD1004">
        <v>6</v>
      </c>
      <c r="AE1004">
        <v>0</v>
      </c>
      <c r="AF1004">
        <v>22</v>
      </c>
      <c r="AG1004">
        <v>0</v>
      </c>
      <c r="AH1004">
        <v>0</v>
      </c>
      <c r="AI1004">
        <v>6</v>
      </c>
      <c r="AJ1004">
        <v>0</v>
      </c>
      <c r="AK1004">
        <v>2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2</v>
      </c>
      <c r="AV1004">
        <v>0</v>
      </c>
      <c r="AW1004">
        <v>6</v>
      </c>
      <c r="AX1004">
        <v>0</v>
      </c>
      <c r="AY1004">
        <v>14</v>
      </c>
      <c r="AZ1004">
        <v>30</v>
      </c>
      <c r="BA1004">
        <v>0</v>
      </c>
      <c r="BB1004">
        <v>0</v>
      </c>
      <c r="BC1004">
        <v>1</v>
      </c>
      <c r="BD1004">
        <v>6</v>
      </c>
    </row>
    <row r="1005" spans="1:56" x14ac:dyDescent="0.3">
      <c r="A1005">
        <v>2025</v>
      </c>
      <c r="B1005">
        <v>6</v>
      </c>
      <c r="C1005">
        <v>4384</v>
      </c>
      <c r="D1005">
        <v>4387</v>
      </c>
      <c r="E1005" t="s">
        <v>84</v>
      </c>
      <c r="F1005" t="s">
        <v>68</v>
      </c>
      <c r="G1005" t="s">
        <v>83</v>
      </c>
      <c r="H1005">
        <v>3</v>
      </c>
      <c r="I1005">
        <v>0</v>
      </c>
      <c r="J1005">
        <v>0</v>
      </c>
      <c r="K1005">
        <v>3</v>
      </c>
      <c r="L1005">
        <v>2</v>
      </c>
      <c r="M1005">
        <v>0</v>
      </c>
      <c r="N1005">
        <v>2</v>
      </c>
      <c r="O1005">
        <v>0</v>
      </c>
      <c r="P1005">
        <v>3</v>
      </c>
      <c r="Q1005">
        <v>0</v>
      </c>
      <c r="R1005">
        <v>1</v>
      </c>
      <c r="S1005">
        <v>1</v>
      </c>
      <c r="T1005">
        <v>1</v>
      </c>
      <c r="U1005">
        <v>0</v>
      </c>
      <c r="V1005">
        <v>0</v>
      </c>
      <c r="W1005">
        <v>3</v>
      </c>
      <c r="X1005">
        <v>4</v>
      </c>
      <c r="Y1005">
        <v>1</v>
      </c>
      <c r="Z1005">
        <v>3</v>
      </c>
      <c r="AA1005">
        <v>2</v>
      </c>
      <c r="AB1005">
        <v>0</v>
      </c>
      <c r="AC1005">
        <v>0</v>
      </c>
      <c r="AD1005">
        <v>1</v>
      </c>
      <c r="AE1005">
        <v>0</v>
      </c>
      <c r="AF1005">
        <v>6</v>
      </c>
      <c r="AG1005">
        <v>0</v>
      </c>
      <c r="AH1005">
        <v>0</v>
      </c>
      <c r="AI1005">
        <v>3</v>
      </c>
      <c r="AJ1005">
        <v>0</v>
      </c>
      <c r="AK1005">
        <v>1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2</v>
      </c>
      <c r="AV1005">
        <v>0</v>
      </c>
      <c r="AW1005">
        <v>4</v>
      </c>
      <c r="AX1005">
        <v>6</v>
      </c>
      <c r="AY1005">
        <v>4</v>
      </c>
      <c r="AZ1005">
        <v>8</v>
      </c>
      <c r="BA1005">
        <v>0</v>
      </c>
      <c r="BB1005">
        <v>0</v>
      </c>
      <c r="BC1005">
        <v>0</v>
      </c>
      <c r="BD1005">
        <v>2</v>
      </c>
    </row>
    <row r="1006" spans="1:56" x14ac:dyDescent="0.3">
      <c r="A1006">
        <v>2025</v>
      </c>
      <c r="B1006">
        <v>6</v>
      </c>
      <c r="C1006">
        <v>4385</v>
      </c>
      <c r="D1006">
        <v>4388</v>
      </c>
      <c r="E1006" t="s">
        <v>85</v>
      </c>
      <c r="F1006" t="s">
        <v>68</v>
      </c>
      <c r="G1006" t="s">
        <v>83</v>
      </c>
      <c r="H1006">
        <v>0</v>
      </c>
      <c r="I1006">
        <v>0</v>
      </c>
      <c r="J1006">
        <v>0</v>
      </c>
      <c r="K1006">
        <v>1</v>
      </c>
      <c r="L1006">
        <v>1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2</v>
      </c>
      <c r="X1006">
        <v>0</v>
      </c>
      <c r="Y1006">
        <v>0</v>
      </c>
      <c r="Z1006">
        <v>0</v>
      </c>
      <c r="AA1006">
        <v>0</v>
      </c>
      <c r="AB1006">
        <v>1</v>
      </c>
      <c r="AC1006">
        <v>0</v>
      </c>
      <c r="AD1006">
        <v>0</v>
      </c>
      <c r="AE1006">
        <v>0</v>
      </c>
      <c r="AF1006">
        <v>2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2</v>
      </c>
      <c r="AZ1006">
        <v>2</v>
      </c>
      <c r="BA1006">
        <v>0</v>
      </c>
      <c r="BB1006">
        <v>0</v>
      </c>
      <c r="BC1006">
        <v>0</v>
      </c>
      <c r="BD1006">
        <v>1</v>
      </c>
    </row>
    <row r="1007" spans="1:56" x14ac:dyDescent="0.3">
      <c r="A1007">
        <v>2025</v>
      </c>
      <c r="B1007">
        <v>6</v>
      </c>
      <c r="C1007">
        <v>4386</v>
      </c>
      <c r="D1007">
        <v>4389</v>
      </c>
      <c r="E1007" t="s">
        <v>86</v>
      </c>
      <c r="F1007" t="s">
        <v>68</v>
      </c>
      <c r="G1007" t="s">
        <v>86</v>
      </c>
      <c r="H1007">
        <v>0</v>
      </c>
      <c r="I1007">
        <v>0</v>
      </c>
      <c r="J1007">
        <v>0</v>
      </c>
      <c r="K1007">
        <v>18</v>
      </c>
      <c r="L1007">
        <v>12</v>
      </c>
      <c r="M1007">
        <v>0</v>
      </c>
      <c r="N1007">
        <v>7</v>
      </c>
      <c r="O1007">
        <v>0</v>
      </c>
      <c r="P1007">
        <v>6</v>
      </c>
      <c r="Q1007">
        <v>0</v>
      </c>
      <c r="R1007">
        <v>2</v>
      </c>
      <c r="S1007">
        <v>7</v>
      </c>
      <c r="T1007">
        <v>15</v>
      </c>
      <c r="U1007">
        <v>17</v>
      </c>
      <c r="V1007">
        <v>13</v>
      </c>
      <c r="W1007">
        <v>16</v>
      </c>
      <c r="X1007">
        <v>15</v>
      </c>
      <c r="Y1007">
        <v>15</v>
      </c>
      <c r="Z1007">
        <v>4</v>
      </c>
      <c r="AA1007">
        <v>13</v>
      </c>
      <c r="AB1007">
        <v>3</v>
      </c>
      <c r="AC1007">
        <v>0</v>
      </c>
      <c r="AD1007">
        <v>15</v>
      </c>
      <c r="AE1007">
        <v>1</v>
      </c>
      <c r="AF1007">
        <v>48</v>
      </c>
      <c r="AG1007">
        <v>0</v>
      </c>
      <c r="AH1007">
        <v>3</v>
      </c>
      <c r="AI1007">
        <v>7</v>
      </c>
      <c r="AJ1007">
        <v>0</v>
      </c>
      <c r="AK1007">
        <v>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1</v>
      </c>
      <c r="AV1007">
        <v>0</v>
      </c>
      <c r="AW1007">
        <v>2</v>
      </c>
      <c r="AX1007">
        <v>2</v>
      </c>
      <c r="AY1007">
        <v>8</v>
      </c>
      <c r="AZ1007">
        <v>9</v>
      </c>
      <c r="BA1007">
        <v>0</v>
      </c>
      <c r="BB1007">
        <v>0</v>
      </c>
      <c r="BC1007">
        <v>3</v>
      </c>
      <c r="BD1007">
        <v>8</v>
      </c>
    </row>
    <row r="1008" spans="1:56" x14ac:dyDescent="0.3">
      <c r="A1008">
        <v>2025</v>
      </c>
      <c r="B1008">
        <v>6</v>
      </c>
      <c r="C1008">
        <v>4387</v>
      </c>
      <c r="D1008">
        <v>4390</v>
      </c>
      <c r="E1008" t="s">
        <v>87</v>
      </c>
      <c r="F1008" t="s">
        <v>68</v>
      </c>
      <c r="G1008" t="s">
        <v>86</v>
      </c>
      <c r="H1008">
        <v>0</v>
      </c>
      <c r="I1008">
        <v>0</v>
      </c>
      <c r="J1008">
        <v>0</v>
      </c>
      <c r="K1008">
        <v>1</v>
      </c>
      <c r="L1008">
        <v>1</v>
      </c>
      <c r="M1008">
        <v>0</v>
      </c>
      <c r="N1008">
        <v>1</v>
      </c>
      <c r="O1008">
        <v>0</v>
      </c>
      <c r="P1008">
        <v>1</v>
      </c>
      <c r="Q1008">
        <v>0</v>
      </c>
      <c r="R1008">
        <v>0</v>
      </c>
      <c r="S1008">
        <v>2</v>
      </c>
      <c r="T1008">
        <v>0</v>
      </c>
      <c r="U1008">
        <v>3</v>
      </c>
      <c r="V1008">
        <v>1</v>
      </c>
      <c r="W1008">
        <v>1</v>
      </c>
      <c r="X1008">
        <v>0</v>
      </c>
      <c r="Y1008">
        <v>2</v>
      </c>
      <c r="Z1008">
        <v>0</v>
      </c>
      <c r="AA1008">
        <v>0</v>
      </c>
      <c r="AB1008">
        <v>2</v>
      </c>
      <c r="AC1008">
        <v>0</v>
      </c>
      <c r="AD1008">
        <v>1</v>
      </c>
      <c r="AE1008">
        <v>0</v>
      </c>
      <c r="AF1008">
        <v>2</v>
      </c>
      <c r="AG1008">
        <v>0</v>
      </c>
      <c r="AH1008">
        <v>0</v>
      </c>
      <c r="AI1008">
        <v>1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1</v>
      </c>
      <c r="AZ1008">
        <v>10</v>
      </c>
      <c r="BA1008">
        <v>0</v>
      </c>
      <c r="BB1008">
        <v>0</v>
      </c>
      <c r="BC1008">
        <v>0</v>
      </c>
      <c r="BD1008">
        <v>4</v>
      </c>
    </row>
    <row r="1009" spans="1:56" x14ac:dyDescent="0.3">
      <c r="A1009">
        <v>2025</v>
      </c>
      <c r="B1009">
        <v>6</v>
      </c>
      <c r="C1009">
        <v>4388</v>
      </c>
      <c r="D1009">
        <v>4391</v>
      </c>
      <c r="E1009" t="s">
        <v>88</v>
      </c>
      <c r="F1009" t="s">
        <v>68</v>
      </c>
      <c r="G1009" t="s">
        <v>86</v>
      </c>
      <c r="H1009">
        <v>0</v>
      </c>
      <c r="I1009">
        <v>0</v>
      </c>
      <c r="J1009">
        <v>0</v>
      </c>
      <c r="K1009">
        <v>2</v>
      </c>
      <c r="L1009">
        <v>1</v>
      </c>
      <c r="M1009">
        <v>0</v>
      </c>
      <c r="N1009">
        <v>2</v>
      </c>
      <c r="O1009">
        <v>0</v>
      </c>
      <c r="P1009">
        <v>3</v>
      </c>
      <c r="Q1009">
        <v>0</v>
      </c>
      <c r="R1009">
        <v>0</v>
      </c>
      <c r="S1009">
        <v>4</v>
      </c>
      <c r="T1009">
        <v>4</v>
      </c>
      <c r="U1009">
        <v>2</v>
      </c>
      <c r="V1009">
        <v>1</v>
      </c>
      <c r="W1009">
        <v>2</v>
      </c>
      <c r="X1009">
        <v>1</v>
      </c>
      <c r="Y1009">
        <v>2</v>
      </c>
      <c r="Z1009">
        <v>1</v>
      </c>
      <c r="AA1009">
        <v>4</v>
      </c>
      <c r="AB1009">
        <v>1</v>
      </c>
      <c r="AC1009">
        <v>0</v>
      </c>
      <c r="AD1009">
        <v>2</v>
      </c>
      <c r="AE1009">
        <v>0</v>
      </c>
      <c r="AF1009">
        <v>13</v>
      </c>
      <c r="AG1009">
        <v>0</v>
      </c>
      <c r="AH1009">
        <v>0</v>
      </c>
      <c r="AI1009">
        <v>2</v>
      </c>
      <c r="AJ1009">
        <v>0</v>
      </c>
      <c r="AK1009">
        <v>3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3</v>
      </c>
      <c r="AZ1009">
        <v>11</v>
      </c>
      <c r="BA1009">
        <v>0</v>
      </c>
      <c r="BB1009">
        <v>0</v>
      </c>
      <c r="BC1009">
        <v>0</v>
      </c>
      <c r="BD1009">
        <v>4</v>
      </c>
    </row>
    <row r="1010" spans="1:56" x14ac:dyDescent="0.3">
      <c r="A1010">
        <v>2025</v>
      </c>
      <c r="B1010">
        <v>6</v>
      </c>
      <c r="C1010">
        <v>4389</v>
      </c>
      <c r="D1010">
        <v>4392</v>
      </c>
      <c r="E1010" t="s">
        <v>89</v>
      </c>
      <c r="F1010" t="s">
        <v>68</v>
      </c>
      <c r="G1010" t="s">
        <v>86</v>
      </c>
      <c r="H1010">
        <v>0</v>
      </c>
      <c r="I1010">
        <v>0</v>
      </c>
      <c r="J1010">
        <v>0</v>
      </c>
      <c r="K1010">
        <v>3</v>
      </c>
      <c r="L1010">
        <v>3</v>
      </c>
      <c r="M1010">
        <v>0</v>
      </c>
      <c r="N1010">
        <v>3</v>
      </c>
      <c r="O1010">
        <v>0</v>
      </c>
      <c r="P1010">
        <v>3</v>
      </c>
      <c r="Q1010">
        <v>0</v>
      </c>
      <c r="R1010">
        <v>0</v>
      </c>
      <c r="S1010">
        <v>4</v>
      </c>
      <c r="T1010">
        <v>4</v>
      </c>
      <c r="U1010">
        <v>3</v>
      </c>
      <c r="V1010">
        <v>2</v>
      </c>
      <c r="W1010">
        <v>4</v>
      </c>
      <c r="X1010">
        <v>9</v>
      </c>
      <c r="Y1010">
        <v>10</v>
      </c>
      <c r="Z1010">
        <v>8</v>
      </c>
      <c r="AA1010">
        <v>6</v>
      </c>
      <c r="AB1010">
        <v>6</v>
      </c>
      <c r="AC1010">
        <v>0</v>
      </c>
      <c r="AD1010">
        <v>3</v>
      </c>
      <c r="AE1010">
        <v>0</v>
      </c>
      <c r="AF1010">
        <v>29</v>
      </c>
      <c r="AG1010">
        <v>0</v>
      </c>
      <c r="AH1010">
        <v>0</v>
      </c>
      <c r="AI1010">
        <v>3</v>
      </c>
      <c r="AJ1010">
        <v>0</v>
      </c>
      <c r="AK1010">
        <v>11</v>
      </c>
      <c r="AL1010">
        <v>0</v>
      </c>
      <c r="AM1010">
        <v>1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2</v>
      </c>
      <c r="AX1010">
        <v>3</v>
      </c>
      <c r="AY1010">
        <v>5</v>
      </c>
      <c r="AZ1010">
        <v>12</v>
      </c>
      <c r="BA1010">
        <v>0</v>
      </c>
      <c r="BB1010">
        <v>0</v>
      </c>
      <c r="BC1010">
        <v>0</v>
      </c>
      <c r="BD1010">
        <v>7</v>
      </c>
    </row>
    <row r="1011" spans="1:56" x14ac:dyDescent="0.3">
      <c r="A1011">
        <v>2025</v>
      </c>
      <c r="B1011">
        <v>6</v>
      </c>
      <c r="C1011">
        <v>4390</v>
      </c>
      <c r="D1011">
        <v>4393</v>
      </c>
      <c r="E1011" t="s">
        <v>90</v>
      </c>
      <c r="F1011" t="s">
        <v>68</v>
      </c>
      <c r="G1011" t="s">
        <v>86</v>
      </c>
      <c r="H1011">
        <v>0</v>
      </c>
      <c r="I1011">
        <v>0</v>
      </c>
      <c r="J1011">
        <v>0</v>
      </c>
      <c r="K1011">
        <v>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2</v>
      </c>
      <c r="S1011">
        <v>2</v>
      </c>
      <c r="T1011">
        <v>2</v>
      </c>
      <c r="U1011">
        <v>1</v>
      </c>
      <c r="V1011">
        <v>2</v>
      </c>
      <c r="W1011">
        <v>0</v>
      </c>
      <c r="X1011">
        <v>3</v>
      </c>
      <c r="Y1011">
        <v>2</v>
      </c>
      <c r="Z1011">
        <v>4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7</v>
      </c>
      <c r="AG1011">
        <v>0</v>
      </c>
      <c r="AH1011">
        <v>0</v>
      </c>
      <c r="AI1011">
        <v>1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1</v>
      </c>
      <c r="AY1011">
        <v>8</v>
      </c>
      <c r="AZ1011">
        <v>20</v>
      </c>
      <c r="BA1011">
        <v>0</v>
      </c>
      <c r="BB1011">
        <v>0</v>
      </c>
      <c r="BC1011">
        <v>2</v>
      </c>
      <c r="BD1011">
        <v>1</v>
      </c>
    </row>
    <row r="1012" spans="1:56" x14ac:dyDescent="0.3">
      <c r="A1012">
        <v>2025</v>
      </c>
      <c r="B1012">
        <v>6</v>
      </c>
      <c r="C1012">
        <v>4391</v>
      </c>
      <c r="D1012">
        <v>4394</v>
      </c>
      <c r="E1012" t="s">
        <v>91</v>
      </c>
      <c r="F1012" t="s">
        <v>68</v>
      </c>
      <c r="G1012" t="s">
        <v>86</v>
      </c>
      <c r="H1012">
        <v>0</v>
      </c>
      <c r="I1012">
        <v>0</v>
      </c>
      <c r="J1012">
        <v>0</v>
      </c>
      <c r="K1012">
        <v>1</v>
      </c>
      <c r="L1012">
        <v>0</v>
      </c>
      <c r="M1012">
        <v>0</v>
      </c>
      <c r="N1012">
        <v>0</v>
      </c>
      <c r="O1012">
        <v>0</v>
      </c>
      <c r="P1012">
        <v>1</v>
      </c>
      <c r="Q1012">
        <v>0</v>
      </c>
      <c r="R1012">
        <v>0</v>
      </c>
      <c r="S1012">
        <v>2</v>
      </c>
      <c r="T1012">
        <v>2</v>
      </c>
      <c r="U1012">
        <v>1</v>
      </c>
      <c r="V1012">
        <v>1</v>
      </c>
      <c r="W1012">
        <v>1</v>
      </c>
      <c r="X1012">
        <v>1</v>
      </c>
      <c r="Y1012">
        <v>2</v>
      </c>
      <c r="Z1012">
        <v>1</v>
      </c>
      <c r="AA1012">
        <v>4</v>
      </c>
      <c r="AB1012">
        <v>2</v>
      </c>
      <c r="AC1012">
        <v>0</v>
      </c>
      <c r="AD1012">
        <v>1</v>
      </c>
      <c r="AE1012">
        <v>0</v>
      </c>
      <c r="AF1012">
        <v>5</v>
      </c>
      <c r="AG1012">
        <v>0</v>
      </c>
      <c r="AH1012">
        <v>0</v>
      </c>
      <c r="AI1012">
        <v>1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1</v>
      </c>
      <c r="BA1012">
        <v>0</v>
      </c>
      <c r="BB1012">
        <v>0</v>
      </c>
      <c r="BC1012">
        <v>0</v>
      </c>
      <c r="BD1012">
        <v>0</v>
      </c>
    </row>
    <row r="1013" spans="1:56" x14ac:dyDescent="0.3">
      <c r="A1013">
        <v>2025</v>
      </c>
      <c r="B1013">
        <v>6</v>
      </c>
      <c r="C1013">
        <v>4392</v>
      </c>
      <c r="D1013">
        <v>4395</v>
      </c>
      <c r="E1013" t="s">
        <v>92</v>
      </c>
      <c r="F1013" t="s">
        <v>68</v>
      </c>
      <c r="G1013" t="s">
        <v>92</v>
      </c>
      <c r="H1013">
        <v>4</v>
      </c>
      <c r="I1013">
        <v>0</v>
      </c>
      <c r="J1013">
        <v>27</v>
      </c>
      <c r="K1013">
        <v>41</v>
      </c>
      <c r="L1013">
        <v>38</v>
      </c>
      <c r="M1013">
        <v>2</v>
      </c>
      <c r="N1013">
        <v>27</v>
      </c>
      <c r="O1013">
        <v>0</v>
      </c>
      <c r="P1013">
        <v>27</v>
      </c>
      <c r="Q1013">
        <v>0</v>
      </c>
      <c r="R1013">
        <v>2</v>
      </c>
      <c r="S1013">
        <v>27</v>
      </c>
      <c r="T1013">
        <v>25</v>
      </c>
      <c r="U1013">
        <v>34</v>
      </c>
      <c r="V1013">
        <v>29</v>
      </c>
      <c r="W1013">
        <v>32</v>
      </c>
      <c r="X1013">
        <v>23</v>
      </c>
      <c r="Y1013">
        <v>19</v>
      </c>
      <c r="Z1013">
        <v>7</v>
      </c>
      <c r="AA1013">
        <v>15</v>
      </c>
      <c r="AB1013">
        <v>1</v>
      </c>
      <c r="AC1013">
        <v>0</v>
      </c>
      <c r="AD1013">
        <v>14</v>
      </c>
      <c r="AE1013">
        <v>0</v>
      </c>
      <c r="AF1013">
        <v>54</v>
      </c>
      <c r="AG1013">
        <v>0</v>
      </c>
      <c r="AH1013">
        <v>0</v>
      </c>
      <c r="AI1013">
        <v>20</v>
      </c>
      <c r="AJ1013">
        <v>0</v>
      </c>
      <c r="AK1013">
        <v>17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3</v>
      </c>
      <c r="AV1013">
        <v>0</v>
      </c>
      <c r="AW1013">
        <v>7</v>
      </c>
      <c r="AX1013">
        <v>6</v>
      </c>
      <c r="AY1013">
        <v>30</v>
      </c>
      <c r="AZ1013">
        <v>64</v>
      </c>
      <c r="BA1013">
        <v>0</v>
      </c>
      <c r="BB1013">
        <v>0</v>
      </c>
      <c r="BC1013">
        <v>6</v>
      </c>
      <c r="BD1013">
        <v>17</v>
      </c>
    </row>
    <row r="1014" spans="1:56" x14ac:dyDescent="0.3">
      <c r="A1014">
        <v>2025</v>
      </c>
      <c r="B1014">
        <v>6</v>
      </c>
      <c r="C1014">
        <v>4393</v>
      </c>
      <c r="D1014">
        <v>4396</v>
      </c>
      <c r="E1014" t="s">
        <v>93</v>
      </c>
      <c r="F1014" t="s">
        <v>68</v>
      </c>
      <c r="G1014" t="s">
        <v>92</v>
      </c>
      <c r="H1014">
        <v>0</v>
      </c>
      <c r="I1014">
        <v>0</v>
      </c>
      <c r="J1014">
        <v>0</v>
      </c>
      <c r="K1014">
        <v>1</v>
      </c>
      <c r="L1014">
        <v>1</v>
      </c>
      <c r="M1014">
        <v>0</v>
      </c>
      <c r="N1014">
        <v>1</v>
      </c>
      <c r="O1014">
        <v>0</v>
      </c>
      <c r="P1014">
        <v>1</v>
      </c>
      <c r="Q1014">
        <v>0</v>
      </c>
      <c r="R1014">
        <v>0</v>
      </c>
      <c r="S1014">
        <v>2</v>
      </c>
      <c r="T1014">
        <v>1</v>
      </c>
      <c r="U1014">
        <v>3</v>
      </c>
      <c r="V1014">
        <v>5</v>
      </c>
      <c r="W1014">
        <v>3</v>
      </c>
      <c r="X1014">
        <v>3</v>
      </c>
      <c r="Y1014">
        <v>1</v>
      </c>
      <c r="Z1014">
        <v>2</v>
      </c>
      <c r="AA1014">
        <v>3</v>
      </c>
      <c r="AB1014">
        <v>1</v>
      </c>
      <c r="AC1014">
        <v>0</v>
      </c>
      <c r="AD1014">
        <v>0</v>
      </c>
      <c r="AE1014">
        <v>0</v>
      </c>
      <c r="AF1014">
        <v>6</v>
      </c>
      <c r="AG1014">
        <v>0</v>
      </c>
      <c r="AH1014">
        <v>0</v>
      </c>
      <c r="AI1014">
        <v>0</v>
      </c>
      <c r="AJ1014">
        <v>0</v>
      </c>
      <c r="AK1014">
        <v>2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2</v>
      </c>
      <c r="AZ1014">
        <v>19</v>
      </c>
      <c r="BA1014">
        <v>0</v>
      </c>
      <c r="BB1014">
        <v>0</v>
      </c>
      <c r="BC1014">
        <v>0</v>
      </c>
      <c r="BD1014">
        <v>1</v>
      </c>
    </row>
    <row r="1015" spans="1:56" x14ac:dyDescent="0.3">
      <c r="A1015">
        <v>2025</v>
      </c>
      <c r="B1015">
        <v>6</v>
      </c>
      <c r="C1015">
        <v>4394</v>
      </c>
      <c r="D1015">
        <v>4397</v>
      </c>
      <c r="E1015" t="s">
        <v>94</v>
      </c>
      <c r="F1015" t="s">
        <v>68</v>
      </c>
      <c r="G1015" t="s">
        <v>94</v>
      </c>
      <c r="H1015">
        <v>0</v>
      </c>
      <c r="I1015">
        <v>0</v>
      </c>
      <c r="J1015">
        <v>0</v>
      </c>
      <c r="K1015">
        <v>9</v>
      </c>
      <c r="L1015">
        <v>6</v>
      </c>
      <c r="M1015">
        <v>0</v>
      </c>
      <c r="N1015">
        <v>1</v>
      </c>
      <c r="O1015">
        <v>0</v>
      </c>
      <c r="P1015">
        <v>0</v>
      </c>
      <c r="Q1015">
        <v>0</v>
      </c>
      <c r="R1015">
        <v>4</v>
      </c>
      <c r="S1015">
        <v>2</v>
      </c>
      <c r="T1015">
        <v>7</v>
      </c>
      <c r="U1015">
        <v>3</v>
      </c>
      <c r="V1015">
        <v>11</v>
      </c>
      <c r="W1015">
        <v>9</v>
      </c>
      <c r="X1015">
        <v>7</v>
      </c>
      <c r="Y1015">
        <v>15</v>
      </c>
      <c r="Z1015">
        <v>2</v>
      </c>
      <c r="AA1015">
        <v>6</v>
      </c>
      <c r="AB1015">
        <v>4</v>
      </c>
      <c r="AC1015">
        <v>0</v>
      </c>
      <c r="AD1015">
        <v>1</v>
      </c>
      <c r="AE1015">
        <v>0</v>
      </c>
      <c r="AF1015">
        <v>2</v>
      </c>
      <c r="AG1015">
        <v>0</v>
      </c>
      <c r="AH1015">
        <v>0</v>
      </c>
      <c r="AI1015">
        <v>3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3</v>
      </c>
      <c r="AV1015">
        <v>0</v>
      </c>
      <c r="AW1015">
        <v>4</v>
      </c>
      <c r="AX1015">
        <v>0</v>
      </c>
      <c r="AY1015">
        <v>10</v>
      </c>
      <c r="AZ1015">
        <v>17</v>
      </c>
      <c r="BA1015">
        <v>0</v>
      </c>
      <c r="BB1015">
        <v>0</v>
      </c>
      <c r="BC1015">
        <v>16</v>
      </c>
      <c r="BD1015">
        <v>28</v>
      </c>
    </row>
    <row r="1016" spans="1:56" x14ac:dyDescent="0.3">
      <c r="A1016">
        <v>2025</v>
      </c>
      <c r="B1016">
        <v>6</v>
      </c>
      <c r="C1016">
        <v>4395</v>
      </c>
      <c r="D1016">
        <v>4398</v>
      </c>
      <c r="E1016" t="s">
        <v>95</v>
      </c>
      <c r="F1016" t="s">
        <v>68</v>
      </c>
      <c r="G1016" t="s">
        <v>94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1</v>
      </c>
      <c r="U1016">
        <v>3</v>
      </c>
      <c r="V1016">
        <v>1</v>
      </c>
      <c r="W1016">
        <v>1</v>
      </c>
      <c r="X1016">
        <v>2</v>
      </c>
      <c r="Y1016">
        <v>3</v>
      </c>
      <c r="Z1016">
        <v>1</v>
      </c>
      <c r="AA1016">
        <v>2</v>
      </c>
      <c r="AB1016">
        <v>1</v>
      </c>
      <c r="AC1016">
        <v>0</v>
      </c>
      <c r="AD1016">
        <v>0</v>
      </c>
      <c r="AE1016">
        <v>0</v>
      </c>
      <c r="AF1016">
        <v>10</v>
      </c>
      <c r="AG1016">
        <v>0</v>
      </c>
      <c r="AH1016">
        <v>0</v>
      </c>
      <c r="AI1016">
        <v>0</v>
      </c>
      <c r="AJ1016">
        <v>0</v>
      </c>
      <c r="AK1016">
        <v>1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1</v>
      </c>
      <c r="AZ1016">
        <v>7</v>
      </c>
      <c r="BA1016">
        <v>0</v>
      </c>
      <c r="BB1016">
        <v>0</v>
      </c>
      <c r="BC1016">
        <v>0</v>
      </c>
      <c r="BD1016">
        <v>2</v>
      </c>
    </row>
    <row r="1017" spans="1:56" x14ac:dyDescent="0.3">
      <c r="A1017">
        <v>2025</v>
      </c>
      <c r="B1017">
        <v>6</v>
      </c>
      <c r="C1017">
        <v>4396</v>
      </c>
      <c r="D1017">
        <v>4399</v>
      </c>
      <c r="E1017" t="s">
        <v>96</v>
      </c>
      <c r="F1017" t="s">
        <v>68</v>
      </c>
      <c r="G1017" t="s">
        <v>94</v>
      </c>
      <c r="H1017">
        <v>0</v>
      </c>
      <c r="I1017">
        <v>0</v>
      </c>
      <c r="J1017">
        <v>0</v>
      </c>
      <c r="K1017">
        <v>4</v>
      </c>
      <c r="L1017">
        <v>2</v>
      </c>
      <c r="M1017">
        <v>0</v>
      </c>
      <c r="N1017">
        <v>3</v>
      </c>
      <c r="O1017">
        <v>0</v>
      </c>
      <c r="P1017">
        <v>2</v>
      </c>
      <c r="Q1017">
        <v>0</v>
      </c>
      <c r="R1017">
        <v>0</v>
      </c>
      <c r="S1017">
        <v>1</v>
      </c>
      <c r="T1017">
        <v>1</v>
      </c>
      <c r="U1017">
        <v>0</v>
      </c>
      <c r="V1017">
        <v>1</v>
      </c>
      <c r="W1017">
        <v>1</v>
      </c>
      <c r="X1017">
        <v>2</v>
      </c>
      <c r="Y1017">
        <v>2</v>
      </c>
      <c r="Z1017">
        <v>1</v>
      </c>
      <c r="AA1017">
        <v>4</v>
      </c>
      <c r="AB1017">
        <v>1</v>
      </c>
      <c r="AC1017">
        <v>0</v>
      </c>
      <c r="AD1017">
        <v>1</v>
      </c>
      <c r="AE1017">
        <v>0</v>
      </c>
      <c r="AF1017">
        <v>3</v>
      </c>
      <c r="AG1017">
        <v>0</v>
      </c>
      <c r="AH1017">
        <v>1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3</v>
      </c>
      <c r="AX1017">
        <v>0</v>
      </c>
      <c r="AY1017">
        <v>7</v>
      </c>
      <c r="AZ1017">
        <v>11</v>
      </c>
      <c r="BA1017">
        <v>0</v>
      </c>
      <c r="BB1017">
        <v>0</v>
      </c>
      <c r="BC1017">
        <v>2</v>
      </c>
      <c r="BD1017">
        <v>3</v>
      </c>
    </row>
    <row r="1018" spans="1:56" x14ac:dyDescent="0.3">
      <c r="A1018">
        <v>2025</v>
      </c>
      <c r="B1018">
        <v>6</v>
      </c>
      <c r="C1018">
        <v>4397</v>
      </c>
      <c r="D1018">
        <v>4400</v>
      </c>
      <c r="E1018" t="s">
        <v>97</v>
      </c>
      <c r="F1018" t="s">
        <v>68</v>
      </c>
      <c r="G1018" t="s">
        <v>94</v>
      </c>
      <c r="H1018">
        <v>0</v>
      </c>
      <c r="I1018">
        <v>0</v>
      </c>
      <c r="J1018">
        <v>0</v>
      </c>
      <c r="K1018">
        <v>1</v>
      </c>
      <c r="L1018">
        <v>1</v>
      </c>
      <c r="M1018">
        <v>0</v>
      </c>
      <c r="N1018">
        <v>1</v>
      </c>
      <c r="O1018">
        <v>0</v>
      </c>
      <c r="P1018">
        <v>1</v>
      </c>
      <c r="Q1018">
        <v>0</v>
      </c>
      <c r="R1018">
        <v>0</v>
      </c>
      <c r="S1018">
        <v>4</v>
      </c>
      <c r="T1018">
        <v>1</v>
      </c>
      <c r="U1018">
        <v>3</v>
      </c>
      <c r="V1018">
        <v>6</v>
      </c>
      <c r="W1018">
        <v>1</v>
      </c>
      <c r="X1018">
        <v>2</v>
      </c>
      <c r="Y1018">
        <v>2</v>
      </c>
      <c r="Z1018">
        <v>0</v>
      </c>
      <c r="AA1018">
        <v>3</v>
      </c>
      <c r="AB1018">
        <v>1</v>
      </c>
      <c r="AC1018">
        <v>0</v>
      </c>
      <c r="AD1018">
        <v>8</v>
      </c>
      <c r="AE1018">
        <v>0</v>
      </c>
      <c r="AF1018">
        <v>10</v>
      </c>
      <c r="AG1018">
        <v>0</v>
      </c>
      <c r="AH1018">
        <v>0</v>
      </c>
      <c r="AI1018">
        <v>8</v>
      </c>
      <c r="AJ1018">
        <v>0</v>
      </c>
      <c r="AK1018">
        <v>5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3</v>
      </c>
      <c r="AV1018">
        <v>0</v>
      </c>
      <c r="AW1018">
        <v>5</v>
      </c>
      <c r="AX1018">
        <v>0</v>
      </c>
      <c r="AY1018">
        <v>1</v>
      </c>
      <c r="AZ1018">
        <v>2</v>
      </c>
      <c r="BA1018">
        <v>0</v>
      </c>
      <c r="BB1018">
        <v>0</v>
      </c>
      <c r="BC1018">
        <v>0</v>
      </c>
      <c r="BD1018">
        <v>3</v>
      </c>
    </row>
    <row r="1019" spans="1:56" x14ac:dyDescent="0.3">
      <c r="A1019">
        <v>2025</v>
      </c>
      <c r="B1019">
        <v>6</v>
      </c>
      <c r="C1019">
        <v>4398</v>
      </c>
      <c r="D1019">
        <v>4401</v>
      </c>
      <c r="E1019" t="s">
        <v>98</v>
      </c>
      <c r="F1019" t="s">
        <v>68</v>
      </c>
      <c r="G1019" t="s">
        <v>94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2</v>
      </c>
      <c r="U1019">
        <v>0</v>
      </c>
      <c r="V1019">
        <v>1</v>
      </c>
      <c r="W1019">
        <v>0</v>
      </c>
      <c r="X1019">
        <v>2</v>
      </c>
      <c r="Y1019">
        <v>0</v>
      </c>
      <c r="Z1019">
        <v>3</v>
      </c>
      <c r="AA1019">
        <v>0</v>
      </c>
      <c r="AB1019">
        <v>2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2</v>
      </c>
      <c r="AZ1019">
        <v>6</v>
      </c>
      <c r="BA1019">
        <v>0</v>
      </c>
      <c r="BB1019">
        <v>0</v>
      </c>
      <c r="BC1019">
        <v>0</v>
      </c>
      <c r="BD1019">
        <v>0</v>
      </c>
    </row>
    <row r="1020" spans="1:56" x14ac:dyDescent="0.3">
      <c r="A1020">
        <v>2025</v>
      </c>
      <c r="B1020">
        <v>6</v>
      </c>
      <c r="C1020">
        <v>4399</v>
      </c>
      <c r="D1020">
        <v>4402</v>
      </c>
      <c r="E1020" t="s">
        <v>99</v>
      </c>
      <c r="F1020" t="s">
        <v>68</v>
      </c>
      <c r="G1020" t="s">
        <v>94</v>
      </c>
      <c r="H1020">
        <v>0</v>
      </c>
      <c r="I1020">
        <v>0</v>
      </c>
      <c r="J1020">
        <v>0</v>
      </c>
      <c r="K1020">
        <v>5</v>
      </c>
      <c r="L1020">
        <v>2</v>
      </c>
      <c r="M1020">
        <v>0</v>
      </c>
      <c r="N1020">
        <v>1</v>
      </c>
      <c r="O1020">
        <v>0</v>
      </c>
      <c r="P1020">
        <v>0</v>
      </c>
      <c r="Q1020">
        <v>0</v>
      </c>
      <c r="R1020">
        <v>4</v>
      </c>
      <c r="S1020">
        <v>0</v>
      </c>
      <c r="T1020">
        <v>1</v>
      </c>
      <c r="U1020">
        <v>0</v>
      </c>
      <c r="V1020">
        <v>1</v>
      </c>
      <c r="W1020">
        <v>2</v>
      </c>
      <c r="X1020">
        <v>0</v>
      </c>
      <c r="Y1020">
        <v>1</v>
      </c>
      <c r="Z1020">
        <v>0</v>
      </c>
      <c r="AA1020">
        <v>2</v>
      </c>
      <c r="AB1020">
        <v>1</v>
      </c>
      <c r="AC1020">
        <v>0</v>
      </c>
      <c r="AD1020">
        <v>1</v>
      </c>
      <c r="AE1020">
        <v>0</v>
      </c>
      <c r="AF1020">
        <v>0</v>
      </c>
      <c r="AG1020">
        <v>0</v>
      </c>
      <c r="AH1020">
        <v>0</v>
      </c>
      <c r="AI1020">
        <v>2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</v>
      </c>
      <c r="AV1020">
        <v>0</v>
      </c>
      <c r="AW1020">
        <v>3</v>
      </c>
      <c r="AX1020">
        <v>0</v>
      </c>
      <c r="AY1020">
        <v>4</v>
      </c>
      <c r="AZ1020">
        <v>5</v>
      </c>
      <c r="BA1020">
        <v>0</v>
      </c>
      <c r="BB1020">
        <v>0</v>
      </c>
      <c r="BC1020">
        <v>1</v>
      </c>
      <c r="BD1020">
        <v>0</v>
      </c>
    </row>
    <row r="1021" spans="1:56" x14ac:dyDescent="0.3">
      <c r="A1021">
        <v>2025</v>
      </c>
      <c r="B1021">
        <v>6</v>
      </c>
      <c r="C1021">
        <v>4400</v>
      </c>
      <c r="D1021">
        <v>4403</v>
      </c>
      <c r="E1021" t="s">
        <v>100</v>
      </c>
      <c r="F1021" t="s">
        <v>68</v>
      </c>
      <c r="G1021" t="s">
        <v>94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  <c r="S1021">
        <v>3</v>
      </c>
      <c r="T1021">
        <v>2</v>
      </c>
      <c r="U1021">
        <v>0</v>
      </c>
      <c r="V1021">
        <v>0</v>
      </c>
      <c r="W1021">
        <v>3</v>
      </c>
      <c r="X1021">
        <v>2</v>
      </c>
      <c r="Y1021">
        <v>0</v>
      </c>
      <c r="Z1021">
        <v>2</v>
      </c>
      <c r="AA1021">
        <v>1</v>
      </c>
      <c r="AB1021">
        <v>1</v>
      </c>
      <c r="AC1021">
        <v>0</v>
      </c>
      <c r="AD1021">
        <v>1</v>
      </c>
      <c r="AE1021">
        <v>0</v>
      </c>
      <c r="AF1021">
        <v>0</v>
      </c>
      <c r="AG1021">
        <v>0</v>
      </c>
      <c r="AH1021">
        <v>0</v>
      </c>
      <c r="AI1021">
        <v>1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3</v>
      </c>
      <c r="AX1021">
        <v>0</v>
      </c>
      <c r="AY1021">
        <v>1</v>
      </c>
      <c r="AZ1021">
        <v>7</v>
      </c>
      <c r="BA1021">
        <v>0</v>
      </c>
      <c r="BB1021">
        <v>0</v>
      </c>
      <c r="BC1021">
        <v>1</v>
      </c>
      <c r="BD1021">
        <v>5</v>
      </c>
    </row>
    <row r="1022" spans="1:56" x14ac:dyDescent="0.3">
      <c r="A1022">
        <v>2025</v>
      </c>
      <c r="B1022">
        <v>6</v>
      </c>
      <c r="C1022">
        <v>4401</v>
      </c>
      <c r="D1022">
        <v>4404</v>
      </c>
      <c r="E1022" t="s">
        <v>101</v>
      </c>
      <c r="F1022" t="s">
        <v>68</v>
      </c>
      <c r="G1022" t="s">
        <v>92</v>
      </c>
      <c r="H1022">
        <v>0</v>
      </c>
      <c r="I1022">
        <v>0</v>
      </c>
      <c r="J1022">
        <v>0</v>
      </c>
      <c r="K1022">
        <v>4</v>
      </c>
      <c r="L1022">
        <v>2</v>
      </c>
      <c r="M1022">
        <v>0</v>
      </c>
      <c r="N1022">
        <v>2</v>
      </c>
      <c r="O1022">
        <v>0</v>
      </c>
      <c r="P1022">
        <v>2</v>
      </c>
      <c r="Q1022">
        <v>0</v>
      </c>
      <c r="R1022">
        <v>0</v>
      </c>
      <c r="S1022">
        <v>2</v>
      </c>
      <c r="T1022">
        <v>5</v>
      </c>
      <c r="U1022">
        <v>4</v>
      </c>
      <c r="V1022">
        <v>2</v>
      </c>
      <c r="W1022">
        <v>1</v>
      </c>
      <c r="X1022">
        <v>2</v>
      </c>
      <c r="Y1022">
        <v>0</v>
      </c>
      <c r="Z1022">
        <v>5</v>
      </c>
      <c r="AA1022">
        <v>2</v>
      </c>
      <c r="AB1022">
        <v>0</v>
      </c>
      <c r="AC1022">
        <v>0</v>
      </c>
      <c r="AD1022">
        <v>3</v>
      </c>
      <c r="AE1022">
        <v>0</v>
      </c>
      <c r="AF1022">
        <v>10</v>
      </c>
      <c r="AG1022">
        <v>0</v>
      </c>
      <c r="AH1022">
        <v>0</v>
      </c>
      <c r="AI1022">
        <v>3</v>
      </c>
      <c r="AJ1022">
        <v>0</v>
      </c>
      <c r="AK1022">
        <v>2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2</v>
      </c>
      <c r="AX1022">
        <v>0</v>
      </c>
      <c r="AY1022">
        <v>8</v>
      </c>
      <c r="AZ1022">
        <v>14</v>
      </c>
      <c r="BA1022">
        <v>0</v>
      </c>
      <c r="BB1022">
        <v>0</v>
      </c>
      <c r="BC1022">
        <v>0</v>
      </c>
      <c r="BD1022">
        <v>2</v>
      </c>
    </row>
    <row r="1023" spans="1:56" x14ac:dyDescent="0.3">
      <c r="A1023">
        <v>2025</v>
      </c>
      <c r="B1023">
        <v>6</v>
      </c>
      <c r="C1023">
        <v>4402</v>
      </c>
      <c r="D1023">
        <v>4405</v>
      </c>
      <c r="E1023" t="s">
        <v>102</v>
      </c>
      <c r="F1023" t="s">
        <v>68</v>
      </c>
      <c r="G1023" t="s">
        <v>92</v>
      </c>
      <c r="H1023">
        <v>0</v>
      </c>
      <c r="I1023">
        <v>0</v>
      </c>
      <c r="J1023">
        <v>0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  <c r="S1023">
        <v>3</v>
      </c>
      <c r="T1023">
        <v>0</v>
      </c>
      <c r="U1023">
        <v>1</v>
      </c>
      <c r="V1023">
        <v>0</v>
      </c>
      <c r="W1023">
        <v>3</v>
      </c>
      <c r="X1023">
        <v>1</v>
      </c>
      <c r="Y1023">
        <v>4</v>
      </c>
      <c r="Z1023">
        <v>0</v>
      </c>
      <c r="AA1023">
        <v>3</v>
      </c>
      <c r="AB1023">
        <v>1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3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1</v>
      </c>
      <c r="AY1023">
        <v>3</v>
      </c>
      <c r="AZ1023">
        <v>1</v>
      </c>
      <c r="BA1023">
        <v>0</v>
      </c>
      <c r="BB1023">
        <v>0</v>
      </c>
      <c r="BC1023">
        <v>0</v>
      </c>
      <c r="BD1023">
        <v>4</v>
      </c>
    </row>
    <row r="1024" spans="1:56" x14ac:dyDescent="0.3">
      <c r="A1024">
        <v>2025</v>
      </c>
      <c r="B1024">
        <v>6</v>
      </c>
      <c r="C1024">
        <v>4403</v>
      </c>
      <c r="D1024">
        <v>4406</v>
      </c>
      <c r="E1024" t="s">
        <v>103</v>
      </c>
      <c r="F1024" t="s">
        <v>68</v>
      </c>
      <c r="G1024" t="s">
        <v>92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1</v>
      </c>
      <c r="U1024">
        <v>0</v>
      </c>
      <c r="V1024">
        <v>4</v>
      </c>
      <c r="W1024">
        <v>1</v>
      </c>
      <c r="X1024">
        <v>1</v>
      </c>
      <c r="Y1024">
        <v>1</v>
      </c>
      <c r="Z1024">
        <v>0</v>
      </c>
      <c r="AA1024">
        <v>1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3</v>
      </c>
      <c r="AY1024">
        <v>1</v>
      </c>
      <c r="AZ1024">
        <v>8</v>
      </c>
      <c r="BA1024">
        <v>0</v>
      </c>
      <c r="BB1024">
        <v>0</v>
      </c>
      <c r="BC1024">
        <v>0</v>
      </c>
      <c r="BD1024">
        <v>0</v>
      </c>
    </row>
    <row r="1025" spans="1:56" x14ac:dyDescent="0.3">
      <c r="A1025">
        <v>2025</v>
      </c>
      <c r="B1025">
        <v>6</v>
      </c>
      <c r="C1025">
        <v>4404</v>
      </c>
      <c r="D1025">
        <v>4407</v>
      </c>
      <c r="E1025" t="s">
        <v>104</v>
      </c>
      <c r="F1025" t="s">
        <v>68</v>
      </c>
      <c r="G1025" t="s">
        <v>104</v>
      </c>
      <c r="H1025">
        <v>24</v>
      </c>
      <c r="I1025">
        <v>0</v>
      </c>
      <c r="J1025">
        <v>30</v>
      </c>
      <c r="K1025">
        <v>28</v>
      </c>
      <c r="L1025">
        <v>21</v>
      </c>
      <c r="M1025">
        <v>1</v>
      </c>
      <c r="N1025">
        <v>19</v>
      </c>
      <c r="O1025">
        <v>0</v>
      </c>
      <c r="P1025">
        <v>27</v>
      </c>
      <c r="Q1025">
        <v>0</v>
      </c>
      <c r="R1025">
        <v>8</v>
      </c>
      <c r="S1025">
        <v>29</v>
      </c>
      <c r="T1025">
        <v>21</v>
      </c>
      <c r="U1025">
        <v>31</v>
      </c>
      <c r="V1025">
        <v>15</v>
      </c>
      <c r="W1025">
        <v>14</v>
      </c>
      <c r="X1025">
        <v>10</v>
      </c>
      <c r="Y1025">
        <v>7</v>
      </c>
      <c r="Z1025">
        <v>7</v>
      </c>
      <c r="AA1025">
        <v>13</v>
      </c>
      <c r="AB1025">
        <v>0</v>
      </c>
      <c r="AC1025">
        <v>0</v>
      </c>
      <c r="AD1025">
        <v>38</v>
      </c>
      <c r="AE1025">
        <v>0</v>
      </c>
      <c r="AF1025">
        <v>106</v>
      </c>
      <c r="AG1025">
        <v>0</v>
      </c>
      <c r="AH1025">
        <v>0</v>
      </c>
      <c r="AI1025">
        <v>50</v>
      </c>
      <c r="AJ1025">
        <v>0</v>
      </c>
      <c r="AK1025">
        <v>19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3</v>
      </c>
      <c r="AV1025">
        <v>0</v>
      </c>
      <c r="AW1025">
        <v>22</v>
      </c>
      <c r="AX1025">
        <v>13</v>
      </c>
      <c r="AY1025">
        <v>28</v>
      </c>
      <c r="AZ1025">
        <v>53</v>
      </c>
      <c r="BA1025">
        <v>0</v>
      </c>
      <c r="BB1025">
        <v>0</v>
      </c>
      <c r="BC1025">
        <v>4</v>
      </c>
      <c r="BD1025">
        <v>21</v>
      </c>
    </row>
    <row r="1026" spans="1:56" x14ac:dyDescent="0.3">
      <c r="A1026">
        <v>2025</v>
      </c>
      <c r="B1026">
        <v>6</v>
      </c>
      <c r="C1026">
        <v>4405</v>
      </c>
      <c r="D1026">
        <v>4408</v>
      </c>
      <c r="E1026" t="s">
        <v>105</v>
      </c>
      <c r="F1026" t="s">
        <v>68</v>
      </c>
      <c r="G1026" t="s">
        <v>104</v>
      </c>
      <c r="H1026">
        <v>0</v>
      </c>
      <c r="I1026">
        <v>0</v>
      </c>
      <c r="J1026">
        <v>0</v>
      </c>
      <c r="K1026">
        <v>0</v>
      </c>
      <c r="L1026">
        <v>1</v>
      </c>
      <c r="M1026">
        <v>0</v>
      </c>
      <c r="N1026">
        <v>1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2</v>
      </c>
      <c r="U1026">
        <v>6</v>
      </c>
      <c r="V1026">
        <v>1</v>
      </c>
      <c r="W1026">
        <v>4</v>
      </c>
      <c r="X1026">
        <v>4</v>
      </c>
      <c r="Y1026">
        <v>2</v>
      </c>
      <c r="Z1026">
        <v>0</v>
      </c>
      <c r="AA1026">
        <v>4</v>
      </c>
      <c r="AB1026">
        <v>0</v>
      </c>
      <c r="AC1026">
        <v>0</v>
      </c>
      <c r="AD1026">
        <v>0</v>
      </c>
      <c r="AE1026">
        <v>0</v>
      </c>
      <c r="AF1026">
        <v>6</v>
      </c>
      <c r="AG1026">
        <v>0</v>
      </c>
      <c r="AH1026">
        <v>0</v>
      </c>
      <c r="AI1026">
        <v>0</v>
      </c>
      <c r="AJ1026">
        <v>0</v>
      </c>
      <c r="AK1026">
        <v>1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</v>
      </c>
      <c r="AV1026">
        <v>0</v>
      </c>
      <c r="AW1026">
        <v>2</v>
      </c>
      <c r="AX1026">
        <v>2</v>
      </c>
      <c r="AY1026">
        <v>4</v>
      </c>
      <c r="AZ1026">
        <v>21</v>
      </c>
      <c r="BA1026">
        <v>0</v>
      </c>
      <c r="BB1026">
        <v>0</v>
      </c>
      <c r="BC1026">
        <v>3</v>
      </c>
      <c r="BD1026">
        <v>5</v>
      </c>
    </row>
    <row r="1027" spans="1:56" x14ac:dyDescent="0.3">
      <c r="A1027">
        <v>2025</v>
      </c>
      <c r="B1027">
        <v>6</v>
      </c>
      <c r="C1027">
        <v>4406</v>
      </c>
      <c r="D1027">
        <v>4409</v>
      </c>
      <c r="E1027" t="s">
        <v>106</v>
      </c>
      <c r="F1027" t="s">
        <v>68</v>
      </c>
      <c r="G1027" t="s">
        <v>104</v>
      </c>
      <c r="H1027">
        <v>0</v>
      </c>
      <c r="I1027">
        <v>0</v>
      </c>
      <c r="J1027">
        <v>0</v>
      </c>
      <c r="K1027">
        <v>3</v>
      </c>
      <c r="L1027">
        <v>3</v>
      </c>
      <c r="M1027">
        <v>0</v>
      </c>
      <c r="N1027">
        <v>4</v>
      </c>
      <c r="O1027">
        <v>0</v>
      </c>
      <c r="P1027">
        <v>5</v>
      </c>
      <c r="Q1027">
        <v>0</v>
      </c>
      <c r="R1027">
        <v>1</v>
      </c>
      <c r="S1027">
        <v>3</v>
      </c>
      <c r="T1027">
        <v>2</v>
      </c>
      <c r="U1027">
        <v>4</v>
      </c>
      <c r="V1027">
        <v>2</v>
      </c>
      <c r="W1027">
        <v>5</v>
      </c>
      <c r="X1027">
        <v>0</v>
      </c>
      <c r="Y1027">
        <v>6</v>
      </c>
      <c r="Z1027">
        <v>1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7</v>
      </c>
      <c r="AG1027">
        <v>0</v>
      </c>
      <c r="AH1027">
        <v>0</v>
      </c>
      <c r="AI1027">
        <v>6</v>
      </c>
      <c r="AJ1027">
        <v>0</v>
      </c>
      <c r="AK1027">
        <v>4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3</v>
      </c>
      <c r="AX1027">
        <v>0</v>
      </c>
      <c r="AY1027">
        <v>14</v>
      </c>
      <c r="AZ1027">
        <v>23</v>
      </c>
      <c r="BA1027">
        <v>0</v>
      </c>
      <c r="BB1027">
        <v>0</v>
      </c>
      <c r="BC1027">
        <v>1</v>
      </c>
      <c r="BD1027">
        <v>6</v>
      </c>
    </row>
    <row r="1028" spans="1:56" x14ac:dyDescent="0.3">
      <c r="A1028">
        <v>2025</v>
      </c>
      <c r="B1028">
        <v>6</v>
      </c>
      <c r="C1028">
        <v>4407</v>
      </c>
      <c r="D1028">
        <v>4410</v>
      </c>
      <c r="E1028" t="s">
        <v>107</v>
      </c>
      <c r="F1028" t="s">
        <v>68</v>
      </c>
      <c r="G1028" t="s">
        <v>104</v>
      </c>
      <c r="H1028">
        <v>0</v>
      </c>
      <c r="I1028">
        <v>0</v>
      </c>
      <c r="J1028">
        <v>0</v>
      </c>
      <c r="K1028">
        <v>1</v>
      </c>
      <c r="L1028">
        <v>1</v>
      </c>
      <c r="M1028">
        <v>0</v>
      </c>
      <c r="N1028">
        <v>2</v>
      </c>
      <c r="O1028">
        <v>0</v>
      </c>
      <c r="P1028">
        <v>1</v>
      </c>
      <c r="Q1028">
        <v>0</v>
      </c>
      <c r="R1028">
        <v>1</v>
      </c>
      <c r="S1028">
        <v>2</v>
      </c>
      <c r="T1028">
        <v>7</v>
      </c>
      <c r="U1028">
        <v>2</v>
      </c>
      <c r="V1028">
        <v>0</v>
      </c>
      <c r="W1028">
        <v>0</v>
      </c>
      <c r="X1028">
        <v>1</v>
      </c>
      <c r="Y1028">
        <v>1</v>
      </c>
      <c r="Z1028">
        <v>0</v>
      </c>
      <c r="AA1028">
        <v>1</v>
      </c>
      <c r="AB1028">
        <v>0</v>
      </c>
      <c r="AC1028">
        <v>0</v>
      </c>
      <c r="AD1028">
        <v>0</v>
      </c>
      <c r="AE1028">
        <v>0</v>
      </c>
      <c r="AF1028">
        <v>7</v>
      </c>
      <c r="AG1028">
        <v>0</v>
      </c>
      <c r="AH1028">
        <v>0</v>
      </c>
      <c r="AI1028">
        <v>0</v>
      </c>
      <c r="AJ1028">
        <v>0</v>
      </c>
      <c r="AK1028">
        <v>1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1</v>
      </c>
      <c r="AY1028">
        <v>1</v>
      </c>
      <c r="AZ1028">
        <v>4</v>
      </c>
      <c r="BA1028">
        <v>0</v>
      </c>
      <c r="BB1028">
        <v>0</v>
      </c>
      <c r="BC1028">
        <v>0</v>
      </c>
      <c r="BD1028">
        <v>1</v>
      </c>
    </row>
    <row r="1029" spans="1:56" x14ac:dyDescent="0.3">
      <c r="A1029">
        <v>2025</v>
      </c>
      <c r="B1029">
        <v>6</v>
      </c>
      <c r="C1029">
        <v>4408</v>
      </c>
      <c r="D1029">
        <v>4411</v>
      </c>
      <c r="E1029" t="s">
        <v>108</v>
      </c>
      <c r="F1029" t="s">
        <v>68</v>
      </c>
      <c r="G1029" t="s">
        <v>104</v>
      </c>
      <c r="H1029">
        <v>0</v>
      </c>
      <c r="I1029">
        <v>0</v>
      </c>
      <c r="J1029">
        <v>0</v>
      </c>
      <c r="K1029">
        <v>3</v>
      </c>
      <c r="L1029">
        <v>2</v>
      </c>
      <c r="M1029">
        <v>0</v>
      </c>
      <c r="N1029">
        <v>2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1</v>
      </c>
      <c r="W1029">
        <v>2</v>
      </c>
      <c r="X1029">
        <v>0</v>
      </c>
      <c r="Y1029">
        <v>0</v>
      </c>
      <c r="Z1029">
        <v>0</v>
      </c>
      <c r="AA1029">
        <v>2</v>
      </c>
      <c r="AB1029">
        <v>1</v>
      </c>
      <c r="AC1029">
        <v>0</v>
      </c>
      <c r="AD1029">
        <v>0</v>
      </c>
      <c r="AE1029">
        <v>0</v>
      </c>
      <c r="AF1029">
        <v>1</v>
      </c>
      <c r="AG1029">
        <v>0</v>
      </c>
      <c r="AH1029">
        <v>0</v>
      </c>
      <c r="AI1029">
        <v>1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2</v>
      </c>
      <c r="AZ1029">
        <v>5</v>
      </c>
      <c r="BA1029">
        <v>0</v>
      </c>
      <c r="BB1029">
        <v>0</v>
      </c>
      <c r="BC1029">
        <v>1</v>
      </c>
      <c r="BD1029">
        <v>1</v>
      </c>
    </row>
    <row r="1030" spans="1:56" x14ac:dyDescent="0.3">
      <c r="A1030">
        <v>2025</v>
      </c>
      <c r="B1030">
        <v>6</v>
      </c>
      <c r="C1030">
        <v>4409</v>
      </c>
      <c r="D1030">
        <v>4412</v>
      </c>
      <c r="E1030" t="s">
        <v>109</v>
      </c>
      <c r="F1030" t="s">
        <v>68</v>
      </c>
      <c r="G1030" t="s">
        <v>104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1</v>
      </c>
      <c r="X1030">
        <v>2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3</v>
      </c>
      <c r="AX1030">
        <v>0</v>
      </c>
      <c r="AY1030">
        <v>1</v>
      </c>
      <c r="AZ1030">
        <v>2</v>
      </c>
      <c r="BA1030">
        <v>0</v>
      </c>
      <c r="BB1030">
        <v>0</v>
      </c>
      <c r="BC1030">
        <v>0</v>
      </c>
      <c r="BD1030">
        <v>1</v>
      </c>
    </row>
    <row r="1031" spans="1:56" x14ac:dyDescent="0.3">
      <c r="A1031">
        <v>2025</v>
      </c>
      <c r="B1031">
        <v>6</v>
      </c>
      <c r="C1031">
        <v>4410</v>
      </c>
      <c r="D1031">
        <v>4413</v>
      </c>
      <c r="E1031" t="s">
        <v>110</v>
      </c>
      <c r="F1031" t="s">
        <v>68</v>
      </c>
      <c r="G1031" t="s">
        <v>104</v>
      </c>
      <c r="H1031">
        <v>0</v>
      </c>
      <c r="I1031">
        <v>0</v>
      </c>
      <c r="J1031">
        <v>0</v>
      </c>
      <c r="K1031">
        <v>1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1</v>
      </c>
      <c r="T1031">
        <v>1</v>
      </c>
      <c r="U1031">
        <v>1</v>
      </c>
      <c r="V1031">
        <v>0</v>
      </c>
      <c r="W1031">
        <v>0</v>
      </c>
      <c r="X1031">
        <v>0</v>
      </c>
      <c r="Y1031">
        <v>1</v>
      </c>
      <c r="Z1031">
        <v>1</v>
      </c>
      <c r="AA1031">
        <v>1</v>
      </c>
      <c r="AB1031">
        <v>0</v>
      </c>
      <c r="AC1031">
        <v>0</v>
      </c>
      <c r="AD1031">
        <v>0</v>
      </c>
      <c r="AE1031">
        <v>0</v>
      </c>
      <c r="AF1031">
        <v>1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1</v>
      </c>
      <c r="AU1031">
        <v>0</v>
      </c>
      <c r="AV1031">
        <v>0</v>
      </c>
      <c r="AW1031">
        <v>1</v>
      </c>
      <c r="AX1031">
        <v>0</v>
      </c>
      <c r="AY1031">
        <v>2</v>
      </c>
      <c r="AZ1031">
        <v>0</v>
      </c>
      <c r="BA1031">
        <v>0</v>
      </c>
      <c r="BB1031">
        <v>0</v>
      </c>
      <c r="BC1031">
        <v>0</v>
      </c>
      <c r="BD1031">
        <v>0</v>
      </c>
    </row>
    <row r="1032" spans="1:56" x14ac:dyDescent="0.3">
      <c r="A1032">
        <v>2025</v>
      </c>
      <c r="B1032">
        <v>6</v>
      </c>
      <c r="C1032">
        <v>4411</v>
      </c>
      <c r="D1032">
        <v>4414</v>
      </c>
      <c r="E1032" t="s">
        <v>111</v>
      </c>
      <c r="F1032" t="s">
        <v>68</v>
      </c>
      <c r="G1032" t="s">
        <v>104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2</v>
      </c>
      <c r="U1032">
        <v>2</v>
      </c>
      <c r="V1032">
        <v>0</v>
      </c>
      <c r="W1032">
        <v>0</v>
      </c>
      <c r="X1032">
        <v>1</v>
      </c>
      <c r="Y1032">
        <v>0</v>
      </c>
      <c r="Z1032">
        <v>3</v>
      </c>
      <c r="AA1032">
        <v>0</v>
      </c>
      <c r="AB1032">
        <v>1</v>
      </c>
      <c r="AC1032">
        <v>0</v>
      </c>
      <c r="AD1032">
        <v>0</v>
      </c>
      <c r="AE1032">
        <v>0</v>
      </c>
      <c r="AF1032">
        <v>6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1</v>
      </c>
      <c r="AY1032">
        <v>2</v>
      </c>
      <c r="AZ1032">
        <v>6</v>
      </c>
      <c r="BA1032">
        <v>0</v>
      </c>
      <c r="BB1032">
        <v>0</v>
      </c>
      <c r="BC1032">
        <v>0</v>
      </c>
      <c r="BD1032">
        <v>1</v>
      </c>
    </row>
    <row r="1033" spans="1:56" x14ac:dyDescent="0.3">
      <c r="A1033">
        <v>2025</v>
      </c>
      <c r="B1033">
        <v>6</v>
      </c>
      <c r="C1033">
        <v>4412</v>
      </c>
      <c r="D1033">
        <v>4415</v>
      </c>
      <c r="E1033" t="s">
        <v>112</v>
      </c>
      <c r="F1033" t="s">
        <v>68</v>
      </c>
      <c r="G1033" t="s">
        <v>104</v>
      </c>
      <c r="H1033">
        <v>0</v>
      </c>
      <c r="I1033">
        <v>0</v>
      </c>
      <c r="J1033">
        <v>0</v>
      </c>
      <c r="K1033">
        <v>4</v>
      </c>
      <c r="L1033">
        <v>3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2</v>
      </c>
      <c r="S1033">
        <v>5</v>
      </c>
      <c r="T1033">
        <v>3</v>
      </c>
      <c r="U1033">
        <v>1</v>
      </c>
      <c r="V1033">
        <v>1</v>
      </c>
      <c r="W1033">
        <v>3</v>
      </c>
      <c r="X1033">
        <v>3</v>
      </c>
      <c r="Y1033">
        <v>2</v>
      </c>
      <c r="Z1033">
        <v>1</v>
      </c>
      <c r="AA1033">
        <v>0</v>
      </c>
      <c r="AB1033">
        <v>1</v>
      </c>
      <c r="AC1033">
        <v>0</v>
      </c>
      <c r="AD1033">
        <v>0</v>
      </c>
      <c r="AE1033">
        <v>0</v>
      </c>
      <c r="AF1033">
        <v>7</v>
      </c>
      <c r="AG1033">
        <v>0</v>
      </c>
      <c r="AH1033">
        <v>0</v>
      </c>
      <c r="AI1033">
        <v>1</v>
      </c>
      <c r="AJ1033">
        <v>0</v>
      </c>
      <c r="AK1033">
        <v>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2</v>
      </c>
      <c r="AV1033">
        <v>0</v>
      </c>
      <c r="AW1033">
        <v>3</v>
      </c>
      <c r="AX1033">
        <v>0</v>
      </c>
      <c r="AY1033">
        <v>6</v>
      </c>
      <c r="AZ1033">
        <v>16</v>
      </c>
      <c r="BA1033">
        <v>0</v>
      </c>
      <c r="BB1033">
        <v>0</v>
      </c>
      <c r="BC1033">
        <v>1</v>
      </c>
      <c r="BD1033">
        <v>3</v>
      </c>
    </row>
    <row r="1034" spans="1:56" x14ac:dyDescent="0.3">
      <c r="A1034">
        <v>2025</v>
      </c>
      <c r="B1034">
        <v>6</v>
      </c>
      <c r="C1034">
        <v>4413</v>
      </c>
      <c r="D1034">
        <v>4416</v>
      </c>
      <c r="E1034" t="s">
        <v>113</v>
      </c>
      <c r="F1034" t="s">
        <v>68</v>
      </c>
      <c r="G1034" t="s">
        <v>104</v>
      </c>
      <c r="H1034">
        <v>0</v>
      </c>
      <c r="I1034">
        <v>0</v>
      </c>
      <c r="J1034">
        <v>0</v>
      </c>
      <c r="K1034">
        <v>1</v>
      </c>
      <c r="L1034">
        <v>1</v>
      </c>
      <c r="M1034">
        <v>0</v>
      </c>
      <c r="N1034">
        <v>1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3</v>
      </c>
      <c r="U1034">
        <v>0</v>
      </c>
      <c r="V1034">
        <v>1</v>
      </c>
      <c r="W1034">
        <v>1</v>
      </c>
      <c r="X1034">
        <v>0</v>
      </c>
      <c r="Y1034">
        <v>0</v>
      </c>
      <c r="Z1034">
        <v>1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2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3</v>
      </c>
      <c r="BA1034">
        <v>0</v>
      </c>
      <c r="BB1034">
        <v>0</v>
      </c>
      <c r="BC1034">
        <v>0</v>
      </c>
      <c r="BD1034">
        <v>0</v>
      </c>
    </row>
    <row r="1035" spans="1:56" x14ac:dyDescent="0.3">
      <c r="A1035">
        <v>2025</v>
      </c>
      <c r="B1035">
        <v>6</v>
      </c>
      <c r="C1035">
        <v>4414</v>
      </c>
      <c r="D1035">
        <v>4417</v>
      </c>
      <c r="E1035" t="s">
        <v>114</v>
      </c>
      <c r="F1035" t="s">
        <v>68</v>
      </c>
      <c r="G1035" t="s">
        <v>83</v>
      </c>
      <c r="H1035">
        <v>0</v>
      </c>
      <c r="I1035">
        <v>0</v>
      </c>
      <c r="J1035">
        <v>0</v>
      </c>
      <c r="K1035">
        <v>0</v>
      </c>
      <c r="L1035">
        <v>1</v>
      </c>
      <c r="M1035">
        <v>0</v>
      </c>
      <c r="N1035">
        <v>2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1</v>
      </c>
      <c r="V1035">
        <v>3</v>
      </c>
      <c r="W1035">
        <v>1</v>
      </c>
      <c r="X1035">
        <v>1</v>
      </c>
      <c r="Y1035">
        <v>2</v>
      </c>
      <c r="Z1035">
        <v>2</v>
      </c>
      <c r="AA1035">
        <v>4</v>
      </c>
      <c r="AB1035">
        <v>1</v>
      </c>
      <c r="AC1035">
        <v>0</v>
      </c>
      <c r="AD1035">
        <v>1</v>
      </c>
      <c r="AE1035">
        <v>0</v>
      </c>
      <c r="AF1035">
        <v>5</v>
      </c>
      <c r="AG1035">
        <v>0</v>
      </c>
      <c r="AH1035">
        <v>0</v>
      </c>
      <c r="AI1035">
        <v>3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1</v>
      </c>
      <c r="AV1035">
        <v>0</v>
      </c>
      <c r="AW1035">
        <v>1</v>
      </c>
      <c r="AX1035">
        <v>2</v>
      </c>
      <c r="AY1035">
        <v>11</v>
      </c>
      <c r="AZ1035">
        <v>17</v>
      </c>
      <c r="BA1035">
        <v>0</v>
      </c>
      <c r="BB1035">
        <v>0</v>
      </c>
      <c r="BC1035">
        <v>0</v>
      </c>
      <c r="BD1035">
        <v>8</v>
      </c>
    </row>
    <row r="1036" spans="1:56" x14ac:dyDescent="0.3">
      <c r="A1036">
        <v>2025</v>
      </c>
      <c r="B1036">
        <v>6</v>
      </c>
      <c r="C1036">
        <v>4415</v>
      </c>
      <c r="D1036">
        <v>4418</v>
      </c>
      <c r="E1036" t="s">
        <v>115</v>
      </c>
      <c r="F1036" t="s">
        <v>68</v>
      </c>
      <c r="G1036" t="s">
        <v>83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1</v>
      </c>
      <c r="T1036">
        <v>1</v>
      </c>
      <c r="U1036">
        <v>0</v>
      </c>
      <c r="V1036">
        <v>0</v>
      </c>
      <c r="W1036">
        <v>3</v>
      </c>
      <c r="X1036">
        <v>0</v>
      </c>
      <c r="Y1036">
        <v>1</v>
      </c>
      <c r="Z1036">
        <v>1</v>
      </c>
      <c r="AA1036">
        <v>1</v>
      </c>
      <c r="AB1036">
        <v>1</v>
      </c>
      <c r="AC1036">
        <v>0</v>
      </c>
      <c r="AD1036">
        <v>0</v>
      </c>
      <c r="AE1036">
        <v>0</v>
      </c>
      <c r="AF1036">
        <v>1</v>
      </c>
      <c r="AG1036">
        <v>0</v>
      </c>
      <c r="AH1036">
        <v>0</v>
      </c>
      <c r="AI1036">
        <v>1</v>
      </c>
      <c r="AJ1036">
        <v>0</v>
      </c>
      <c r="AK1036">
        <v>1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4</v>
      </c>
      <c r="AX1036">
        <v>0</v>
      </c>
      <c r="AY1036">
        <v>0</v>
      </c>
      <c r="AZ1036">
        <v>5</v>
      </c>
      <c r="BA1036">
        <v>0</v>
      </c>
      <c r="BB1036">
        <v>0</v>
      </c>
      <c r="BC1036">
        <v>0</v>
      </c>
      <c r="BD1036">
        <v>3</v>
      </c>
    </row>
    <row r="1037" spans="1:56" x14ac:dyDescent="0.3">
      <c r="A1037">
        <v>2025</v>
      </c>
      <c r="B1037">
        <v>6</v>
      </c>
      <c r="C1037">
        <v>4416</v>
      </c>
      <c r="D1037">
        <v>4419</v>
      </c>
      <c r="E1037" t="s">
        <v>116</v>
      </c>
      <c r="F1037" t="s">
        <v>68</v>
      </c>
      <c r="G1037" t="s">
        <v>83</v>
      </c>
      <c r="H1037">
        <v>1</v>
      </c>
      <c r="I1037">
        <v>0</v>
      </c>
      <c r="J1037">
        <v>0</v>
      </c>
      <c r="K1037">
        <v>2</v>
      </c>
      <c r="L1037">
        <v>1</v>
      </c>
      <c r="M1037">
        <v>0</v>
      </c>
      <c r="N1037">
        <v>1</v>
      </c>
      <c r="O1037">
        <v>0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1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</v>
      </c>
      <c r="AG1037">
        <v>0</v>
      </c>
      <c r="AH1037">
        <v>0</v>
      </c>
      <c r="AI1037">
        <v>3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2</v>
      </c>
      <c r="AX1037">
        <v>0</v>
      </c>
      <c r="AY1037">
        <v>1</v>
      </c>
      <c r="AZ1037">
        <v>4</v>
      </c>
      <c r="BA1037">
        <v>0</v>
      </c>
      <c r="BB1037">
        <v>0</v>
      </c>
      <c r="BC1037">
        <v>0</v>
      </c>
      <c r="BD1037">
        <v>3</v>
      </c>
    </row>
    <row r="1038" spans="1:56" x14ac:dyDescent="0.3">
      <c r="A1038">
        <v>2025</v>
      </c>
      <c r="B1038">
        <v>6</v>
      </c>
      <c r="C1038">
        <v>4417</v>
      </c>
      <c r="D1038">
        <v>4420</v>
      </c>
      <c r="E1038" t="s">
        <v>117</v>
      </c>
      <c r="F1038" t="s">
        <v>68</v>
      </c>
      <c r="G1038" t="s">
        <v>117</v>
      </c>
      <c r="H1038">
        <v>25</v>
      </c>
      <c r="I1038">
        <v>0</v>
      </c>
      <c r="J1038">
        <v>17</v>
      </c>
      <c r="K1038">
        <v>20</v>
      </c>
      <c r="L1038">
        <v>14</v>
      </c>
      <c r="M1038">
        <v>0</v>
      </c>
      <c r="N1038">
        <v>17</v>
      </c>
      <c r="O1038">
        <v>0</v>
      </c>
      <c r="P1038">
        <v>17</v>
      </c>
      <c r="Q1038">
        <v>0</v>
      </c>
      <c r="R1038">
        <v>2</v>
      </c>
      <c r="S1038">
        <v>19</v>
      </c>
      <c r="T1038">
        <v>21</v>
      </c>
      <c r="U1038">
        <v>31</v>
      </c>
      <c r="V1038">
        <v>12</v>
      </c>
      <c r="W1038">
        <v>21</v>
      </c>
      <c r="X1038">
        <v>13</v>
      </c>
      <c r="Y1038">
        <v>13</v>
      </c>
      <c r="Z1038">
        <v>20</v>
      </c>
      <c r="AA1038">
        <v>33</v>
      </c>
      <c r="AB1038">
        <v>4</v>
      </c>
      <c r="AC1038">
        <v>0</v>
      </c>
      <c r="AD1038">
        <v>13</v>
      </c>
      <c r="AE1038">
        <v>0</v>
      </c>
      <c r="AF1038">
        <v>57</v>
      </c>
      <c r="AG1038">
        <v>0</v>
      </c>
      <c r="AH1038">
        <v>1</v>
      </c>
      <c r="AI1038">
        <v>15</v>
      </c>
      <c r="AJ1038">
        <v>0</v>
      </c>
      <c r="AK1038">
        <v>7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7</v>
      </c>
      <c r="AV1038">
        <v>0</v>
      </c>
      <c r="AW1038">
        <v>8</v>
      </c>
      <c r="AX1038">
        <v>13</v>
      </c>
      <c r="AY1038">
        <v>43</v>
      </c>
      <c r="AZ1038">
        <v>162</v>
      </c>
      <c r="BA1038">
        <v>0</v>
      </c>
      <c r="BB1038">
        <v>0</v>
      </c>
      <c r="BC1038">
        <v>4</v>
      </c>
      <c r="BD1038">
        <v>16</v>
      </c>
    </row>
    <row r="1039" spans="1:56" x14ac:dyDescent="0.3">
      <c r="A1039">
        <v>2025</v>
      </c>
      <c r="B1039">
        <v>6</v>
      </c>
      <c r="C1039">
        <v>4418</v>
      </c>
      <c r="D1039">
        <v>4421</v>
      </c>
      <c r="E1039" t="s">
        <v>118</v>
      </c>
      <c r="F1039" t="s">
        <v>68</v>
      </c>
      <c r="G1039" t="s">
        <v>117</v>
      </c>
      <c r="H1039">
        <v>0</v>
      </c>
      <c r="I1039">
        <v>0</v>
      </c>
      <c r="J1039">
        <v>0</v>
      </c>
      <c r="K1039">
        <v>4</v>
      </c>
      <c r="L1039">
        <v>3</v>
      </c>
      <c r="M1039">
        <v>0</v>
      </c>
      <c r="N1039">
        <v>3</v>
      </c>
      <c r="O1039">
        <v>0</v>
      </c>
      <c r="P1039">
        <v>2</v>
      </c>
      <c r="Q1039">
        <v>0</v>
      </c>
      <c r="R1039">
        <v>1</v>
      </c>
      <c r="S1039">
        <v>6</v>
      </c>
      <c r="T1039">
        <v>5</v>
      </c>
      <c r="U1039">
        <v>4</v>
      </c>
      <c r="V1039">
        <v>7</v>
      </c>
      <c r="W1039">
        <v>4</v>
      </c>
      <c r="X1039">
        <v>6</v>
      </c>
      <c r="Y1039">
        <v>2</v>
      </c>
      <c r="Z1039">
        <v>10</v>
      </c>
      <c r="AA1039">
        <v>2</v>
      </c>
      <c r="AB1039">
        <v>4</v>
      </c>
      <c r="AC1039">
        <v>0</v>
      </c>
      <c r="AD1039">
        <v>8</v>
      </c>
      <c r="AE1039">
        <v>0</v>
      </c>
      <c r="AF1039">
        <v>24</v>
      </c>
      <c r="AG1039">
        <v>0</v>
      </c>
      <c r="AH1039">
        <v>0</v>
      </c>
      <c r="AI1039">
        <v>8</v>
      </c>
      <c r="AJ1039">
        <v>0</v>
      </c>
      <c r="AK1039">
        <v>1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2</v>
      </c>
      <c r="AV1039">
        <v>0</v>
      </c>
      <c r="AW1039">
        <v>5</v>
      </c>
      <c r="AX1039">
        <v>6</v>
      </c>
      <c r="AY1039">
        <v>12</v>
      </c>
      <c r="AZ1039">
        <v>14</v>
      </c>
      <c r="BA1039">
        <v>0</v>
      </c>
      <c r="BB1039">
        <v>0</v>
      </c>
      <c r="BC1039">
        <v>1</v>
      </c>
      <c r="BD1039">
        <v>4</v>
      </c>
    </row>
    <row r="1040" spans="1:56" x14ac:dyDescent="0.3">
      <c r="A1040">
        <v>2025</v>
      </c>
      <c r="B1040">
        <v>6</v>
      </c>
      <c r="C1040">
        <v>4419</v>
      </c>
      <c r="D1040">
        <v>4422</v>
      </c>
      <c r="E1040" t="s">
        <v>119</v>
      </c>
      <c r="F1040" t="s">
        <v>68</v>
      </c>
      <c r="G1040" t="s">
        <v>117</v>
      </c>
      <c r="H1040">
        <v>0</v>
      </c>
      <c r="I1040">
        <v>0</v>
      </c>
      <c r="J1040">
        <v>0</v>
      </c>
      <c r="K1040">
        <v>5</v>
      </c>
      <c r="L1040">
        <v>4</v>
      </c>
      <c r="M1040">
        <v>0</v>
      </c>
      <c r="N1040">
        <v>5</v>
      </c>
      <c r="O1040">
        <v>0</v>
      </c>
      <c r="P1040">
        <v>2</v>
      </c>
      <c r="Q1040">
        <v>0</v>
      </c>
      <c r="R1040">
        <v>3</v>
      </c>
      <c r="S1040">
        <v>4</v>
      </c>
      <c r="T1040">
        <v>1</v>
      </c>
      <c r="U1040">
        <v>1</v>
      </c>
      <c r="V1040">
        <v>2</v>
      </c>
      <c r="W1040">
        <v>4</v>
      </c>
      <c r="X1040">
        <v>2</v>
      </c>
      <c r="Y1040">
        <v>1</v>
      </c>
      <c r="Z1040">
        <v>2</v>
      </c>
      <c r="AA1040">
        <v>4</v>
      </c>
      <c r="AB1040">
        <v>3</v>
      </c>
      <c r="AC1040">
        <v>0</v>
      </c>
      <c r="AD1040">
        <v>0</v>
      </c>
      <c r="AE1040">
        <v>0</v>
      </c>
      <c r="AF1040">
        <v>1</v>
      </c>
      <c r="AG1040">
        <v>0</v>
      </c>
      <c r="AH1040">
        <v>0</v>
      </c>
      <c r="AI1040">
        <v>3</v>
      </c>
      <c r="AJ1040">
        <v>0</v>
      </c>
      <c r="AK1040">
        <v>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4</v>
      </c>
      <c r="AX1040">
        <v>1</v>
      </c>
      <c r="AY1040">
        <v>6</v>
      </c>
      <c r="AZ1040">
        <v>26</v>
      </c>
      <c r="BA1040">
        <v>0</v>
      </c>
      <c r="BB1040">
        <v>0</v>
      </c>
      <c r="BC1040">
        <v>0</v>
      </c>
      <c r="BD1040">
        <v>4</v>
      </c>
    </row>
    <row r="1041" spans="1:56" x14ac:dyDescent="0.3">
      <c r="A1041">
        <v>2025</v>
      </c>
      <c r="B1041">
        <v>6</v>
      </c>
      <c r="C1041">
        <v>4420</v>
      </c>
      <c r="D1041">
        <v>4423</v>
      </c>
      <c r="E1041" t="s">
        <v>120</v>
      </c>
      <c r="F1041" t="s">
        <v>68</v>
      </c>
      <c r="G1041" t="s">
        <v>117</v>
      </c>
      <c r="H1041">
        <v>0</v>
      </c>
      <c r="I1041">
        <v>0</v>
      </c>
      <c r="J1041">
        <v>0</v>
      </c>
      <c r="K1041">
        <v>8</v>
      </c>
      <c r="L1041">
        <v>5</v>
      </c>
      <c r="M1041">
        <v>0</v>
      </c>
      <c r="N1041">
        <v>4</v>
      </c>
      <c r="O1041">
        <v>0</v>
      </c>
      <c r="P1041">
        <v>3</v>
      </c>
      <c r="Q1041">
        <v>0</v>
      </c>
      <c r="R1041">
        <v>3</v>
      </c>
      <c r="S1041">
        <v>7</v>
      </c>
      <c r="T1041">
        <v>5</v>
      </c>
      <c r="U1041">
        <v>6</v>
      </c>
      <c r="V1041">
        <v>8</v>
      </c>
      <c r="W1041">
        <v>5</v>
      </c>
      <c r="X1041">
        <v>7</v>
      </c>
      <c r="Y1041">
        <v>9</v>
      </c>
      <c r="Z1041">
        <v>4</v>
      </c>
      <c r="AA1041">
        <v>6</v>
      </c>
      <c r="AB1041">
        <v>7</v>
      </c>
      <c r="AC1041">
        <v>0</v>
      </c>
      <c r="AD1041">
        <v>0</v>
      </c>
      <c r="AE1041">
        <v>0</v>
      </c>
      <c r="AF1041">
        <v>1</v>
      </c>
      <c r="AG1041">
        <v>0</v>
      </c>
      <c r="AH1041">
        <v>0</v>
      </c>
      <c r="AI1041">
        <v>6</v>
      </c>
      <c r="AJ1041">
        <v>0</v>
      </c>
      <c r="AK1041">
        <v>2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8</v>
      </c>
      <c r="AT1041">
        <v>11</v>
      </c>
      <c r="AU1041">
        <v>0</v>
      </c>
      <c r="AV1041">
        <v>0</v>
      </c>
      <c r="AW1041">
        <v>8</v>
      </c>
      <c r="AX1041">
        <v>1</v>
      </c>
      <c r="AY1041">
        <v>2</v>
      </c>
      <c r="AZ1041">
        <v>31</v>
      </c>
      <c r="BA1041">
        <v>0</v>
      </c>
      <c r="BB1041">
        <v>0</v>
      </c>
      <c r="BC1041">
        <v>0</v>
      </c>
      <c r="BD1041">
        <v>4</v>
      </c>
    </row>
    <row r="1042" spans="1:56" x14ac:dyDescent="0.3">
      <c r="A1042">
        <v>2025</v>
      </c>
      <c r="B1042">
        <v>6</v>
      </c>
      <c r="C1042">
        <v>4421</v>
      </c>
      <c r="D1042">
        <v>4424</v>
      </c>
      <c r="E1042" t="s">
        <v>121</v>
      </c>
      <c r="F1042" t="s">
        <v>68</v>
      </c>
      <c r="G1042" t="s">
        <v>117</v>
      </c>
      <c r="H1042">
        <v>0</v>
      </c>
      <c r="I1042">
        <v>0</v>
      </c>
      <c r="J1042">
        <v>0</v>
      </c>
      <c r="K1042">
        <v>4</v>
      </c>
      <c r="L1042">
        <v>3</v>
      </c>
      <c r="M1042">
        <v>0</v>
      </c>
      <c r="N1042">
        <v>5</v>
      </c>
      <c r="O1042">
        <v>0</v>
      </c>
      <c r="P1042">
        <v>4</v>
      </c>
      <c r="Q1042">
        <v>0</v>
      </c>
      <c r="R1042">
        <v>0</v>
      </c>
      <c r="S1042">
        <v>4</v>
      </c>
      <c r="T1042">
        <v>4</v>
      </c>
      <c r="U1042">
        <v>5</v>
      </c>
      <c r="V1042">
        <v>5</v>
      </c>
      <c r="W1042">
        <v>5</v>
      </c>
      <c r="X1042">
        <v>4</v>
      </c>
      <c r="Y1042">
        <v>7</v>
      </c>
      <c r="Z1042">
        <v>3</v>
      </c>
      <c r="AA1042">
        <v>3</v>
      </c>
      <c r="AB1042">
        <v>2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4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4</v>
      </c>
      <c r="AX1042">
        <v>2</v>
      </c>
      <c r="AY1042">
        <v>8</v>
      </c>
      <c r="AZ1042">
        <v>27</v>
      </c>
      <c r="BA1042">
        <v>0</v>
      </c>
      <c r="BB1042">
        <v>0</v>
      </c>
      <c r="BC1042">
        <v>2</v>
      </c>
      <c r="BD1042">
        <v>5</v>
      </c>
    </row>
    <row r="1043" spans="1:56" x14ac:dyDescent="0.3">
      <c r="A1043">
        <v>2025</v>
      </c>
      <c r="B1043">
        <v>6</v>
      </c>
      <c r="C1043">
        <v>4422</v>
      </c>
      <c r="D1043">
        <v>4425</v>
      </c>
      <c r="E1043" t="s">
        <v>122</v>
      </c>
      <c r="F1043" t="s">
        <v>68</v>
      </c>
      <c r="G1043" t="s">
        <v>117</v>
      </c>
      <c r="H1043">
        <v>0</v>
      </c>
      <c r="I1043">
        <v>0</v>
      </c>
      <c r="J1043">
        <v>0</v>
      </c>
      <c r="K1043">
        <v>1</v>
      </c>
      <c r="L1043">
        <v>1</v>
      </c>
      <c r="M1043">
        <v>0</v>
      </c>
      <c r="N1043">
        <v>1</v>
      </c>
      <c r="O1043">
        <v>0</v>
      </c>
      <c r="P1043">
        <v>1</v>
      </c>
      <c r="Q1043">
        <v>0</v>
      </c>
      <c r="R1043">
        <v>2</v>
      </c>
      <c r="S1043">
        <v>2</v>
      </c>
      <c r="T1043">
        <v>0</v>
      </c>
      <c r="U1043">
        <v>2</v>
      </c>
      <c r="V1043">
        <v>1</v>
      </c>
      <c r="W1043">
        <v>3</v>
      </c>
      <c r="X1043">
        <v>2</v>
      </c>
      <c r="Y1043">
        <v>1</v>
      </c>
      <c r="Z1043">
        <v>3</v>
      </c>
      <c r="AA1043">
        <v>3</v>
      </c>
      <c r="AB1043">
        <v>1</v>
      </c>
      <c r="AC1043">
        <v>0</v>
      </c>
      <c r="AD1043">
        <v>1</v>
      </c>
      <c r="AE1043">
        <v>0</v>
      </c>
      <c r="AF1043">
        <v>4</v>
      </c>
      <c r="AG1043">
        <v>0</v>
      </c>
      <c r="AH1043">
        <v>1</v>
      </c>
      <c r="AI1043">
        <v>5</v>
      </c>
      <c r="AJ1043">
        <v>0</v>
      </c>
      <c r="AK1043">
        <v>1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7</v>
      </c>
      <c r="AX1043">
        <v>0</v>
      </c>
      <c r="AY1043">
        <v>7</v>
      </c>
      <c r="AZ1043">
        <v>21</v>
      </c>
      <c r="BA1043">
        <v>0</v>
      </c>
      <c r="BB1043">
        <v>0</v>
      </c>
      <c r="BC1043">
        <v>1</v>
      </c>
      <c r="BD1043">
        <v>2</v>
      </c>
    </row>
    <row r="1044" spans="1:56" x14ac:dyDescent="0.3">
      <c r="A1044">
        <v>2025</v>
      </c>
      <c r="B1044">
        <v>6</v>
      </c>
      <c r="C1044">
        <v>4423</v>
      </c>
      <c r="D1044">
        <v>4426</v>
      </c>
      <c r="E1044" t="s">
        <v>123</v>
      </c>
      <c r="F1044" t="s">
        <v>68</v>
      </c>
      <c r="G1044" t="s">
        <v>117</v>
      </c>
      <c r="H1044">
        <v>0</v>
      </c>
      <c r="I1044">
        <v>0</v>
      </c>
      <c r="J1044">
        <v>0</v>
      </c>
      <c r="K1044">
        <v>12</v>
      </c>
      <c r="L1044">
        <v>6</v>
      </c>
      <c r="M1044">
        <v>0</v>
      </c>
      <c r="N1044">
        <v>5</v>
      </c>
      <c r="O1044">
        <v>0</v>
      </c>
      <c r="P1044">
        <v>2</v>
      </c>
      <c r="Q1044">
        <v>0</v>
      </c>
      <c r="R1044">
        <v>3</v>
      </c>
      <c r="S1044">
        <v>7</v>
      </c>
      <c r="T1044">
        <v>9</v>
      </c>
      <c r="U1044">
        <v>5</v>
      </c>
      <c r="V1044">
        <v>6</v>
      </c>
      <c r="W1044">
        <v>6</v>
      </c>
      <c r="X1044">
        <v>4</v>
      </c>
      <c r="Y1044">
        <v>5</v>
      </c>
      <c r="Z1044">
        <v>6</v>
      </c>
      <c r="AA1044">
        <v>11</v>
      </c>
      <c r="AB1044">
        <v>1</v>
      </c>
      <c r="AC1044">
        <v>0</v>
      </c>
      <c r="AD1044">
        <v>3</v>
      </c>
      <c r="AE1044">
        <v>0</v>
      </c>
      <c r="AF1044">
        <v>7</v>
      </c>
      <c r="AG1044">
        <v>0</v>
      </c>
      <c r="AH1044">
        <v>1</v>
      </c>
      <c r="AI1044">
        <v>3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1</v>
      </c>
      <c r="AV1044">
        <v>0</v>
      </c>
      <c r="AW1044">
        <v>2</v>
      </c>
      <c r="AX1044">
        <v>4</v>
      </c>
      <c r="AY1044">
        <v>15</v>
      </c>
      <c r="AZ1044">
        <v>53</v>
      </c>
      <c r="BA1044">
        <v>0</v>
      </c>
      <c r="BB1044">
        <v>0</v>
      </c>
      <c r="BC1044">
        <v>8</v>
      </c>
      <c r="BD1044">
        <v>10</v>
      </c>
    </row>
    <row r="1045" spans="1:56" x14ac:dyDescent="0.3">
      <c r="A1045">
        <v>2025</v>
      </c>
      <c r="B1045">
        <v>6</v>
      </c>
      <c r="C1045">
        <v>4424</v>
      </c>
      <c r="D1045">
        <v>4427</v>
      </c>
      <c r="E1045" t="s">
        <v>124</v>
      </c>
      <c r="F1045" t="s">
        <v>68</v>
      </c>
      <c r="G1045" t="s">
        <v>117</v>
      </c>
      <c r="H1045">
        <v>0</v>
      </c>
      <c r="I1045">
        <v>0</v>
      </c>
      <c r="J1045">
        <v>0</v>
      </c>
      <c r="K1045">
        <v>2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2</v>
      </c>
      <c r="S1045">
        <v>1</v>
      </c>
      <c r="T1045">
        <v>5</v>
      </c>
      <c r="U1045">
        <v>4</v>
      </c>
      <c r="V1045">
        <v>2</v>
      </c>
      <c r="W1045">
        <v>4</v>
      </c>
      <c r="X1045">
        <v>2</v>
      </c>
      <c r="Y1045">
        <v>1</v>
      </c>
      <c r="Z1045">
        <v>3</v>
      </c>
      <c r="AA1045">
        <v>4</v>
      </c>
      <c r="AB1045">
        <v>2</v>
      </c>
      <c r="AC1045">
        <v>0</v>
      </c>
      <c r="AD1045">
        <v>4</v>
      </c>
      <c r="AE1045">
        <v>0</v>
      </c>
      <c r="AF1045">
        <v>11</v>
      </c>
      <c r="AG1045">
        <v>0</v>
      </c>
      <c r="AH1045">
        <v>8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3</v>
      </c>
      <c r="AZ1045">
        <v>8</v>
      </c>
      <c r="BA1045">
        <v>0</v>
      </c>
      <c r="BB1045">
        <v>0</v>
      </c>
      <c r="BC1045">
        <v>0</v>
      </c>
      <c r="BD1045">
        <v>1</v>
      </c>
    </row>
    <row r="1046" spans="1:56" x14ac:dyDescent="0.3">
      <c r="A1046">
        <v>2025</v>
      </c>
      <c r="B1046">
        <v>6</v>
      </c>
      <c r="C1046">
        <v>4425</v>
      </c>
      <c r="D1046">
        <v>4428</v>
      </c>
      <c r="E1046" t="s">
        <v>125</v>
      </c>
      <c r="F1046" t="s">
        <v>68</v>
      </c>
      <c r="G1046" t="s">
        <v>117</v>
      </c>
      <c r="H1046">
        <v>0</v>
      </c>
      <c r="I1046">
        <v>0</v>
      </c>
      <c r="J1046">
        <v>0</v>
      </c>
      <c r="K1046">
        <v>5</v>
      </c>
      <c r="L1046">
        <v>4</v>
      </c>
      <c r="M1046">
        <v>0</v>
      </c>
      <c r="N1046">
        <v>3</v>
      </c>
      <c r="O1046">
        <v>0</v>
      </c>
      <c r="P1046">
        <v>2</v>
      </c>
      <c r="Q1046">
        <v>0</v>
      </c>
      <c r="R1046">
        <v>2</v>
      </c>
      <c r="S1046">
        <v>4</v>
      </c>
      <c r="T1046">
        <v>4</v>
      </c>
      <c r="U1046">
        <v>4</v>
      </c>
      <c r="V1046">
        <v>4</v>
      </c>
      <c r="W1046">
        <v>6</v>
      </c>
      <c r="X1046">
        <v>7</v>
      </c>
      <c r="Y1046">
        <v>6</v>
      </c>
      <c r="Z1046">
        <v>7</v>
      </c>
      <c r="AA1046">
        <v>4</v>
      </c>
      <c r="AB1046">
        <v>4</v>
      </c>
      <c r="AC1046">
        <v>0</v>
      </c>
      <c r="AD1046">
        <v>0</v>
      </c>
      <c r="AE1046">
        <v>0</v>
      </c>
      <c r="AF1046">
        <v>10</v>
      </c>
      <c r="AG1046">
        <v>0</v>
      </c>
      <c r="AH1046">
        <v>0</v>
      </c>
      <c r="AI1046">
        <v>3</v>
      </c>
      <c r="AJ1046">
        <v>0</v>
      </c>
      <c r="AK1046">
        <v>1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8</v>
      </c>
      <c r="AV1046">
        <v>0</v>
      </c>
      <c r="AW1046">
        <v>9</v>
      </c>
      <c r="AX1046">
        <v>13</v>
      </c>
      <c r="AY1046">
        <v>3</v>
      </c>
      <c r="AZ1046">
        <v>32</v>
      </c>
      <c r="BA1046">
        <v>0</v>
      </c>
      <c r="BB1046">
        <v>0</v>
      </c>
      <c r="BC1046">
        <v>1</v>
      </c>
      <c r="BD1046">
        <v>0</v>
      </c>
    </row>
    <row r="1047" spans="1:56" x14ac:dyDescent="0.3">
      <c r="A1047">
        <v>2025</v>
      </c>
      <c r="B1047">
        <v>6</v>
      </c>
      <c r="C1047">
        <v>4426</v>
      </c>
      <c r="D1047">
        <v>4429</v>
      </c>
      <c r="E1047" t="s">
        <v>126</v>
      </c>
      <c r="F1047" t="s">
        <v>68</v>
      </c>
      <c r="G1047" t="s">
        <v>117</v>
      </c>
      <c r="H1047">
        <v>0</v>
      </c>
      <c r="I1047">
        <v>0</v>
      </c>
      <c r="J1047">
        <v>0</v>
      </c>
      <c r="K1047">
        <v>16</v>
      </c>
      <c r="L1047">
        <v>9</v>
      </c>
      <c r="M1047">
        <v>0</v>
      </c>
      <c r="N1047">
        <v>9</v>
      </c>
      <c r="O1047">
        <v>0</v>
      </c>
      <c r="P1047">
        <v>8</v>
      </c>
      <c r="Q1047">
        <v>0</v>
      </c>
      <c r="R1047">
        <v>12</v>
      </c>
      <c r="S1047">
        <v>17</v>
      </c>
      <c r="T1047">
        <v>16</v>
      </c>
      <c r="U1047">
        <v>20</v>
      </c>
      <c r="V1047">
        <v>4</v>
      </c>
      <c r="W1047">
        <v>8</v>
      </c>
      <c r="X1047">
        <v>15</v>
      </c>
      <c r="Y1047">
        <v>8</v>
      </c>
      <c r="Z1047">
        <v>7</v>
      </c>
      <c r="AA1047">
        <v>19</v>
      </c>
      <c r="AB1047">
        <v>4</v>
      </c>
      <c r="AC1047">
        <v>0</v>
      </c>
      <c r="AD1047">
        <v>16</v>
      </c>
      <c r="AE1047">
        <v>6</v>
      </c>
      <c r="AF1047">
        <v>42</v>
      </c>
      <c r="AG1047">
        <v>0</v>
      </c>
      <c r="AH1047">
        <v>1</v>
      </c>
      <c r="AI1047">
        <v>13</v>
      </c>
      <c r="AJ1047">
        <v>0</v>
      </c>
      <c r="AK1047">
        <v>5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3</v>
      </c>
      <c r="AV1047">
        <v>0</v>
      </c>
      <c r="AW1047">
        <v>12</v>
      </c>
      <c r="AX1047">
        <v>4</v>
      </c>
      <c r="AY1047">
        <v>35</v>
      </c>
      <c r="AZ1047">
        <v>84</v>
      </c>
      <c r="BA1047">
        <v>0</v>
      </c>
      <c r="BB1047">
        <v>0</v>
      </c>
      <c r="BC1047">
        <v>2</v>
      </c>
      <c r="BD1047">
        <v>4</v>
      </c>
    </row>
    <row r="1048" spans="1:56" x14ac:dyDescent="0.3">
      <c r="A1048">
        <v>2025</v>
      </c>
      <c r="B1048">
        <v>6</v>
      </c>
      <c r="C1048">
        <v>4427</v>
      </c>
      <c r="D1048">
        <v>4430</v>
      </c>
      <c r="E1048" t="s">
        <v>127</v>
      </c>
      <c r="F1048" t="s">
        <v>68</v>
      </c>
      <c r="G1048" t="s">
        <v>117</v>
      </c>
      <c r="H1048">
        <v>0</v>
      </c>
      <c r="I1048">
        <v>0</v>
      </c>
      <c r="J1048">
        <v>0</v>
      </c>
      <c r="K1048">
        <v>5</v>
      </c>
      <c r="L1048">
        <v>2</v>
      </c>
      <c r="M1048">
        <v>0</v>
      </c>
      <c r="N1048">
        <v>2</v>
      </c>
      <c r="O1048">
        <v>0</v>
      </c>
      <c r="P1048">
        <v>2</v>
      </c>
      <c r="Q1048">
        <v>0</v>
      </c>
      <c r="R1048">
        <v>2</v>
      </c>
      <c r="S1048">
        <v>4</v>
      </c>
      <c r="T1048">
        <v>3</v>
      </c>
      <c r="U1048">
        <v>1</v>
      </c>
      <c r="V1048">
        <v>4</v>
      </c>
      <c r="W1048">
        <v>0</v>
      </c>
      <c r="X1048">
        <v>1</v>
      </c>
      <c r="Y1048">
        <v>2</v>
      </c>
      <c r="Z1048">
        <v>2</v>
      </c>
      <c r="AA1048">
        <v>2</v>
      </c>
      <c r="AB1048">
        <v>2</v>
      </c>
      <c r="AC1048">
        <v>0</v>
      </c>
      <c r="AD1048">
        <v>2</v>
      </c>
      <c r="AE1048">
        <v>0</v>
      </c>
      <c r="AF1048">
        <v>15</v>
      </c>
      <c r="AG1048">
        <v>0</v>
      </c>
      <c r="AH1048">
        <v>0</v>
      </c>
      <c r="AI1048">
        <v>1</v>
      </c>
      <c r="AJ1048">
        <v>0</v>
      </c>
      <c r="AK1048">
        <v>6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1</v>
      </c>
      <c r="AX1048">
        <v>0</v>
      </c>
      <c r="AY1048">
        <v>5</v>
      </c>
      <c r="AZ1048">
        <v>12</v>
      </c>
      <c r="BA1048">
        <v>0</v>
      </c>
      <c r="BB1048">
        <v>0</v>
      </c>
      <c r="BC1048">
        <v>0</v>
      </c>
      <c r="BD1048">
        <v>1</v>
      </c>
    </row>
    <row r="1049" spans="1:56" x14ac:dyDescent="0.3">
      <c r="A1049">
        <v>2025</v>
      </c>
      <c r="B1049">
        <v>6</v>
      </c>
      <c r="C1049">
        <v>4428</v>
      </c>
      <c r="D1049">
        <v>4431</v>
      </c>
      <c r="E1049" t="s">
        <v>128</v>
      </c>
      <c r="F1049" t="s">
        <v>68</v>
      </c>
      <c r="G1049" t="s">
        <v>117</v>
      </c>
      <c r="H1049">
        <v>0</v>
      </c>
      <c r="I1049">
        <v>0</v>
      </c>
      <c r="J1049">
        <v>0</v>
      </c>
      <c r="K1049">
        <v>3</v>
      </c>
      <c r="L1049">
        <v>2</v>
      </c>
      <c r="M1049">
        <v>0</v>
      </c>
      <c r="N1049">
        <v>1</v>
      </c>
      <c r="O1049">
        <v>0</v>
      </c>
      <c r="P1049">
        <v>0</v>
      </c>
      <c r="Q1049">
        <v>0</v>
      </c>
      <c r="R1049">
        <v>2</v>
      </c>
      <c r="S1049">
        <v>3</v>
      </c>
      <c r="T1049">
        <v>2</v>
      </c>
      <c r="U1049">
        <v>2</v>
      </c>
      <c r="V1049">
        <v>2</v>
      </c>
      <c r="W1049">
        <v>5</v>
      </c>
      <c r="X1049">
        <v>2</v>
      </c>
      <c r="Y1049">
        <v>3</v>
      </c>
      <c r="Z1049">
        <v>0</v>
      </c>
      <c r="AA1049">
        <v>2</v>
      </c>
      <c r="AB1049">
        <v>0</v>
      </c>
      <c r="AC1049">
        <v>0</v>
      </c>
      <c r="AD1049">
        <v>0</v>
      </c>
      <c r="AE1049">
        <v>0</v>
      </c>
      <c r="AF1049">
        <v>1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1</v>
      </c>
      <c r="AX1049">
        <v>0</v>
      </c>
      <c r="AY1049">
        <v>1</v>
      </c>
      <c r="AZ1049">
        <v>11</v>
      </c>
      <c r="BA1049">
        <v>0</v>
      </c>
      <c r="BB1049">
        <v>0</v>
      </c>
      <c r="BC1049">
        <v>1</v>
      </c>
      <c r="BD1049">
        <v>2</v>
      </c>
    </row>
    <row r="1050" spans="1:56" x14ac:dyDescent="0.3">
      <c r="A1050">
        <v>2025</v>
      </c>
      <c r="B1050">
        <v>6</v>
      </c>
      <c r="C1050">
        <v>4429</v>
      </c>
      <c r="D1050">
        <v>4432</v>
      </c>
      <c r="E1050" t="s">
        <v>129</v>
      </c>
      <c r="F1050" t="s">
        <v>68</v>
      </c>
      <c r="G1050" t="s">
        <v>117</v>
      </c>
      <c r="H1050">
        <v>0</v>
      </c>
      <c r="I1050">
        <v>0</v>
      </c>
      <c r="J1050">
        <v>0</v>
      </c>
      <c r="K1050">
        <v>3</v>
      </c>
      <c r="L1050">
        <v>4</v>
      </c>
      <c r="M1050">
        <v>0</v>
      </c>
      <c r="N1050">
        <v>4</v>
      </c>
      <c r="O1050">
        <v>0</v>
      </c>
      <c r="P1050">
        <v>2</v>
      </c>
      <c r="Q1050">
        <v>0</v>
      </c>
      <c r="R1050">
        <v>1</v>
      </c>
      <c r="S1050">
        <v>2</v>
      </c>
      <c r="T1050">
        <v>3</v>
      </c>
      <c r="U1050">
        <v>1</v>
      </c>
      <c r="V1050">
        <v>0</v>
      </c>
      <c r="W1050">
        <v>1</v>
      </c>
      <c r="X1050">
        <v>1</v>
      </c>
      <c r="Y1050">
        <v>1</v>
      </c>
      <c r="Z1050">
        <v>2</v>
      </c>
      <c r="AA1050">
        <v>2</v>
      </c>
      <c r="AB1050">
        <v>1</v>
      </c>
      <c r="AC1050">
        <v>0</v>
      </c>
      <c r="AD1050">
        <v>2</v>
      </c>
      <c r="AE1050">
        <v>0</v>
      </c>
      <c r="AF1050">
        <v>9</v>
      </c>
      <c r="AG1050">
        <v>0</v>
      </c>
      <c r="AH1050">
        <v>1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</v>
      </c>
      <c r="AV1050">
        <v>0</v>
      </c>
      <c r="AW1050">
        <v>4</v>
      </c>
      <c r="AX1050">
        <v>4</v>
      </c>
      <c r="AY1050">
        <v>3</v>
      </c>
      <c r="AZ1050">
        <v>18</v>
      </c>
      <c r="BA1050">
        <v>0</v>
      </c>
      <c r="BB1050">
        <v>0</v>
      </c>
      <c r="BC1050">
        <v>0</v>
      </c>
      <c r="BD1050">
        <v>6</v>
      </c>
    </row>
    <row r="1051" spans="1:56" x14ac:dyDescent="0.3">
      <c r="A1051">
        <v>2025</v>
      </c>
      <c r="B1051">
        <v>6</v>
      </c>
      <c r="C1051">
        <v>4430</v>
      </c>
      <c r="D1051">
        <v>4433</v>
      </c>
      <c r="E1051" t="s">
        <v>130</v>
      </c>
      <c r="F1051" t="s">
        <v>68</v>
      </c>
      <c r="G1051" t="s">
        <v>117</v>
      </c>
      <c r="H1051">
        <v>0</v>
      </c>
      <c r="I1051">
        <v>0</v>
      </c>
      <c r="J1051">
        <v>0</v>
      </c>
      <c r="K1051">
        <v>2</v>
      </c>
      <c r="L1051">
        <v>1</v>
      </c>
      <c r="M1051">
        <v>0</v>
      </c>
      <c r="N1051">
        <v>2</v>
      </c>
      <c r="O1051">
        <v>0</v>
      </c>
      <c r="P1051">
        <v>1</v>
      </c>
      <c r="Q1051">
        <v>0</v>
      </c>
      <c r="R1051">
        <v>1</v>
      </c>
      <c r="S1051">
        <v>2</v>
      </c>
      <c r="T1051">
        <v>3</v>
      </c>
      <c r="U1051">
        <v>4</v>
      </c>
      <c r="V1051">
        <v>0</v>
      </c>
      <c r="W1051">
        <v>3</v>
      </c>
      <c r="X1051">
        <v>3</v>
      </c>
      <c r="Y1051">
        <v>4</v>
      </c>
      <c r="Z1051">
        <v>2</v>
      </c>
      <c r="AA1051">
        <v>2</v>
      </c>
      <c r="AB1051">
        <v>0</v>
      </c>
      <c r="AC1051">
        <v>0</v>
      </c>
      <c r="AD1051">
        <v>1</v>
      </c>
      <c r="AE1051">
        <v>0</v>
      </c>
      <c r="AF1051">
        <v>12</v>
      </c>
      <c r="AG1051">
        <v>0</v>
      </c>
      <c r="AH1051">
        <v>0</v>
      </c>
      <c r="AI1051">
        <v>1</v>
      </c>
      <c r="AJ1051">
        <v>0</v>
      </c>
      <c r="AK1051">
        <v>4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2</v>
      </c>
      <c r="AZ1051">
        <v>19</v>
      </c>
      <c r="BA1051">
        <v>0</v>
      </c>
      <c r="BB1051">
        <v>0</v>
      </c>
      <c r="BC1051">
        <v>0</v>
      </c>
      <c r="BD1051">
        <v>3</v>
      </c>
    </row>
    <row r="1052" spans="1:56" x14ac:dyDescent="0.3">
      <c r="A1052">
        <v>2025</v>
      </c>
      <c r="B1052">
        <v>6</v>
      </c>
      <c r="C1052">
        <v>4431</v>
      </c>
      <c r="D1052">
        <v>4434</v>
      </c>
      <c r="E1052" t="s">
        <v>501</v>
      </c>
      <c r="F1052" t="s">
        <v>68</v>
      </c>
      <c r="G1052" t="s">
        <v>117</v>
      </c>
      <c r="H1052">
        <v>0</v>
      </c>
      <c r="I1052">
        <v>0</v>
      </c>
      <c r="J1052">
        <v>0</v>
      </c>
      <c r="K1052">
        <v>5</v>
      </c>
      <c r="L1052">
        <v>3</v>
      </c>
      <c r="M1052">
        <v>0</v>
      </c>
      <c r="N1052">
        <v>4</v>
      </c>
      <c r="O1052">
        <v>0</v>
      </c>
      <c r="P1052">
        <v>2</v>
      </c>
      <c r="Q1052">
        <v>0</v>
      </c>
      <c r="R1052">
        <v>1</v>
      </c>
      <c r="S1052">
        <v>4</v>
      </c>
      <c r="T1052">
        <v>5</v>
      </c>
      <c r="U1052">
        <v>4</v>
      </c>
      <c r="V1052">
        <v>3</v>
      </c>
      <c r="W1052">
        <v>5</v>
      </c>
      <c r="X1052">
        <v>7</v>
      </c>
      <c r="Y1052">
        <v>3</v>
      </c>
      <c r="Z1052">
        <v>5</v>
      </c>
      <c r="AA1052">
        <v>7</v>
      </c>
      <c r="AB1052">
        <v>2</v>
      </c>
      <c r="AC1052">
        <v>0</v>
      </c>
      <c r="AD1052">
        <v>0</v>
      </c>
      <c r="AE1052">
        <v>0</v>
      </c>
      <c r="AF1052">
        <v>11</v>
      </c>
      <c r="AG1052">
        <v>0</v>
      </c>
      <c r="AH1052">
        <v>0</v>
      </c>
      <c r="AI1052">
        <v>2</v>
      </c>
      <c r="AJ1052">
        <v>0</v>
      </c>
      <c r="AK1052">
        <v>5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1</v>
      </c>
      <c r="AX1052">
        <v>1</v>
      </c>
      <c r="AY1052">
        <v>15</v>
      </c>
      <c r="AZ1052">
        <v>21</v>
      </c>
      <c r="BA1052">
        <v>0</v>
      </c>
      <c r="BB1052">
        <v>0</v>
      </c>
      <c r="BC1052">
        <v>0</v>
      </c>
      <c r="BD1052">
        <v>9</v>
      </c>
    </row>
    <row r="1053" spans="1:56" x14ac:dyDescent="0.3">
      <c r="A1053">
        <v>2025</v>
      </c>
      <c r="B1053">
        <v>6</v>
      </c>
      <c r="C1053">
        <v>4432</v>
      </c>
      <c r="D1053">
        <v>4435</v>
      </c>
      <c r="E1053" t="s">
        <v>131</v>
      </c>
      <c r="F1053" t="s">
        <v>68</v>
      </c>
      <c r="G1053" t="s">
        <v>117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  <c r="S1053">
        <v>2</v>
      </c>
      <c r="T1053">
        <v>0</v>
      </c>
      <c r="U1053">
        <v>1</v>
      </c>
      <c r="V1053">
        <v>2</v>
      </c>
      <c r="W1053">
        <v>3</v>
      </c>
      <c r="X1053">
        <v>6</v>
      </c>
      <c r="Y1053">
        <v>2</v>
      </c>
      <c r="Z1053">
        <v>1</v>
      </c>
      <c r="AA1053">
        <v>2</v>
      </c>
      <c r="AB1053">
        <v>1</v>
      </c>
      <c r="AC1053">
        <v>0</v>
      </c>
      <c r="AD1053">
        <v>0</v>
      </c>
      <c r="AE1053">
        <v>0</v>
      </c>
      <c r="AF1053">
        <v>1</v>
      </c>
      <c r="AG1053">
        <v>0</v>
      </c>
      <c r="AH1053">
        <v>0</v>
      </c>
      <c r="AI1053">
        <v>0</v>
      </c>
      <c r="AJ1053">
        <v>0</v>
      </c>
      <c r="AK1053">
        <v>1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1</v>
      </c>
      <c r="AZ1053">
        <v>1</v>
      </c>
      <c r="BA1053">
        <v>0</v>
      </c>
      <c r="BB1053">
        <v>0</v>
      </c>
      <c r="BC1053">
        <v>0</v>
      </c>
      <c r="BD1053">
        <v>1</v>
      </c>
    </row>
    <row r="1054" spans="1:56" x14ac:dyDescent="0.3">
      <c r="A1054">
        <v>2025</v>
      </c>
      <c r="B1054">
        <v>6</v>
      </c>
      <c r="C1054">
        <v>4433</v>
      </c>
      <c r="D1054">
        <v>4436</v>
      </c>
      <c r="E1054" t="s">
        <v>132</v>
      </c>
      <c r="F1054" t="s">
        <v>68</v>
      </c>
      <c r="G1054" t="s">
        <v>117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1</v>
      </c>
      <c r="T1054">
        <v>3</v>
      </c>
      <c r="U1054">
        <v>1</v>
      </c>
      <c r="V1054">
        <v>0</v>
      </c>
      <c r="W1054">
        <v>4</v>
      </c>
      <c r="X1054">
        <v>1</v>
      </c>
      <c r="Y1054">
        <v>0</v>
      </c>
      <c r="Z1054">
        <v>3</v>
      </c>
      <c r="AA1054">
        <v>3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2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2</v>
      </c>
      <c r="BA1054">
        <v>0</v>
      </c>
      <c r="BB1054">
        <v>0</v>
      </c>
      <c r="BC1054">
        <v>0</v>
      </c>
      <c r="BD1054">
        <v>1</v>
      </c>
    </row>
    <row r="1055" spans="1:56" x14ac:dyDescent="0.3">
      <c r="A1055">
        <v>2025</v>
      </c>
      <c r="B1055">
        <v>6</v>
      </c>
      <c r="C1055">
        <v>4434</v>
      </c>
      <c r="D1055">
        <v>4437</v>
      </c>
      <c r="E1055" t="s">
        <v>133</v>
      </c>
      <c r="F1055" t="s">
        <v>68</v>
      </c>
      <c r="G1055" t="s">
        <v>117</v>
      </c>
      <c r="H1055">
        <v>0</v>
      </c>
      <c r="I1055">
        <v>0</v>
      </c>
      <c r="J1055">
        <v>0</v>
      </c>
      <c r="K1055">
        <v>6</v>
      </c>
      <c r="L1055">
        <v>3</v>
      </c>
      <c r="M1055">
        <v>0</v>
      </c>
      <c r="N1055">
        <v>1</v>
      </c>
      <c r="O1055">
        <v>0</v>
      </c>
      <c r="P1055">
        <v>1</v>
      </c>
      <c r="Q1055">
        <v>0</v>
      </c>
      <c r="R1055">
        <v>3</v>
      </c>
      <c r="S1055">
        <v>4</v>
      </c>
      <c r="T1055">
        <v>3</v>
      </c>
      <c r="U1055">
        <v>6</v>
      </c>
      <c r="V1055">
        <v>1</v>
      </c>
      <c r="W1055">
        <v>4</v>
      </c>
      <c r="X1055">
        <v>0</v>
      </c>
      <c r="Y1055">
        <v>3</v>
      </c>
      <c r="Z1055">
        <v>0</v>
      </c>
      <c r="AA1055">
        <v>1</v>
      </c>
      <c r="AB1055">
        <v>1</v>
      </c>
      <c r="AC1055">
        <v>0</v>
      </c>
      <c r="AD1055">
        <v>2</v>
      </c>
      <c r="AE1055">
        <v>0</v>
      </c>
      <c r="AF1055">
        <v>2</v>
      </c>
      <c r="AG1055">
        <v>0</v>
      </c>
      <c r="AH1055">
        <v>0</v>
      </c>
      <c r="AI1055">
        <v>2</v>
      </c>
      <c r="AJ1055">
        <v>0</v>
      </c>
      <c r="AK1055">
        <v>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2</v>
      </c>
      <c r="AW1055">
        <v>1</v>
      </c>
      <c r="AX1055">
        <v>5</v>
      </c>
      <c r="AY1055">
        <v>4</v>
      </c>
      <c r="AZ1055">
        <v>34</v>
      </c>
      <c r="BA1055">
        <v>1</v>
      </c>
      <c r="BB1055">
        <v>0</v>
      </c>
      <c r="BC1055">
        <v>2</v>
      </c>
      <c r="BD1055">
        <v>6</v>
      </c>
    </row>
    <row r="1056" spans="1:56" x14ac:dyDescent="0.3">
      <c r="A1056">
        <v>2025</v>
      </c>
      <c r="B1056">
        <v>6</v>
      </c>
      <c r="C1056">
        <v>4435</v>
      </c>
      <c r="D1056">
        <v>4438</v>
      </c>
      <c r="E1056" t="s">
        <v>134</v>
      </c>
      <c r="F1056" t="s">
        <v>68</v>
      </c>
      <c r="G1056" t="s">
        <v>117</v>
      </c>
      <c r="H1056">
        <v>0</v>
      </c>
      <c r="I1056">
        <v>0</v>
      </c>
      <c r="J1056">
        <v>0</v>
      </c>
      <c r="K1056">
        <v>3</v>
      </c>
      <c r="L1056">
        <v>2</v>
      </c>
      <c r="M1056">
        <v>0</v>
      </c>
      <c r="N1056">
        <v>2</v>
      </c>
      <c r="O1056">
        <v>0</v>
      </c>
      <c r="P1056">
        <v>1</v>
      </c>
      <c r="Q1056">
        <v>0</v>
      </c>
      <c r="R1056">
        <v>1</v>
      </c>
      <c r="S1056">
        <v>1</v>
      </c>
      <c r="T1056">
        <v>0</v>
      </c>
      <c r="U1056">
        <v>4</v>
      </c>
      <c r="V1056">
        <v>1</v>
      </c>
      <c r="W1056">
        <v>6</v>
      </c>
      <c r="X1056">
        <v>1</v>
      </c>
      <c r="Y1056">
        <v>4</v>
      </c>
      <c r="Z1056">
        <v>0</v>
      </c>
      <c r="AA1056">
        <v>8</v>
      </c>
      <c r="AB1056">
        <v>2</v>
      </c>
      <c r="AC1056">
        <v>0</v>
      </c>
      <c r="AD1056">
        <v>1</v>
      </c>
      <c r="AE1056">
        <v>0</v>
      </c>
      <c r="AF1056">
        <v>12</v>
      </c>
      <c r="AG1056">
        <v>0</v>
      </c>
      <c r="AH1056">
        <v>0</v>
      </c>
      <c r="AI1056">
        <v>2</v>
      </c>
      <c r="AJ1056">
        <v>0</v>
      </c>
      <c r="AK1056">
        <v>1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</v>
      </c>
      <c r="AV1056">
        <v>0</v>
      </c>
      <c r="AW1056">
        <v>1</v>
      </c>
      <c r="AX1056">
        <v>1</v>
      </c>
      <c r="AY1056">
        <v>1</v>
      </c>
      <c r="AZ1056">
        <v>9</v>
      </c>
      <c r="BA1056">
        <v>0</v>
      </c>
      <c r="BB1056">
        <v>0</v>
      </c>
      <c r="BC1056">
        <v>0</v>
      </c>
      <c r="BD1056">
        <v>0</v>
      </c>
    </row>
    <row r="1057" spans="1:56" x14ac:dyDescent="0.3">
      <c r="A1057">
        <v>2025</v>
      </c>
      <c r="B1057">
        <v>6</v>
      </c>
      <c r="C1057">
        <v>4436</v>
      </c>
      <c r="D1057">
        <v>4439</v>
      </c>
      <c r="E1057" t="s">
        <v>135</v>
      </c>
      <c r="F1057" t="s">
        <v>8</v>
      </c>
      <c r="G1057" t="s">
        <v>136</v>
      </c>
      <c r="H1057">
        <v>0</v>
      </c>
      <c r="I1057">
        <v>0</v>
      </c>
      <c r="J1057">
        <v>0</v>
      </c>
      <c r="K1057">
        <v>3</v>
      </c>
      <c r="L1057">
        <v>3</v>
      </c>
      <c r="M1057">
        <v>0</v>
      </c>
      <c r="N1057">
        <v>3</v>
      </c>
      <c r="O1057">
        <v>0</v>
      </c>
      <c r="P1057">
        <v>3</v>
      </c>
      <c r="Q1057">
        <v>0</v>
      </c>
      <c r="R1057">
        <v>2</v>
      </c>
      <c r="S1057">
        <v>6</v>
      </c>
      <c r="T1057">
        <v>4</v>
      </c>
      <c r="U1057">
        <v>9</v>
      </c>
      <c r="V1057">
        <v>3</v>
      </c>
      <c r="W1057">
        <v>5</v>
      </c>
      <c r="X1057">
        <v>4</v>
      </c>
      <c r="Y1057">
        <v>11</v>
      </c>
      <c r="Z1057">
        <v>2</v>
      </c>
      <c r="AA1057">
        <v>15</v>
      </c>
      <c r="AB1057">
        <v>1</v>
      </c>
      <c r="AC1057">
        <v>0</v>
      </c>
      <c r="AD1057">
        <v>6</v>
      </c>
      <c r="AE1057">
        <v>0</v>
      </c>
      <c r="AF1057">
        <v>13</v>
      </c>
      <c r="AG1057">
        <v>0</v>
      </c>
      <c r="AH1057">
        <v>1</v>
      </c>
      <c r="AI1057">
        <v>4</v>
      </c>
      <c r="AJ1057">
        <v>0</v>
      </c>
      <c r="AK1057">
        <v>1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1</v>
      </c>
      <c r="AX1057">
        <v>1</v>
      </c>
      <c r="AY1057">
        <v>5</v>
      </c>
      <c r="AZ1057">
        <v>27</v>
      </c>
      <c r="BA1057">
        <v>1</v>
      </c>
      <c r="BB1057">
        <v>0</v>
      </c>
      <c r="BC1057">
        <v>3</v>
      </c>
      <c r="BD1057">
        <v>12</v>
      </c>
    </row>
    <row r="1058" spans="1:56" x14ac:dyDescent="0.3">
      <c r="A1058">
        <v>2025</v>
      </c>
      <c r="B1058">
        <v>6</v>
      </c>
      <c r="C1058">
        <v>4438</v>
      </c>
      <c r="D1058">
        <v>4441</v>
      </c>
      <c r="E1058" t="s">
        <v>140</v>
      </c>
      <c r="F1058" t="s">
        <v>138</v>
      </c>
      <c r="G1058" t="s">
        <v>139</v>
      </c>
      <c r="H1058">
        <v>0</v>
      </c>
      <c r="I1058">
        <v>0</v>
      </c>
      <c r="J1058">
        <v>5</v>
      </c>
      <c r="K1058">
        <v>8</v>
      </c>
      <c r="L1058">
        <v>9</v>
      </c>
      <c r="M1058">
        <v>0</v>
      </c>
      <c r="N1058">
        <v>11</v>
      </c>
      <c r="O1058">
        <v>0</v>
      </c>
      <c r="P1058">
        <v>9</v>
      </c>
      <c r="Q1058">
        <v>0</v>
      </c>
      <c r="R1058">
        <v>0</v>
      </c>
      <c r="S1058">
        <v>13</v>
      </c>
      <c r="T1058">
        <v>15</v>
      </c>
      <c r="U1058">
        <v>16</v>
      </c>
      <c r="V1058">
        <v>5</v>
      </c>
      <c r="W1058">
        <v>15</v>
      </c>
      <c r="X1058">
        <v>9</v>
      </c>
      <c r="Y1058">
        <v>11</v>
      </c>
      <c r="Z1058">
        <v>7</v>
      </c>
      <c r="AA1058">
        <v>15</v>
      </c>
      <c r="AB1058">
        <v>8</v>
      </c>
      <c r="AC1058">
        <v>0</v>
      </c>
      <c r="AD1058">
        <v>9</v>
      </c>
      <c r="AE1058">
        <v>0</v>
      </c>
      <c r="AF1058">
        <v>41</v>
      </c>
      <c r="AG1058">
        <v>0</v>
      </c>
      <c r="AH1058">
        <v>0</v>
      </c>
      <c r="AI1058">
        <v>4</v>
      </c>
      <c r="AJ1058">
        <v>0</v>
      </c>
      <c r="AK1058">
        <v>4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1</v>
      </c>
      <c r="AV1058">
        <v>0</v>
      </c>
      <c r="AW1058">
        <v>5</v>
      </c>
      <c r="AX1058">
        <v>0</v>
      </c>
      <c r="AY1058">
        <v>14</v>
      </c>
      <c r="AZ1058">
        <v>22</v>
      </c>
      <c r="BA1058">
        <v>0</v>
      </c>
      <c r="BB1058">
        <v>0</v>
      </c>
      <c r="BC1058">
        <v>1</v>
      </c>
      <c r="BD1058">
        <v>2</v>
      </c>
    </row>
    <row r="1059" spans="1:56" x14ac:dyDescent="0.3">
      <c r="A1059">
        <v>2025</v>
      </c>
      <c r="B1059">
        <v>6</v>
      </c>
      <c r="C1059">
        <v>4439</v>
      </c>
      <c r="D1059">
        <v>4442</v>
      </c>
      <c r="E1059" t="s">
        <v>141</v>
      </c>
      <c r="F1059" t="s">
        <v>138</v>
      </c>
      <c r="G1059" t="s">
        <v>142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1</v>
      </c>
      <c r="T1059">
        <v>1</v>
      </c>
      <c r="U1059">
        <v>0</v>
      </c>
      <c r="V1059">
        <v>0</v>
      </c>
      <c r="W1059">
        <v>2</v>
      </c>
      <c r="X1059">
        <v>1</v>
      </c>
      <c r="Y1059">
        <v>1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5</v>
      </c>
      <c r="AX1059">
        <v>0</v>
      </c>
      <c r="AY1059">
        <v>0</v>
      </c>
      <c r="AZ1059">
        <v>5</v>
      </c>
      <c r="BA1059">
        <v>0</v>
      </c>
      <c r="BB1059">
        <v>0</v>
      </c>
      <c r="BC1059">
        <v>0</v>
      </c>
      <c r="BD1059">
        <v>1</v>
      </c>
    </row>
    <row r="1060" spans="1:56" x14ac:dyDescent="0.3">
      <c r="A1060">
        <v>2025</v>
      </c>
      <c r="B1060">
        <v>6</v>
      </c>
      <c r="C1060">
        <v>4440</v>
      </c>
      <c r="D1060">
        <v>4443</v>
      </c>
      <c r="E1060" t="s">
        <v>143</v>
      </c>
      <c r="F1060" t="s">
        <v>138</v>
      </c>
      <c r="G1060" t="s">
        <v>139</v>
      </c>
      <c r="H1060">
        <v>0</v>
      </c>
      <c r="I1060">
        <v>0</v>
      </c>
      <c r="J1060">
        <v>0</v>
      </c>
      <c r="K1060">
        <v>5</v>
      </c>
      <c r="L1060">
        <v>6</v>
      </c>
      <c r="M1060">
        <v>0</v>
      </c>
      <c r="N1060">
        <v>7</v>
      </c>
      <c r="O1060">
        <v>0</v>
      </c>
      <c r="P1060">
        <v>7</v>
      </c>
      <c r="Q1060">
        <v>0</v>
      </c>
      <c r="R1060">
        <v>1</v>
      </c>
      <c r="S1060">
        <v>9</v>
      </c>
      <c r="T1060">
        <v>3</v>
      </c>
      <c r="U1060">
        <v>7</v>
      </c>
      <c r="V1060">
        <v>1</v>
      </c>
      <c r="W1060">
        <v>9</v>
      </c>
      <c r="X1060">
        <v>3</v>
      </c>
      <c r="Y1060">
        <v>12</v>
      </c>
      <c r="Z1060">
        <v>3</v>
      </c>
      <c r="AA1060">
        <v>2</v>
      </c>
      <c r="AB1060">
        <v>2</v>
      </c>
      <c r="AC1060">
        <v>0</v>
      </c>
      <c r="AD1060">
        <v>7</v>
      </c>
      <c r="AE1060">
        <v>0</v>
      </c>
      <c r="AF1060">
        <v>25</v>
      </c>
      <c r="AG1060">
        <v>0</v>
      </c>
      <c r="AH1060">
        <v>9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2</v>
      </c>
      <c r="AV1060">
        <v>0</v>
      </c>
      <c r="AW1060">
        <v>7</v>
      </c>
      <c r="AX1060">
        <v>0</v>
      </c>
      <c r="AY1060">
        <v>12</v>
      </c>
      <c r="AZ1060">
        <v>36</v>
      </c>
      <c r="BA1060">
        <v>0</v>
      </c>
      <c r="BB1060">
        <v>0</v>
      </c>
      <c r="BC1060">
        <v>2</v>
      </c>
      <c r="BD1060">
        <v>9</v>
      </c>
    </row>
    <row r="1061" spans="1:56" x14ac:dyDescent="0.3">
      <c r="A1061">
        <v>2025</v>
      </c>
      <c r="B1061">
        <v>6</v>
      </c>
      <c r="C1061">
        <v>4441</v>
      </c>
      <c r="D1061">
        <v>4444</v>
      </c>
      <c r="E1061" t="s">
        <v>144</v>
      </c>
      <c r="F1061" t="s">
        <v>138</v>
      </c>
      <c r="G1061" t="s">
        <v>144</v>
      </c>
      <c r="H1061">
        <v>0</v>
      </c>
      <c r="I1061">
        <v>0</v>
      </c>
      <c r="J1061">
        <v>0</v>
      </c>
      <c r="K1061">
        <v>1</v>
      </c>
      <c r="L1061">
        <v>1</v>
      </c>
      <c r="M1061">
        <v>0</v>
      </c>
      <c r="N1061">
        <v>1</v>
      </c>
      <c r="O1061">
        <v>0</v>
      </c>
      <c r="P1061">
        <v>1</v>
      </c>
      <c r="Q1061">
        <v>0</v>
      </c>
      <c r="R1061">
        <v>0</v>
      </c>
      <c r="S1061">
        <v>2</v>
      </c>
      <c r="T1061">
        <v>4</v>
      </c>
      <c r="U1061">
        <v>0</v>
      </c>
      <c r="V1061">
        <v>2</v>
      </c>
      <c r="W1061">
        <v>1</v>
      </c>
      <c r="X1061">
        <v>0</v>
      </c>
      <c r="Y1061">
        <v>2</v>
      </c>
      <c r="Z1061">
        <v>3</v>
      </c>
      <c r="AA1061">
        <v>0</v>
      </c>
      <c r="AB1061">
        <v>1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1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2</v>
      </c>
      <c r="AV1061">
        <v>0</v>
      </c>
      <c r="AW1061">
        <v>0</v>
      </c>
      <c r="AX1061">
        <v>0</v>
      </c>
      <c r="AY1061">
        <v>9</v>
      </c>
      <c r="AZ1061">
        <v>25</v>
      </c>
      <c r="BA1061">
        <v>0</v>
      </c>
      <c r="BB1061">
        <v>0</v>
      </c>
      <c r="BC1061">
        <v>0</v>
      </c>
      <c r="BD1061">
        <v>1</v>
      </c>
    </row>
    <row r="1062" spans="1:56" x14ac:dyDescent="0.3">
      <c r="A1062">
        <v>2025</v>
      </c>
      <c r="B1062">
        <v>6</v>
      </c>
      <c r="C1062">
        <v>4442</v>
      </c>
      <c r="D1062">
        <v>4445</v>
      </c>
      <c r="E1062" t="s">
        <v>145</v>
      </c>
      <c r="F1062" t="s">
        <v>138</v>
      </c>
      <c r="G1062" t="s">
        <v>144</v>
      </c>
      <c r="H1062">
        <v>0</v>
      </c>
      <c r="I1062">
        <v>0</v>
      </c>
      <c r="J1062">
        <v>0</v>
      </c>
      <c r="K1062">
        <v>1</v>
      </c>
      <c r="L1062">
        <v>1</v>
      </c>
      <c r="M1062">
        <v>0</v>
      </c>
      <c r="N1062">
        <v>2</v>
      </c>
      <c r="O1062">
        <v>0</v>
      </c>
      <c r="P1062">
        <v>2</v>
      </c>
      <c r="Q1062">
        <v>0</v>
      </c>
      <c r="R1062">
        <v>0</v>
      </c>
      <c r="S1062">
        <v>4</v>
      </c>
      <c r="T1062">
        <v>0</v>
      </c>
      <c r="U1062">
        <v>1</v>
      </c>
      <c r="V1062">
        <v>5</v>
      </c>
      <c r="W1062">
        <v>5</v>
      </c>
      <c r="X1062">
        <v>4</v>
      </c>
      <c r="Y1062">
        <v>5</v>
      </c>
      <c r="Z1062">
        <v>4</v>
      </c>
      <c r="AA1062">
        <v>7</v>
      </c>
      <c r="AB1062">
        <v>1</v>
      </c>
      <c r="AC1062">
        <v>0</v>
      </c>
      <c r="AD1062">
        <v>2</v>
      </c>
      <c r="AE1062">
        <v>0</v>
      </c>
      <c r="AF1062">
        <v>8</v>
      </c>
      <c r="AG1062">
        <v>0</v>
      </c>
      <c r="AH1062">
        <v>0</v>
      </c>
      <c r="AI1062">
        <v>3</v>
      </c>
      <c r="AJ1062">
        <v>0</v>
      </c>
      <c r="AK1062">
        <v>1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2</v>
      </c>
      <c r="AZ1062">
        <v>1</v>
      </c>
      <c r="BA1062">
        <v>0</v>
      </c>
      <c r="BB1062">
        <v>0</v>
      </c>
      <c r="BC1062">
        <v>0</v>
      </c>
      <c r="BD1062">
        <v>2</v>
      </c>
    </row>
    <row r="1063" spans="1:56" x14ac:dyDescent="0.3">
      <c r="A1063">
        <v>2025</v>
      </c>
      <c r="B1063">
        <v>6</v>
      </c>
      <c r="C1063">
        <v>4443</v>
      </c>
      <c r="D1063">
        <v>4446</v>
      </c>
      <c r="E1063" t="s">
        <v>146</v>
      </c>
      <c r="F1063" t="s">
        <v>138</v>
      </c>
      <c r="G1063" t="s">
        <v>144</v>
      </c>
      <c r="H1063">
        <v>0</v>
      </c>
      <c r="I1063">
        <v>0</v>
      </c>
      <c r="J1063">
        <v>0</v>
      </c>
      <c r="K1063">
        <v>1</v>
      </c>
      <c r="L1063">
        <v>0</v>
      </c>
      <c r="M1063">
        <v>0</v>
      </c>
      <c r="N1063">
        <v>1</v>
      </c>
      <c r="O1063">
        <v>0</v>
      </c>
      <c r="P1063">
        <v>1</v>
      </c>
      <c r="Q1063">
        <v>0</v>
      </c>
      <c r="R1063">
        <v>0</v>
      </c>
      <c r="S1063">
        <v>1</v>
      </c>
      <c r="T1063">
        <v>0</v>
      </c>
      <c r="U1063">
        <v>1</v>
      </c>
      <c r="V1063">
        <v>2</v>
      </c>
      <c r="W1063">
        <v>2</v>
      </c>
      <c r="X1063">
        <v>0</v>
      </c>
      <c r="Y1063">
        <v>0</v>
      </c>
      <c r="Z1063">
        <v>1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1</v>
      </c>
      <c r="AG1063">
        <v>0</v>
      </c>
      <c r="AH1063">
        <v>0</v>
      </c>
      <c r="AI1063">
        <v>1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1</v>
      </c>
      <c r="AZ1063">
        <v>6</v>
      </c>
      <c r="BA1063">
        <v>0</v>
      </c>
      <c r="BB1063">
        <v>0</v>
      </c>
      <c r="BC1063">
        <v>0</v>
      </c>
      <c r="BD1063">
        <v>3</v>
      </c>
    </row>
    <row r="1064" spans="1:56" x14ac:dyDescent="0.3">
      <c r="A1064">
        <v>2025</v>
      </c>
      <c r="B1064">
        <v>6</v>
      </c>
      <c r="C1064">
        <v>4444</v>
      </c>
      <c r="D1064">
        <v>4447</v>
      </c>
      <c r="E1064" t="s">
        <v>147</v>
      </c>
      <c r="F1064" t="s">
        <v>138</v>
      </c>
      <c r="G1064" t="s">
        <v>144</v>
      </c>
      <c r="H1064">
        <v>0</v>
      </c>
      <c r="I1064">
        <v>0</v>
      </c>
      <c r="J1064">
        <v>0</v>
      </c>
      <c r="K1064">
        <v>3</v>
      </c>
      <c r="L1064">
        <v>3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1</v>
      </c>
      <c r="S1064">
        <v>5</v>
      </c>
      <c r="T1064">
        <v>7</v>
      </c>
      <c r="U1064">
        <v>1</v>
      </c>
      <c r="V1064">
        <v>4</v>
      </c>
      <c r="W1064">
        <v>3</v>
      </c>
      <c r="X1064">
        <v>0</v>
      </c>
      <c r="Y1064">
        <v>4</v>
      </c>
      <c r="Z1064">
        <v>2</v>
      </c>
      <c r="AA1064">
        <v>0</v>
      </c>
      <c r="AB1064">
        <v>0</v>
      </c>
      <c r="AC1064">
        <v>0</v>
      </c>
      <c r="AD1064">
        <v>4</v>
      </c>
      <c r="AE1064">
        <v>0</v>
      </c>
      <c r="AF1064">
        <v>18</v>
      </c>
      <c r="AG1064">
        <v>0</v>
      </c>
      <c r="AH1064">
        <v>0</v>
      </c>
      <c r="AI1064">
        <v>0</v>
      </c>
      <c r="AJ1064">
        <v>0</v>
      </c>
      <c r="AK1064">
        <v>4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1</v>
      </c>
      <c r="AV1064">
        <v>0</v>
      </c>
      <c r="AW1064">
        <v>7</v>
      </c>
      <c r="AX1064">
        <v>0</v>
      </c>
      <c r="AY1064">
        <v>8</v>
      </c>
      <c r="AZ1064">
        <v>14</v>
      </c>
      <c r="BA1064">
        <v>0</v>
      </c>
      <c r="BB1064">
        <v>0</v>
      </c>
      <c r="BC1064">
        <v>2</v>
      </c>
      <c r="BD1064">
        <v>10</v>
      </c>
    </row>
    <row r="1065" spans="1:56" x14ac:dyDescent="0.3">
      <c r="A1065">
        <v>2025</v>
      </c>
      <c r="B1065">
        <v>6</v>
      </c>
      <c r="C1065">
        <v>4445</v>
      </c>
      <c r="D1065">
        <v>4448</v>
      </c>
      <c r="E1065" t="s">
        <v>148</v>
      </c>
      <c r="F1065" t="s">
        <v>138</v>
      </c>
      <c r="G1065" t="s">
        <v>144</v>
      </c>
      <c r="H1065">
        <v>0</v>
      </c>
      <c r="I1065">
        <v>0</v>
      </c>
      <c r="J1065">
        <v>0</v>
      </c>
      <c r="K1065">
        <v>1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</v>
      </c>
      <c r="W1065">
        <v>0</v>
      </c>
      <c r="X1065">
        <v>3</v>
      </c>
      <c r="Y1065">
        <v>1</v>
      </c>
      <c r="Z1065">
        <v>1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1</v>
      </c>
      <c r="AV1065">
        <v>0</v>
      </c>
      <c r="AW1065">
        <v>3</v>
      </c>
      <c r="AX1065">
        <v>1</v>
      </c>
      <c r="AY1065">
        <v>3</v>
      </c>
      <c r="AZ1065">
        <v>4</v>
      </c>
      <c r="BA1065">
        <v>0</v>
      </c>
      <c r="BB1065">
        <v>0</v>
      </c>
      <c r="BC1065">
        <v>0</v>
      </c>
      <c r="BD1065">
        <v>0</v>
      </c>
    </row>
    <row r="1066" spans="1:56" x14ac:dyDescent="0.3">
      <c r="A1066">
        <v>2025</v>
      </c>
      <c r="B1066">
        <v>6</v>
      </c>
      <c r="C1066">
        <v>4446</v>
      </c>
      <c r="D1066">
        <v>4449</v>
      </c>
      <c r="E1066" t="s">
        <v>149</v>
      </c>
      <c r="F1066" t="s">
        <v>138</v>
      </c>
      <c r="G1066" t="s">
        <v>144</v>
      </c>
      <c r="H1066">
        <v>0</v>
      </c>
      <c r="I1066">
        <v>0</v>
      </c>
      <c r="J1066">
        <v>0</v>
      </c>
      <c r="K1066">
        <v>1</v>
      </c>
      <c r="L1066">
        <v>1</v>
      </c>
      <c r="M1066">
        <v>0</v>
      </c>
      <c r="N1066">
        <v>1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</v>
      </c>
      <c r="V1066">
        <v>1</v>
      </c>
      <c r="W1066">
        <v>2</v>
      </c>
      <c r="X1066">
        <v>0</v>
      </c>
      <c r="Y1066">
        <v>2</v>
      </c>
      <c r="Z1066">
        <v>2</v>
      </c>
      <c r="AA1066">
        <v>2</v>
      </c>
      <c r="AB1066">
        <v>1</v>
      </c>
      <c r="AC1066">
        <v>0</v>
      </c>
      <c r="AD1066">
        <v>2</v>
      </c>
      <c r="AE1066">
        <v>0</v>
      </c>
      <c r="AF1066">
        <v>1</v>
      </c>
      <c r="AG1066">
        <v>0</v>
      </c>
      <c r="AH1066">
        <v>0</v>
      </c>
      <c r="AI1066">
        <v>1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5</v>
      </c>
      <c r="AZ1066">
        <v>11</v>
      </c>
      <c r="BA1066">
        <v>0</v>
      </c>
      <c r="BB1066">
        <v>0</v>
      </c>
      <c r="BC1066">
        <v>0</v>
      </c>
      <c r="BD1066">
        <v>1</v>
      </c>
    </row>
    <row r="1067" spans="1:56" x14ac:dyDescent="0.3">
      <c r="A1067">
        <v>2025</v>
      </c>
      <c r="B1067">
        <v>6</v>
      </c>
      <c r="C1067">
        <v>4447</v>
      </c>
      <c r="D1067">
        <v>4450</v>
      </c>
      <c r="E1067" t="s">
        <v>150</v>
      </c>
      <c r="F1067" t="s">
        <v>138</v>
      </c>
      <c r="G1067" t="s">
        <v>144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1</v>
      </c>
      <c r="U1067">
        <v>1</v>
      </c>
      <c r="V1067">
        <v>0</v>
      </c>
      <c r="W1067">
        <v>0</v>
      </c>
      <c r="X1067">
        <v>0</v>
      </c>
      <c r="Y1067">
        <v>0</v>
      </c>
      <c r="Z1067">
        <v>1</v>
      </c>
      <c r="AA1067">
        <v>0</v>
      </c>
      <c r="AB1067">
        <v>0</v>
      </c>
      <c r="AC1067">
        <v>0</v>
      </c>
      <c r="AD1067">
        <v>2</v>
      </c>
      <c r="AE1067">
        <v>0</v>
      </c>
      <c r="AF1067">
        <v>2</v>
      </c>
      <c r="AG1067">
        <v>0</v>
      </c>
      <c r="AH1067">
        <v>1</v>
      </c>
      <c r="AI1067">
        <v>1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2</v>
      </c>
      <c r="AV1067">
        <v>0</v>
      </c>
      <c r="AW1067">
        <v>0</v>
      </c>
      <c r="AX1067">
        <v>0</v>
      </c>
      <c r="AY1067">
        <v>0</v>
      </c>
      <c r="AZ1067">
        <v>2</v>
      </c>
      <c r="BA1067">
        <v>0</v>
      </c>
      <c r="BB1067">
        <v>0</v>
      </c>
      <c r="BC1067">
        <v>0</v>
      </c>
      <c r="BD1067">
        <v>1</v>
      </c>
    </row>
    <row r="1068" spans="1:56" x14ac:dyDescent="0.3">
      <c r="A1068">
        <v>2025</v>
      </c>
      <c r="B1068">
        <v>6</v>
      </c>
      <c r="C1068">
        <v>4448</v>
      </c>
      <c r="D1068">
        <v>4451</v>
      </c>
      <c r="E1068" t="s">
        <v>151</v>
      </c>
      <c r="F1068" t="s">
        <v>138</v>
      </c>
      <c r="G1068" t="s">
        <v>144</v>
      </c>
      <c r="H1068">
        <v>1</v>
      </c>
      <c r="I1068">
        <v>0</v>
      </c>
      <c r="J1068">
        <v>7</v>
      </c>
      <c r="K1068">
        <v>6</v>
      </c>
      <c r="L1068">
        <v>6</v>
      </c>
      <c r="M1068">
        <v>0</v>
      </c>
      <c r="N1068">
        <v>6</v>
      </c>
      <c r="O1068">
        <v>0</v>
      </c>
      <c r="P1068">
        <v>10</v>
      </c>
      <c r="Q1068">
        <v>0</v>
      </c>
      <c r="R1068">
        <v>1</v>
      </c>
      <c r="S1068">
        <v>15</v>
      </c>
      <c r="T1068">
        <v>2</v>
      </c>
      <c r="U1068">
        <v>9</v>
      </c>
      <c r="V1068">
        <v>2</v>
      </c>
      <c r="W1068">
        <v>7</v>
      </c>
      <c r="X1068">
        <v>5</v>
      </c>
      <c r="Y1068">
        <v>5</v>
      </c>
      <c r="Z1068">
        <v>3</v>
      </c>
      <c r="AA1068">
        <v>7</v>
      </c>
      <c r="AB1068">
        <v>1</v>
      </c>
      <c r="AC1068">
        <v>0</v>
      </c>
      <c r="AD1068">
        <v>8</v>
      </c>
      <c r="AE1068">
        <v>0</v>
      </c>
      <c r="AF1068">
        <v>23</v>
      </c>
      <c r="AG1068">
        <v>0</v>
      </c>
      <c r="AH1068">
        <v>0</v>
      </c>
      <c r="AI1068">
        <v>8</v>
      </c>
      <c r="AJ1068">
        <v>0</v>
      </c>
      <c r="AK1068">
        <v>6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8</v>
      </c>
      <c r="AV1068">
        <v>0</v>
      </c>
      <c r="AW1068">
        <v>18</v>
      </c>
      <c r="AX1068">
        <v>0</v>
      </c>
      <c r="AY1068">
        <v>11</v>
      </c>
      <c r="AZ1068">
        <v>6</v>
      </c>
      <c r="BA1068">
        <v>0</v>
      </c>
      <c r="BB1068">
        <v>1</v>
      </c>
      <c r="BC1068">
        <v>2</v>
      </c>
      <c r="BD1068">
        <v>7</v>
      </c>
    </row>
    <row r="1069" spans="1:56" x14ac:dyDescent="0.3">
      <c r="A1069">
        <v>2025</v>
      </c>
      <c r="B1069">
        <v>6</v>
      </c>
      <c r="C1069">
        <v>4449</v>
      </c>
      <c r="D1069">
        <v>4452</v>
      </c>
      <c r="E1069" t="s">
        <v>152</v>
      </c>
      <c r="F1069" t="s">
        <v>138</v>
      </c>
      <c r="G1069" t="s">
        <v>139</v>
      </c>
      <c r="H1069">
        <v>11</v>
      </c>
      <c r="I1069">
        <v>0</v>
      </c>
      <c r="J1069">
        <v>15</v>
      </c>
      <c r="K1069">
        <v>20</v>
      </c>
      <c r="L1069">
        <v>21</v>
      </c>
      <c r="M1069">
        <v>2</v>
      </c>
      <c r="N1069">
        <v>25</v>
      </c>
      <c r="O1069">
        <v>0</v>
      </c>
      <c r="P1069">
        <v>19</v>
      </c>
      <c r="Q1069">
        <v>1</v>
      </c>
      <c r="R1069">
        <v>1</v>
      </c>
      <c r="S1069">
        <v>35</v>
      </c>
      <c r="T1069">
        <v>17</v>
      </c>
      <c r="U1069">
        <v>21</v>
      </c>
      <c r="V1069">
        <v>20</v>
      </c>
      <c r="W1069">
        <v>25</v>
      </c>
      <c r="X1069">
        <v>18</v>
      </c>
      <c r="Y1069">
        <v>27</v>
      </c>
      <c r="Z1069">
        <v>24</v>
      </c>
      <c r="AA1069">
        <v>38</v>
      </c>
      <c r="AB1069">
        <v>17</v>
      </c>
      <c r="AC1069">
        <v>0</v>
      </c>
      <c r="AD1069">
        <v>11</v>
      </c>
      <c r="AE1069">
        <v>5</v>
      </c>
      <c r="AF1069">
        <v>24</v>
      </c>
      <c r="AG1069">
        <v>0</v>
      </c>
      <c r="AH1069">
        <v>10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4</v>
      </c>
      <c r="AO1069">
        <v>2</v>
      </c>
      <c r="AP1069">
        <v>0</v>
      </c>
      <c r="AQ1069">
        <v>0</v>
      </c>
      <c r="AR1069">
        <v>0</v>
      </c>
      <c r="AS1069">
        <v>0</v>
      </c>
      <c r="AT1069">
        <v>3</v>
      </c>
      <c r="AU1069">
        <v>0</v>
      </c>
      <c r="AV1069">
        <v>0</v>
      </c>
      <c r="AW1069">
        <v>5</v>
      </c>
      <c r="AX1069">
        <v>0</v>
      </c>
      <c r="AY1069">
        <v>38</v>
      </c>
      <c r="AZ1069">
        <v>93</v>
      </c>
      <c r="BA1069">
        <v>1</v>
      </c>
      <c r="BB1069">
        <v>0</v>
      </c>
      <c r="BC1069">
        <v>13</v>
      </c>
      <c r="BD1069">
        <v>23</v>
      </c>
    </row>
    <row r="1070" spans="1:56" x14ac:dyDescent="0.3">
      <c r="A1070">
        <v>2025</v>
      </c>
      <c r="B1070">
        <v>6</v>
      </c>
      <c r="C1070">
        <v>4450</v>
      </c>
      <c r="D1070">
        <v>4453</v>
      </c>
      <c r="E1070" t="s">
        <v>153</v>
      </c>
      <c r="F1070" t="s">
        <v>138</v>
      </c>
      <c r="G1070" t="s">
        <v>139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4</v>
      </c>
      <c r="T1070">
        <v>0</v>
      </c>
      <c r="U1070">
        <v>2</v>
      </c>
      <c r="V1070">
        <v>0</v>
      </c>
      <c r="W1070">
        <v>2</v>
      </c>
      <c r="X1070">
        <v>0</v>
      </c>
      <c r="Y1070">
        <v>1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>
        <v>3</v>
      </c>
      <c r="AG1070">
        <v>0</v>
      </c>
      <c r="AH1070">
        <v>0</v>
      </c>
      <c r="AI1070">
        <v>1</v>
      </c>
      <c r="AJ1070">
        <v>0</v>
      </c>
      <c r="AK1070">
        <v>1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1</v>
      </c>
      <c r="AX1070">
        <v>0</v>
      </c>
      <c r="AY1070">
        <v>1</v>
      </c>
      <c r="AZ1070">
        <v>8</v>
      </c>
      <c r="BA1070">
        <v>0</v>
      </c>
      <c r="BB1070">
        <v>0</v>
      </c>
      <c r="BC1070">
        <v>0</v>
      </c>
      <c r="BD1070">
        <v>1</v>
      </c>
    </row>
    <row r="1071" spans="1:56" x14ac:dyDescent="0.3">
      <c r="A1071">
        <v>2025</v>
      </c>
      <c r="B1071">
        <v>6</v>
      </c>
      <c r="C1071">
        <v>4451</v>
      </c>
      <c r="D1071">
        <v>4454</v>
      </c>
      <c r="E1071" t="s">
        <v>154</v>
      </c>
      <c r="F1071" t="s">
        <v>138</v>
      </c>
      <c r="G1071" t="s">
        <v>142</v>
      </c>
      <c r="H1071">
        <v>0</v>
      </c>
      <c r="I1071">
        <v>0</v>
      </c>
      <c r="J1071">
        <v>0</v>
      </c>
      <c r="K1071">
        <v>1</v>
      </c>
      <c r="L1071">
        <v>0</v>
      </c>
      <c r="M1071">
        <v>0</v>
      </c>
      <c r="N1071">
        <v>1</v>
      </c>
      <c r="O1071">
        <v>0</v>
      </c>
      <c r="P1071">
        <v>1</v>
      </c>
      <c r="Q1071">
        <v>0</v>
      </c>
      <c r="R1071">
        <v>0</v>
      </c>
      <c r="S1071">
        <v>1</v>
      </c>
      <c r="T1071">
        <v>0</v>
      </c>
      <c r="U1071">
        <v>2</v>
      </c>
      <c r="V1071">
        <v>1</v>
      </c>
      <c r="W1071">
        <v>1</v>
      </c>
      <c r="X1071">
        <v>0</v>
      </c>
      <c r="Y1071">
        <v>2</v>
      </c>
      <c r="Z1071">
        <v>0</v>
      </c>
      <c r="AA1071">
        <v>1</v>
      </c>
      <c r="AB1071">
        <v>0</v>
      </c>
      <c r="AC1071">
        <v>0</v>
      </c>
      <c r="AD1071">
        <v>0</v>
      </c>
      <c r="AE1071">
        <v>0</v>
      </c>
      <c r="AF1071">
        <v>3</v>
      </c>
      <c r="AG1071">
        <v>0</v>
      </c>
      <c r="AH1071">
        <v>0</v>
      </c>
      <c r="AI1071">
        <v>1</v>
      </c>
      <c r="AJ1071">
        <v>0</v>
      </c>
      <c r="AK1071">
        <v>3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1</v>
      </c>
      <c r="AV1071">
        <v>0</v>
      </c>
      <c r="AW1071">
        <v>3</v>
      </c>
      <c r="AX1071">
        <v>1</v>
      </c>
      <c r="AY1071">
        <v>0</v>
      </c>
      <c r="AZ1071">
        <v>8</v>
      </c>
      <c r="BA1071">
        <v>0</v>
      </c>
      <c r="BB1071">
        <v>0</v>
      </c>
      <c r="BC1071">
        <v>0</v>
      </c>
      <c r="BD1071">
        <v>4</v>
      </c>
    </row>
    <row r="1072" spans="1:56" x14ac:dyDescent="0.3">
      <c r="A1072">
        <v>2025</v>
      </c>
      <c r="B1072">
        <v>6</v>
      </c>
      <c r="C1072">
        <v>4452</v>
      </c>
      <c r="D1072">
        <v>4455</v>
      </c>
      <c r="E1072" t="s">
        <v>142</v>
      </c>
      <c r="F1072" t="s">
        <v>138</v>
      </c>
      <c r="G1072" t="s">
        <v>142</v>
      </c>
      <c r="H1072">
        <v>5</v>
      </c>
      <c r="I1072">
        <v>0</v>
      </c>
      <c r="J1072">
        <v>0</v>
      </c>
      <c r="K1072">
        <v>3</v>
      </c>
      <c r="L1072">
        <v>3</v>
      </c>
      <c r="M1072">
        <v>0</v>
      </c>
      <c r="N1072">
        <v>3</v>
      </c>
      <c r="O1072">
        <v>0</v>
      </c>
      <c r="P1072">
        <v>5</v>
      </c>
      <c r="Q1072">
        <v>0</v>
      </c>
      <c r="R1072">
        <v>0</v>
      </c>
      <c r="S1072">
        <v>6</v>
      </c>
      <c r="T1072">
        <v>9</v>
      </c>
      <c r="U1072">
        <v>9</v>
      </c>
      <c r="V1072">
        <v>6</v>
      </c>
      <c r="W1072">
        <v>5</v>
      </c>
      <c r="X1072">
        <v>5</v>
      </c>
      <c r="Y1072">
        <v>7</v>
      </c>
      <c r="Z1072">
        <v>2</v>
      </c>
      <c r="AA1072">
        <v>4</v>
      </c>
      <c r="AB1072">
        <v>5</v>
      </c>
      <c r="AC1072">
        <v>0</v>
      </c>
      <c r="AD1072">
        <v>5</v>
      </c>
      <c r="AE1072">
        <v>0</v>
      </c>
      <c r="AF1072">
        <v>27</v>
      </c>
      <c r="AG1072">
        <v>0</v>
      </c>
      <c r="AH1072">
        <v>3</v>
      </c>
      <c r="AI1072">
        <v>5</v>
      </c>
      <c r="AJ1072">
        <v>0</v>
      </c>
      <c r="AK1072">
        <v>6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18</v>
      </c>
      <c r="AV1072">
        <v>1</v>
      </c>
      <c r="AW1072">
        <v>59</v>
      </c>
      <c r="AX1072">
        <v>5</v>
      </c>
      <c r="AY1072">
        <v>21</v>
      </c>
      <c r="AZ1072">
        <v>28</v>
      </c>
      <c r="BA1072">
        <v>0</v>
      </c>
      <c r="BB1072">
        <v>0</v>
      </c>
      <c r="BC1072">
        <v>0</v>
      </c>
      <c r="BD1072">
        <v>4</v>
      </c>
    </row>
    <row r="1073" spans="1:56" x14ac:dyDescent="0.3">
      <c r="A1073">
        <v>2025</v>
      </c>
      <c r="B1073">
        <v>6</v>
      </c>
      <c r="C1073">
        <v>4453</v>
      </c>
      <c r="D1073">
        <v>4456</v>
      </c>
      <c r="E1073" t="s">
        <v>155</v>
      </c>
      <c r="F1073" t="s">
        <v>138</v>
      </c>
      <c r="G1073" t="s">
        <v>142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4</v>
      </c>
      <c r="Z1073">
        <v>2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1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6</v>
      </c>
      <c r="BA1073">
        <v>0</v>
      </c>
      <c r="BB1073">
        <v>0</v>
      </c>
      <c r="BC1073">
        <v>2</v>
      </c>
      <c r="BD1073">
        <v>1</v>
      </c>
    </row>
    <row r="1074" spans="1:56" x14ac:dyDescent="0.3">
      <c r="A1074">
        <v>2025</v>
      </c>
      <c r="B1074">
        <v>6</v>
      </c>
      <c r="C1074">
        <v>4454</v>
      </c>
      <c r="D1074">
        <v>4457</v>
      </c>
      <c r="E1074" t="s">
        <v>156</v>
      </c>
      <c r="F1074" t="s">
        <v>138</v>
      </c>
      <c r="G1074" t="s">
        <v>142</v>
      </c>
      <c r="H1074">
        <v>0</v>
      </c>
      <c r="I1074">
        <v>0</v>
      </c>
      <c r="J1074">
        <v>0</v>
      </c>
      <c r="K1074">
        <v>2</v>
      </c>
      <c r="L1074">
        <v>1</v>
      </c>
      <c r="M1074">
        <v>0</v>
      </c>
      <c r="N1074">
        <v>1</v>
      </c>
      <c r="O1074">
        <v>0</v>
      </c>
      <c r="P1074">
        <v>1</v>
      </c>
      <c r="Q1074">
        <v>0</v>
      </c>
      <c r="R1074">
        <v>0</v>
      </c>
      <c r="S1074">
        <v>1</v>
      </c>
      <c r="T1074">
        <v>2</v>
      </c>
      <c r="U1074">
        <v>4</v>
      </c>
      <c r="V1074">
        <v>2</v>
      </c>
      <c r="W1074">
        <v>6</v>
      </c>
      <c r="X1074">
        <v>1</v>
      </c>
      <c r="Y1074">
        <v>1</v>
      </c>
      <c r="Z1074">
        <v>0</v>
      </c>
      <c r="AA1074">
        <v>1</v>
      </c>
      <c r="AB1074">
        <v>0</v>
      </c>
      <c r="AC1074">
        <v>0</v>
      </c>
      <c r="AD1074">
        <v>0</v>
      </c>
      <c r="AE1074">
        <v>0</v>
      </c>
      <c r="AF1074">
        <v>11</v>
      </c>
      <c r="AG1074">
        <v>0</v>
      </c>
      <c r="AH1074">
        <v>0</v>
      </c>
      <c r="AI1074">
        <v>0</v>
      </c>
      <c r="AJ1074">
        <v>0</v>
      </c>
      <c r="AK1074">
        <v>4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2</v>
      </c>
      <c r="AV1074">
        <v>0</v>
      </c>
      <c r="AW1074">
        <v>17</v>
      </c>
      <c r="AX1074">
        <v>0</v>
      </c>
      <c r="AY1074">
        <v>6</v>
      </c>
      <c r="AZ1074">
        <v>12</v>
      </c>
      <c r="BA1074">
        <v>0</v>
      </c>
      <c r="BB1074">
        <v>0</v>
      </c>
      <c r="BC1074">
        <v>0</v>
      </c>
      <c r="BD1074">
        <v>5</v>
      </c>
    </row>
    <row r="1075" spans="1:56" x14ac:dyDescent="0.3">
      <c r="A1075">
        <v>2025</v>
      </c>
      <c r="B1075">
        <v>6</v>
      </c>
      <c r="C1075">
        <v>4455</v>
      </c>
      <c r="D1075">
        <v>4458</v>
      </c>
      <c r="E1075" t="s">
        <v>157</v>
      </c>
      <c r="F1075" t="s">
        <v>138</v>
      </c>
      <c r="G1075" t="s">
        <v>142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2</v>
      </c>
      <c r="X1075">
        <v>1</v>
      </c>
      <c r="Y1075">
        <v>0</v>
      </c>
      <c r="Z1075">
        <v>1</v>
      </c>
      <c r="AA1075">
        <v>0</v>
      </c>
      <c r="AB1075">
        <v>1</v>
      </c>
      <c r="AC1075">
        <v>0</v>
      </c>
      <c r="AD1075">
        <v>0</v>
      </c>
      <c r="AE1075">
        <v>0</v>
      </c>
      <c r="AF1075">
        <v>3</v>
      </c>
      <c r="AG1075">
        <v>0</v>
      </c>
      <c r="AH1075">
        <v>0</v>
      </c>
      <c r="AI1075">
        <v>1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4</v>
      </c>
      <c r="AX1075">
        <v>1</v>
      </c>
      <c r="AY1075">
        <v>1</v>
      </c>
      <c r="AZ1075">
        <v>9</v>
      </c>
      <c r="BA1075">
        <v>0</v>
      </c>
      <c r="BB1075">
        <v>0</v>
      </c>
      <c r="BC1075">
        <v>2</v>
      </c>
      <c r="BD1075">
        <v>4</v>
      </c>
    </row>
    <row r="1076" spans="1:56" x14ac:dyDescent="0.3">
      <c r="A1076">
        <v>2025</v>
      </c>
      <c r="B1076">
        <v>6</v>
      </c>
      <c r="C1076">
        <v>4456</v>
      </c>
      <c r="D1076">
        <v>4459</v>
      </c>
      <c r="E1076" t="s">
        <v>158</v>
      </c>
      <c r="F1076" t="s">
        <v>138</v>
      </c>
      <c r="G1076" t="s">
        <v>142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1</v>
      </c>
      <c r="X1076">
        <v>0</v>
      </c>
      <c r="Y1076">
        <v>1</v>
      </c>
      <c r="Z1076">
        <v>0</v>
      </c>
      <c r="AA1076">
        <v>1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1</v>
      </c>
      <c r="AX1076">
        <v>0</v>
      </c>
      <c r="AY1076">
        <v>4</v>
      </c>
      <c r="AZ1076">
        <v>12</v>
      </c>
      <c r="BA1076">
        <v>0</v>
      </c>
      <c r="BB1076">
        <v>0</v>
      </c>
      <c r="BC1076">
        <v>0</v>
      </c>
      <c r="BD1076">
        <v>0</v>
      </c>
    </row>
    <row r="1077" spans="1:56" x14ac:dyDescent="0.3">
      <c r="A1077">
        <v>2025</v>
      </c>
      <c r="B1077">
        <v>6</v>
      </c>
      <c r="C1077">
        <v>4457</v>
      </c>
      <c r="D1077">
        <v>4460</v>
      </c>
      <c r="E1077" t="s">
        <v>159</v>
      </c>
      <c r="F1077" t="s">
        <v>138</v>
      </c>
      <c r="G1077" t="s">
        <v>142</v>
      </c>
      <c r="H1077">
        <v>1</v>
      </c>
      <c r="I1077">
        <v>0</v>
      </c>
      <c r="J1077">
        <v>0</v>
      </c>
      <c r="K1077">
        <v>1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1</v>
      </c>
      <c r="V1077">
        <v>0</v>
      </c>
      <c r="W1077">
        <v>2</v>
      </c>
      <c r="X1077">
        <v>0</v>
      </c>
      <c r="Y1077">
        <v>0</v>
      </c>
      <c r="Z1077">
        <v>1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3</v>
      </c>
      <c r="AX1077">
        <v>0</v>
      </c>
      <c r="AY1077">
        <v>1</v>
      </c>
      <c r="AZ1077">
        <v>2</v>
      </c>
      <c r="BA1077">
        <v>0</v>
      </c>
      <c r="BB1077">
        <v>0</v>
      </c>
      <c r="BC1077">
        <v>0</v>
      </c>
      <c r="BD1077">
        <v>1</v>
      </c>
    </row>
    <row r="1078" spans="1:56" x14ac:dyDescent="0.3">
      <c r="A1078">
        <v>2025</v>
      </c>
      <c r="B1078">
        <v>6</v>
      </c>
      <c r="C1078">
        <v>4458</v>
      </c>
      <c r="D1078">
        <v>4461</v>
      </c>
      <c r="E1078" t="s">
        <v>160</v>
      </c>
      <c r="F1078" t="s">
        <v>138</v>
      </c>
      <c r="G1078" t="s">
        <v>142</v>
      </c>
      <c r="H1078">
        <v>1</v>
      </c>
      <c r="I1078">
        <v>0</v>
      </c>
      <c r="J1078">
        <v>0</v>
      </c>
      <c r="K1078">
        <v>4</v>
      </c>
      <c r="L1078">
        <v>5</v>
      </c>
      <c r="M1078">
        <v>0</v>
      </c>
      <c r="N1078">
        <v>2</v>
      </c>
      <c r="O1078">
        <v>0</v>
      </c>
      <c r="P1078">
        <v>0</v>
      </c>
      <c r="Q1078">
        <v>0</v>
      </c>
      <c r="R1078">
        <v>2</v>
      </c>
      <c r="S1078">
        <v>0</v>
      </c>
      <c r="T1078">
        <v>0</v>
      </c>
      <c r="U1078">
        <v>2</v>
      </c>
      <c r="V1078">
        <v>4</v>
      </c>
      <c r="W1078">
        <v>1</v>
      </c>
      <c r="X1078">
        <v>2</v>
      </c>
      <c r="Y1078">
        <v>3</v>
      </c>
      <c r="Z1078">
        <v>1</v>
      </c>
      <c r="AA1078">
        <v>4</v>
      </c>
      <c r="AB1078">
        <v>2</v>
      </c>
      <c r="AC1078">
        <v>0</v>
      </c>
      <c r="AD1078">
        <v>0</v>
      </c>
      <c r="AE1078">
        <v>0</v>
      </c>
      <c r="AF1078">
        <v>4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2</v>
      </c>
      <c r="AU1078">
        <v>0</v>
      </c>
      <c r="AV1078">
        <v>0</v>
      </c>
      <c r="AW1078">
        <v>3</v>
      </c>
      <c r="AX1078">
        <v>0</v>
      </c>
      <c r="AY1078">
        <v>3</v>
      </c>
      <c r="AZ1078">
        <v>15</v>
      </c>
      <c r="BA1078">
        <v>0</v>
      </c>
      <c r="BB1078">
        <v>0</v>
      </c>
      <c r="BC1078">
        <v>0</v>
      </c>
      <c r="BD1078">
        <v>3</v>
      </c>
    </row>
    <row r="1079" spans="1:56" x14ac:dyDescent="0.3">
      <c r="A1079">
        <v>2025</v>
      </c>
      <c r="B1079">
        <v>6</v>
      </c>
      <c r="C1079">
        <v>4459</v>
      </c>
      <c r="D1079">
        <v>4462</v>
      </c>
      <c r="E1079" t="s">
        <v>161</v>
      </c>
      <c r="F1079" t="s">
        <v>138</v>
      </c>
      <c r="G1079" t="s">
        <v>142</v>
      </c>
      <c r="H1079">
        <v>2</v>
      </c>
      <c r="I1079">
        <v>0</v>
      </c>
      <c r="J1079">
        <v>0</v>
      </c>
      <c r="K1079">
        <v>3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v>2</v>
      </c>
      <c r="V1079">
        <v>0</v>
      </c>
      <c r="W1079">
        <v>3</v>
      </c>
      <c r="X1079">
        <v>1</v>
      </c>
      <c r="Y1079">
        <v>3</v>
      </c>
      <c r="Z1079">
        <v>0</v>
      </c>
      <c r="AA1079">
        <v>0</v>
      </c>
      <c r="AB1079">
        <v>1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3</v>
      </c>
      <c r="AX1079">
        <v>0</v>
      </c>
      <c r="AY1079">
        <v>0</v>
      </c>
      <c r="AZ1079">
        <v>1</v>
      </c>
      <c r="BA1079">
        <v>0</v>
      </c>
      <c r="BB1079">
        <v>0</v>
      </c>
      <c r="BC1079">
        <v>0</v>
      </c>
      <c r="BD1079">
        <v>0</v>
      </c>
    </row>
    <row r="1080" spans="1:56" x14ac:dyDescent="0.3">
      <c r="A1080">
        <v>2025</v>
      </c>
      <c r="B1080">
        <v>6</v>
      </c>
      <c r="C1080">
        <v>4460</v>
      </c>
      <c r="D1080">
        <v>4463</v>
      </c>
      <c r="E1080" t="s">
        <v>162</v>
      </c>
      <c r="F1080" t="s">
        <v>138</v>
      </c>
      <c r="G1080" t="s">
        <v>142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4</v>
      </c>
      <c r="Y1080">
        <v>0</v>
      </c>
      <c r="Z1080">
        <v>1</v>
      </c>
      <c r="AA1080">
        <v>3</v>
      </c>
      <c r="AB1080">
        <v>0</v>
      </c>
      <c r="AC1080">
        <v>0</v>
      </c>
      <c r="AD1080">
        <v>0</v>
      </c>
      <c r="AE1080">
        <v>0</v>
      </c>
      <c r="AF1080">
        <v>2</v>
      </c>
      <c r="AG1080">
        <v>0</v>
      </c>
      <c r="AH1080">
        <v>0</v>
      </c>
      <c r="AI1080">
        <v>0</v>
      </c>
      <c r="AJ1080">
        <v>0</v>
      </c>
      <c r="AK1080">
        <v>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4</v>
      </c>
      <c r="AX1080">
        <v>0</v>
      </c>
      <c r="AY1080">
        <v>5</v>
      </c>
      <c r="AZ1080">
        <v>5</v>
      </c>
      <c r="BA1080">
        <v>0</v>
      </c>
      <c r="BB1080">
        <v>0</v>
      </c>
      <c r="BC1080">
        <v>0</v>
      </c>
      <c r="BD1080">
        <v>2</v>
      </c>
    </row>
    <row r="1081" spans="1:56" x14ac:dyDescent="0.3">
      <c r="A1081">
        <v>2025</v>
      </c>
      <c r="B1081">
        <v>6</v>
      </c>
      <c r="C1081">
        <v>4461</v>
      </c>
      <c r="D1081">
        <v>4464</v>
      </c>
      <c r="E1081" t="s">
        <v>163</v>
      </c>
      <c r="F1081" t="s">
        <v>138</v>
      </c>
      <c r="G1081" t="s">
        <v>142</v>
      </c>
      <c r="H1081">
        <v>1</v>
      </c>
      <c r="I1081">
        <v>0</v>
      </c>
      <c r="J1081">
        <v>0</v>
      </c>
      <c r="K1081">
        <v>1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2</v>
      </c>
      <c r="S1081">
        <v>2</v>
      </c>
      <c r="T1081">
        <v>2</v>
      </c>
      <c r="U1081">
        <v>0</v>
      </c>
      <c r="V1081">
        <v>1</v>
      </c>
      <c r="W1081">
        <v>1</v>
      </c>
      <c r="X1081">
        <v>1</v>
      </c>
      <c r="Y1081">
        <v>1</v>
      </c>
      <c r="Z1081">
        <v>0</v>
      </c>
      <c r="AA1081">
        <v>0</v>
      </c>
      <c r="AB1081">
        <v>1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1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1</v>
      </c>
      <c r="AV1081">
        <v>0</v>
      </c>
      <c r="AW1081">
        <v>2</v>
      </c>
      <c r="AX1081">
        <v>0</v>
      </c>
      <c r="AY1081">
        <v>1</v>
      </c>
      <c r="AZ1081">
        <v>1</v>
      </c>
      <c r="BA1081">
        <v>0</v>
      </c>
      <c r="BB1081">
        <v>0</v>
      </c>
      <c r="BC1081">
        <v>0</v>
      </c>
      <c r="BD1081">
        <v>0</v>
      </c>
    </row>
    <row r="1082" spans="1:56" x14ac:dyDescent="0.3">
      <c r="A1082">
        <v>2025</v>
      </c>
      <c r="B1082">
        <v>6</v>
      </c>
      <c r="C1082">
        <v>4462</v>
      </c>
      <c r="D1082">
        <v>4465</v>
      </c>
      <c r="E1082" t="s">
        <v>164</v>
      </c>
      <c r="F1082" t="s">
        <v>138</v>
      </c>
      <c r="G1082" t="s">
        <v>142</v>
      </c>
      <c r="H1082">
        <v>0</v>
      </c>
      <c r="I1082">
        <v>0</v>
      </c>
      <c r="J1082">
        <v>0</v>
      </c>
      <c r="K1082">
        <v>1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2</v>
      </c>
      <c r="V1082">
        <v>0</v>
      </c>
      <c r="W1082">
        <v>1</v>
      </c>
      <c r="X1082">
        <v>2</v>
      </c>
      <c r="Y1082">
        <v>1</v>
      </c>
      <c r="Z1082">
        <v>0</v>
      </c>
      <c r="AA1082">
        <v>1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0</v>
      </c>
      <c r="AK1082">
        <v>1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2</v>
      </c>
      <c r="AV1082">
        <v>0</v>
      </c>
      <c r="AW1082">
        <v>2</v>
      </c>
      <c r="AX1082">
        <v>0</v>
      </c>
      <c r="AY1082">
        <v>4</v>
      </c>
      <c r="AZ1082">
        <v>6</v>
      </c>
      <c r="BA1082">
        <v>0</v>
      </c>
      <c r="BB1082">
        <v>0</v>
      </c>
      <c r="BC1082">
        <v>0</v>
      </c>
      <c r="BD1082">
        <v>0</v>
      </c>
    </row>
    <row r="1083" spans="1:56" x14ac:dyDescent="0.3">
      <c r="A1083">
        <v>2025</v>
      </c>
      <c r="B1083">
        <v>6</v>
      </c>
      <c r="C1083">
        <v>6669</v>
      </c>
      <c r="D1083">
        <v>6681</v>
      </c>
      <c r="E1083" t="s">
        <v>165</v>
      </c>
      <c r="F1083" t="s">
        <v>68</v>
      </c>
      <c r="G1083" t="s">
        <v>83</v>
      </c>
      <c r="H1083">
        <v>0</v>
      </c>
      <c r="I1083">
        <v>0</v>
      </c>
      <c r="J1083">
        <v>0</v>
      </c>
      <c r="K1083">
        <v>2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5</v>
      </c>
      <c r="S1083">
        <v>4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1</v>
      </c>
      <c r="AA1083">
        <v>1</v>
      </c>
      <c r="AB1083">
        <v>2</v>
      </c>
      <c r="AC1083">
        <v>0</v>
      </c>
      <c r="AD1083">
        <v>1</v>
      </c>
      <c r="AE1083">
        <v>0</v>
      </c>
      <c r="AF1083">
        <v>0</v>
      </c>
      <c r="AG1083">
        <v>0</v>
      </c>
      <c r="AH1083">
        <v>0</v>
      </c>
      <c r="AI1083">
        <v>1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1</v>
      </c>
      <c r="BD1083">
        <v>0</v>
      </c>
    </row>
    <row r="1084" spans="1:56" x14ac:dyDescent="0.3">
      <c r="A1084">
        <v>2025</v>
      </c>
      <c r="B1084">
        <v>6</v>
      </c>
      <c r="C1084">
        <v>6670</v>
      </c>
      <c r="D1084">
        <v>6682</v>
      </c>
      <c r="E1084" t="s">
        <v>166</v>
      </c>
      <c r="F1084" t="s">
        <v>68</v>
      </c>
      <c r="G1084" t="s">
        <v>83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3</v>
      </c>
      <c r="U1084">
        <v>0</v>
      </c>
      <c r="V1084">
        <v>2</v>
      </c>
      <c r="W1084">
        <v>1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0</v>
      </c>
      <c r="AE1084">
        <v>0</v>
      </c>
      <c r="AF1084">
        <v>2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1</v>
      </c>
      <c r="AX1084">
        <v>2</v>
      </c>
      <c r="AY1084">
        <v>5</v>
      </c>
      <c r="AZ1084">
        <v>15</v>
      </c>
      <c r="BA1084">
        <v>0</v>
      </c>
      <c r="BB1084">
        <v>0</v>
      </c>
      <c r="BC1084">
        <v>0</v>
      </c>
      <c r="BD1084">
        <v>5</v>
      </c>
    </row>
    <row r="1085" spans="1:56" x14ac:dyDescent="0.3">
      <c r="A1085">
        <v>2025</v>
      </c>
      <c r="B1085">
        <v>6</v>
      </c>
      <c r="C1085">
        <v>6671</v>
      </c>
      <c r="D1085">
        <v>6683</v>
      </c>
      <c r="E1085" t="s">
        <v>167</v>
      </c>
      <c r="F1085" t="s">
        <v>68</v>
      </c>
      <c r="G1085" t="s">
        <v>104</v>
      </c>
      <c r="H1085">
        <v>0</v>
      </c>
      <c r="I1085">
        <v>0</v>
      </c>
      <c r="J1085">
        <v>0</v>
      </c>
      <c r="K1085">
        <v>5</v>
      </c>
      <c r="L1085">
        <v>4</v>
      </c>
      <c r="M1085">
        <v>1</v>
      </c>
      <c r="N1085">
        <v>5</v>
      </c>
      <c r="O1085">
        <v>0</v>
      </c>
      <c r="P1085">
        <v>2</v>
      </c>
      <c r="Q1085">
        <v>0</v>
      </c>
      <c r="R1085">
        <v>2</v>
      </c>
      <c r="S1085">
        <v>5</v>
      </c>
      <c r="T1085">
        <v>8</v>
      </c>
      <c r="U1085">
        <v>8</v>
      </c>
      <c r="V1085">
        <v>3</v>
      </c>
      <c r="W1085">
        <v>3</v>
      </c>
      <c r="X1085">
        <v>5</v>
      </c>
      <c r="Y1085">
        <v>5</v>
      </c>
      <c r="Z1085">
        <v>2</v>
      </c>
      <c r="AA1085">
        <v>2</v>
      </c>
      <c r="AB1085">
        <v>1</v>
      </c>
      <c r="AC1085">
        <v>0</v>
      </c>
      <c r="AD1085">
        <v>8</v>
      </c>
      <c r="AE1085">
        <v>0</v>
      </c>
      <c r="AF1085">
        <v>14</v>
      </c>
      <c r="AG1085">
        <v>0</v>
      </c>
      <c r="AH1085">
        <v>0</v>
      </c>
      <c r="AI1085">
        <v>10</v>
      </c>
      <c r="AJ1085">
        <v>0</v>
      </c>
      <c r="AK1085">
        <v>1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5</v>
      </c>
      <c r="AV1085">
        <v>0</v>
      </c>
      <c r="AW1085">
        <v>11</v>
      </c>
      <c r="AX1085">
        <v>0</v>
      </c>
      <c r="AY1085">
        <v>11</v>
      </c>
      <c r="AZ1085">
        <v>17</v>
      </c>
      <c r="BA1085">
        <v>0</v>
      </c>
      <c r="BB1085">
        <v>0</v>
      </c>
      <c r="BC1085">
        <v>1</v>
      </c>
      <c r="BD1085">
        <v>7</v>
      </c>
    </row>
    <row r="1086" spans="1:56" x14ac:dyDescent="0.3">
      <c r="A1086">
        <v>2025</v>
      </c>
      <c r="B1086">
        <v>6</v>
      </c>
      <c r="C1086">
        <v>6709</v>
      </c>
      <c r="D1086">
        <v>6722</v>
      </c>
      <c r="E1086" t="s">
        <v>168</v>
      </c>
      <c r="F1086" t="s">
        <v>8</v>
      </c>
      <c r="G1086" t="s">
        <v>37</v>
      </c>
      <c r="H1086">
        <v>0</v>
      </c>
      <c r="I1086">
        <v>0</v>
      </c>
      <c r="J1086">
        <v>11</v>
      </c>
      <c r="K1086">
        <v>8</v>
      </c>
      <c r="L1086">
        <v>5</v>
      </c>
      <c r="M1086">
        <v>0</v>
      </c>
      <c r="N1086">
        <v>3</v>
      </c>
      <c r="O1086">
        <v>0</v>
      </c>
      <c r="P1086">
        <v>3</v>
      </c>
      <c r="Q1086">
        <v>0</v>
      </c>
      <c r="R1086">
        <v>3</v>
      </c>
      <c r="S1086">
        <v>8</v>
      </c>
      <c r="T1086">
        <v>8</v>
      </c>
      <c r="U1086">
        <v>12</v>
      </c>
      <c r="V1086">
        <v>4</v>
      </c>
      <c r="W1086">
        <v>10</v>
      </c>
      <c r="X1086">
        <v>7</v>
      </c>
      <c r="Y1086">
        <v>5</v>
      </c>
      <c r="Z1086">
        <v>0</v>
      </c>
      <c r="AA1086">
        <v>2</v>
      </c>
      <c r="AB1086">
        <v>0</v>
      </c>
      <c r="AC1086">
        <v>0</v>
      </c>
      <c r="AD1086">
        <v>5</v>
      </c>
      <c r="AE1086">
        <v>0</v>
      </c>
      <c r="AF1086">
        <v>29</v>
      </c>
      <c r="AG1086">
        <v>0</v>
      </c>
      <c r="AH1086">
        <v>0</v>
      </c>
      <c r="AI1086">
        <v>6</v>
      </c>
      <c r="AJ1086">
        <v>0</v>
      </c>
      <c r="AK1086">
        <v>7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1</v>
      </c>
      <c r="AY1086">
        <v>7</v>
      </c>
      <c r="AZ1086">
        <v>10</v>
      </c>
      <c r="BA1086">
        <v>0</v>
      </c>
      <c r="BB1086">
        <v>0</v>
      </c>
      <c r="BC1086">
        <v>1</v>
      </c>
      <c r="BD1086">
        <v>8</v>
      </c>
    </row>
    <row r="1087" spans="1:56" x14ac:dyDescent="0.3">
      <c r="A1087">
        <v>2025</v>
      </c>
      <c r="B1087">
        <v>6</v>
      </c>
      <c r="C1087">
        <v>6710</v>
      </c>
      <c r="D1087">
        <v>6723</v>
      </c>
      <c r="E1087" t="s">
        <v>169</v>
      </c>
      <c r="F1087" t="s">
        <v>8</v>
      </c>
      <c r="G1087" t="s">
        <v>30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4</v>
      </c>
      <c r="T1087">
        <v>2</v>
      </c>
      <c r="U1087">
        <v>2</v>
      </c>
      <c r="V1087">
        <v>1</v>
      </c>
      <c r="W1087">
        <v>0</v>
      </c>
      <c r="X1087">
        <v>1</v>
      </c>
      <c r="Y1087">
        <v>0</v>
      </c>
      <c r="Z1087">
        <v>1</v>
      </c>
      <c r="AA1087">
        <v>1</v>
      </c>
      <c r="AB1087">
        <v>0</v>
      </c>
      <c r="AC1087">
        <v>0</v>
      </c>
      <c r="AD1087">
        <v>0</v>
      </c>
      <c r="AE1087">
        <v>1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</row>
    <row r="1088" spans="1:56" x14ac:dyDescent="0.3">
      <c r="A1088">
        <v>2025</v>
      </c>
      <c r="B1088">
        <v>6</v>
      </c>
      <c r="C1088">
        <v>6930</v>
      </c>
      <c r="D1088">
        <v>6953</v>
      </c>
      <c r="E1088" t="s">
        <v>170</v>
      </c>
      <c r="F1088" t="s">
        <v>68</v>
      </c>
      <c r="G1088" t="s">
        <v>92</v>
      </c>
      <c r="H1088">
        <v>0</v>
      </c>
      <c r="I1088">
        <v>0</v>
      </c>
      <c r="J1088">
        <v>0</v>
      </c>
      <c r="K1088">
        <v>1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1</v>
      </c>
      <c r="W1088">
        <v>3</v>
      </c>
      <c r="X1088">
        <v>1</v>
      </c>
      <c r="Y1088">
        <v>1</v>
      </c>
      <c r="Z1088">
        <v>3</v>
      </c>
      <c r="AA1088">
        <v>1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2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3</v>
      </c>
      <c r="BA1088">
        <v>0</v>
      </c>
      <c r="BB1088">
        <v>0</v>
      </c>
      <c r="BC1088">
        <v>0</v>
      </c>
      <c r="BD1088">
        <v>5</v>
      </c>
    </row>
    <row r="1089" spans="1:56" x14ac:dyDescent="0.3">
      <c r="A1089">
        <v>2025</v>
      </c>
      <c r="B1089">
        <v>6</v>
      </c>
      <c r="C1089">
        <v>6931</v>
      </c>
      <c r="D1089">
        <v>6954</v>
      </c>
      <c r="E1089" t="s">
        <v>171</v>
      </c>
      <c r="F1089" t="s">
        <v>8</v>
      </c>
      <c r="G1089" t="s">
        <v>136</v>
      </c>
      <c r="H1089">
        <v>0</v>
      </c>
      <c r="I1089">
        <v>0</v>
      </c>
      <c r="J1089">
        <v>0</v>
      </c>
      <c r="K1089">
        <v>2</v>
      </c>
      <c r="L1089">
        <v>2</v>
      </c>
      <c r="M1089">
        <v>1</v>
      </c>
      <c r="N1089">
        <v>1</v>
      </c>
      <c r="O1089">
        <v>0</v>
      </c>
      <c r="P1089">
        <v>2</v>
      </c>
      <c r="Q1089">
        <v>0</v>
      </c>
      <c r="R1089">
        <v>1</v>
      </c>
      <c r="S1089">
        <v>1</v>
      </c>
      <c r="T1089">
        <v>3</v>
      </c>
      <c r="U1089">
        <v>5</v>
      </c>
      <c r="V1089">
        <v>0</v>
      </c>
      <c r="W1089">
        <v>1</v>
      </c>
      <c r="X1089">
        <v>3</v>
      </c>
      <c r="Y1089">
        <v>2</v>
      </c>
      <c r="Z1089">
        <v>1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10</v>
      </c>
      <c r="AG1089">
        <v>0</v>
      </c>
      <c r="AH1089">
        <v>0</v>
      </c>
      <c r="AI1089">
        <v>0</v>
      </c>
      <c r="AJ1089">
        <v>0</v>
      </c>
      <c r="AK1089">
        <v>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2</v>
      </c>
      <c r="AV1089">
        <v>0</v>
      </c>
      <c r="AW1089">
        <v>5</v>
      </c>
      <c r="AX1089">
        <v>0</v>
      </c>
      <c r="AY1089">
        <v>5</v>
      </c>
      <c r="AZ1089">
        <v>12</v>
      </c>
      <c r="BA1089">
        <v>0</v>
      </c>
      <c r="BB1089">
        <v>0</v>
      </c>
      <c r="BC1089">
        <v>1</v>
      </c>
      <c r="BD1089">
        <v>1</v>
      </c>
    </row>
    <row r="1090" spans="1:56" x14ac:dyDescent="0.3">
      <c r="A1090">
        <v>2025</v>
      </c>
      <c r="B1090">
        <v>6</v>
      </c>
      <c r="C1090">
        <v>6974</v>
      </c>
      <c r="D1090">
        <v>6997</v>
      </c>
      <c r="E1090" t="s">
        <v>172</v>
      </c>
      <c r="F1090" t="s">
        <v>8</v>
      </c>
      <c r="G1090" t="s">
        <v>30</v>
      </c>
      <c r="H1090">
        <v>0</v>
      </c>
      <c r="I1090">
        <v>0</v>
      </c>
      <c r="J1090">
        <v>0</v>
      </c>
      <c r="K1090">
        <v>4</v>
      </c>
      <c r="L1090">
        <v>2</v>
      </c>
      <c r="M1090">
        <v>0</v>
      </c>
      <c r="N1090">
        <v>1</v>
      </c>
      <c r="O1090">
        <v>0</v>
      </c>
      <c r="P1090">
        <v>2</v>
      </c>
      <c r="Q1090">
        <v>0</v>
      </c>
      <c r="R1090">
        <v>1</v>
      </c>
      <c r="S1090">
        <v>2</v>
      </c>
      <c r="T1090">
        <v>6</v>
      </c>
      <c r="U1090">
        <v>4</v>
      </c>
      <c r="V1090">
        <v>0</v>
      </c>
      <c r="W1090">
        <v>5</v>
      </c>
      <c r="X1090">
        <v>3</v>
      </c>
      <c r="Y1090">
        <v>2</v>
      </c>
      <c r="Z1090">
        <v>2</v>
      </c>
      <c r="AA1090">
        <v>5</v>
      </c>
      <c r="AB1090">
        <v>0</v>
      </c>
      <c r="AC1090">
        <v>0</v>
      </c>
      <c r="AD1090">
        <v>6</v>
      </c>
      <c r="AE1090">
        <v>0</v>
      </c>
      <c r="AF1090">
        <v>6</v>
      </c>
      <c r="AG1090">
        <v>0</v>
      </c>
      <c r="AH1090">
        <v>0</v>
      </c>
      <c r="AI1090">
        <v>6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4</v>
      </c>
      <c r="AV1090">
        <v>0</v>
      </c>
      <c r="AW1090">
        <v>4</v>
      </c>
      <c r="AX1090">
        <v>0</v>
      </c>
      <c r="AY1090">
        <v>24</v>
      </c>
      <c r="AZ1090">
        <v>46</v>
      </c>
      <c r="BA1090">
        <v>0</v>
      </c>
      <c r="BB1090">
        <v>0</v>
      </c>
      <c r="BC1090">
        <v>1</v>
      </c>
      <c r="BD1090">
        <v>11</v>
      </c>
    </row>
    <row r="1091" spans="1:56" x14ac:dyDescent="0.3">
      <c r="A1091">
        <v>2025</v>
      </c>
      <c r="B1091">
        <v>6</v>
      </c>
      <c r="C1091">
        <v>6997</v>
      </c>
      <c r="D1091">
        <v>7020</v>
      </c>
      <c r="E1091" t="s">
        <v>173</v>
      </c>
      <c r="F1091" t="s">
        <v>68</v>
      </c>
      <c r="G1091" t="s">
        <v>94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1</v>
      </c>
      <c r="V1091">
        <v>2</v>
      </c>
      <c r="W1091">
        <v>2</v>
      </c>
      <c r="X1091">
        <v>4</v>
      </c>
      <c r="Y1091">
        <v>2</v>
      </c>
      <c r="Z1091">
        <v>1</v>
      </c>
      <c r="AA1091">
        <v>3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0</v>
      </c>
      <c r="AH1091">
        <v>1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1</v>
      </c>
      <c r="AV1091">
        <v>0</v>
      </c>
      <c r="AW1091">
        <v>5</v>
      </c>
      <c r="AX1091">
        <v>1</v>
      </c>
      <c r="AY1091">
        <v>7</v>
      </c>
      <c r="AZ1091">
        <v>6</v>
      </c>
      <c r="BA1091">
        <v>0</v>
      </c>
      <c r="BB1091">
        <v>0</v>
      </c>
      <c r="BC1091">
        <v>1</v>
      </c>
      <c r="BD1091">
        <v>2</v>
      </c>
    </row>
    <row r="1092" spans="1:56" x14ac:dyDescent="0.3">
      <c r="A1092">
        <v>2025</v>
      </c>
      <c r="B1092">
        <v>6</v>
      </c>
      <c r="C1092">
        <v>6998</v>
      </c>
      <c r="D1092">
        <v>7021</v>
      </c>
      <c r="E1092" t="s">
        <v>174</v>
      </c>
      <c r="F1092" t="s">
        <v>68</v>
      </c>
      <c r="G1092" t="s">
        <v>94</v>
      </c>
      <c r="H1092">
        <v>2</v>
      </c>
      <c r="I1092">
        <v>1</v>
      </c>
      <c r="J1092">
        <v>0</v>
      </c>
      <c r="K1092">
        <v>1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3</v>
      </c>
      <c r="S1092">
        <v>1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1</v>
      </c>
      <c r="Z1092">
        <v>0</v>
      </c>
      <c r="AA1092">
        <v>1</v>
      </c>
      <c r="AB1092">
        <v>0</v>
      </c>
      <c r="AC1092">
        <v>0</v>
      </c>
      <c r="AD1092">
        <v>0</v>
      </c>
      <c r="AE1092">
        <v>0</v>
      </c>
      <c r="AF1092">
        <v>6</v>
      </c>
      <c r="AG1092">
        <v>0</v>
      </c>
      <c r="AH1092">
        <v>0</v>
      </c>
      <c r="AI1092">
        <v>1</v>
      </c>
      <c r="AJ1092">
        <v>0</v>
      </c>
      <c r="AK1092">
        <v>1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8</v>
      </c>
      <c r="AX1092">
        <v>0</v>
      </c>
      <c r="AY1092">
        <v>2</v>
      </c>
      <c r="AZ1092">
        <v>17</v>
      </c>
      <c r="BA1092">
        <v>0</v>
      </c>
      <c r="BB1092">
        <v>0</v>
      </c>
      <c r="BC1092">
        <v>0</v>
      </c>
      <c r="BD1092">
        <v>4</v>
      </c>
    </row>
    <row r="1093" spans="1:56" x14ac:dyDescent="0.3">
      <c r="A1093">
        <v>2025</v>
      </c>
      <c r="B1093">
        <v>6</v>
      </c>
      <c r="C1093">
        <v>6999</v>
      </c>
      <c r="D1093">
        <v>7022</v>
      </c>
      <c r="E1093" t="s">
        <v>175</v>
      </c>
      <c r="F1093" t="s">
        <v>138</v>
      </c>
      <c r="G1093" t="s">
        <v>144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1</v>
      </c>
      <c r="T1093">
        <v>3</v>
      </c>
      <c r="U1093">
        <v>3</v>
      </c>
      <c r="V1093">
        <v>1</v>
      </c>
      <c r="W1093">
        <v>2</v>
      </c>
      <c r="X1093">
        <v>1</v>
      </c>
      <c r="Y1093">
        <v>4</v>
      </c>
      <c r="Z1093">
        <v>1</v>
      </c>
      <c r="AA1093">
        <v>2</v>
      </c>
      <c r="AB1093">
        <v>0</v>
      </c>
      <c r="AC1093">
        <v>0</v>
      </c>
      <c r="AD1093">
        <v>2</v>
      </c>
      <c r="AE1093">
        <v>0</v>
      </c>
      <c r="AF1093">
        <v>0</v>
      </c>
      <c r="AG1093">
        <v>0</v>
      </c>
      <c r="AH1093">
        <v>0</v>
      </c>
      <c r="AI1093">
        <v>2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3</v>
      </c>
      <c r="AZ1093">
        <v>18</v>
      </c>
      <c r="BA1093">
        <v>0</v>
      </c>
      <c r="BB1093">
        <v>0</v>
      </c>
      <c r="BC1093">
        <v>0</v>
      </c>
      <c r="BD1093">
        <v>3</v>
      </c>
    </row>
    <row r="1094" spans="1:56" x14ac:dyDescent="0.3">
      <c r="A1094">
        <v>2025</v>
      </c>
      <c r="B1094">
        <v>6</v>
      </c>
      <c r="C1094">
        <v>7000</v>
      </c>
      <c r="D1094">
        <v>7023</v>
      </c>
      <c r="E1094" t="s">
        <v>176</v>
      </c>
      <c r="F1094" t="s">
        <v>8</v>
      </c>
      <c r="G1094" t="s">
        <v>18</v>
      </c>
      <c r="H1094">
        <v>0</v>
      </c>
      <c r="I1094">
        <v>0</v>
      </c>
      <c r="J1094">
        <v>0</v>
      </c>
      <c r="K1094">
        <v>2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2</v>
      </c>
      <c r="S1094">
        <v>4</v>
      </c>
      <c r="T1094">
        <v>0</v>
      </c>
      <c r="U1094">
        <v>2</v>
      </c>
      <c r="V1094">
        <v>0</v>
      </c>
      <c r="W1094">
        <v>1</v>
      </c>
      <c r="X1094">
        <v>2</v>
      </c>
      <c r="Y1094">
        <v>3</v>
      </c>
      <c r="Z1094">
        <v>1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2</v>
      </c>
      <c r="AG1094">
        <v>0</v>
      </c>
      <c r="AH1094">
        <v>0</v>
      </c>
      <c r="AI1094">
        <v>1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2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1</v>
      </c>
    </row>
    <row r="1095" spans="1:56" x14ac:dyDescent="0.3">
      <c r="A1095">
        <v>2025</v>
      </c>
      <c r="B1095">
        <v>6</v>
      </c>
      <c r="C1095">
        <v>7083</v>
      </c>
      <c r="D1095">
        <v>7107</v>
      </c>
      <c r="E1095" t="s">
        <v>34</v>
      </c>
      <c r="F1095" t="s">
        <v>8</v>
      </c>
      <c r="G1095" t="s">
        <v>34</v>
      </c>
      <c r="H1095">
        <v>0</v>
      </c>
      <c r="I1095">
        <v>0</v>
      </c>
      <c r="J1095">
        <v>0</v>
      </c>
      <c r="K1095">
        <v>12</v>
      </c>
      <c r="L1095">
        <v>6</v>
      </c>
      <c r="M1095">
        <v>0</v>
      </c>
      <c r="N1095">
        <v>5</v>
      </c>
      <c r="O1095">
        <v>0</v>
      </c>
      <c r="P1095">
        <v>4</v>
      </c>
      <c r="Q1095">
        <v>0</v>
      </c>
      <c r="R1095">
        <v>3</v>
      </c>
      <c r="S1095">
        <v>15</v>
      </c>
      <c r="T1095">
        <v>17</v>
      </c>
      <c r="U1095">
        <v>20</v>
      </c>
      <c r="V1095">
        <v>5</v>
      </c>
      <c r="W1095">
        <v>9</v>
      </c>
      <c r="X1095">
        <v>12</v>
      </c>
      <c r="Y1095">
        <v>18</v>
      </c>
      <c r="Z1095">
        <v>2</v>
      </c>
      <c r="AA1095">
        <v>36</v>
      </c>
      <c r="AB1095">
        <v>1</v>
      </c>
      <c r="AC1095">
        <v>0</v>
      </c>
      <c r="AD1095">
        <v>16</v>
      </c>
      <c r="AE1095">
        <v>0</v>
      </c>
      <c r="AF1095">
        <v>39</v>
      </c>
      <c r="AG1095">
        <v>0</v>
      </c>
      <c r="AH1095">
        <v>0</v>
      </c>
      <c r="AI1095">
        <v>17</v>
      </c>
      <c r="AJ1095">
        <v>0</v>
      </c>
      <c r="AK1095">
        <v>7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2</v>
      </c>
      <c r="AV1095">
        <v>0</v>
      </c>
      <c r="AW1095">
        <v>5</v>
      </c>
      <c r="AX1095">
        <v>0</v>
      </c>
      <c r="AY1095">
        <v>20</v>
      </c>
      <c r="AZ1095">
        <v>12</v>
      </c>
      <c r="BA1095">
        <v>0</v>
      </c>
      <c r="BB1095">
        <v>0</v>
      </c>
      <c r="BC1095">
        <v>3</v>
      </c>
      <c r="BD1095">
        <v>20</v>
      </c>
    </row>
    <row r="1096" spans="1:56" x14ac:dyDescent="0.3">
      <c r="A1096">
        <v>2025</v>
      </c>
      <c r="B1096">
        <v>6</v>
      </c>
      <c r="C1096">
        <v>7156</v>
      </c>
      <c r="D1096">
        <v>7183</v>
      </c>
      <c r="E1096" t="s">
        <v>177</v>
      </c>
      <c r="F1096" t="s">
        <v>8</v>
      </c>
      <c r="G1096" t="s">
        <v>25</v>
      </c>
      <c r="H1096">
        <v>0</v>
      </c>
      <c r="I1096">
        <v>0</v>
      </c>
      <c r="J1096">
        <v>0</v>
      </c>
      <c r="K1096">
        <v>5</v>
      </c>
      <c r="L1096">
        <v>1</v>
      </c>
      <c r="M1096">
        <v>8</v>
      </c>
      <c r="N1096">
        <v>0</v>
      </c>
      <c r="O1096">
        <v>2</v>
      </c>
      <c r="P1096">
        <v>0</v>
      </c>
      <c r="Q1096">
        <v>1</v>
      </c>
      <c r="R1096">
        <v>6</v>
      </c>
      <c r="S1096">
        <v>33</v>
      </c>
      <c r="T1096">
        <v>14</v>
      </c>
      <c r="U1096">
        <v>33</v>
      </c>
      <c r="V1096">
        <v>6</v>
      </c>
      <c r="W1096">
        <v>18</v>
      </c>
      <c r="X1096">
        <v>12</v>
      </c>
      <c r="Y1096">
        <v>13</v>
      </c>
      <c r="Z1096">
        <v>5</v>
      </c>
      <c r="AA1096">
        <v>17</v>
      </c>
      <c r="AB1096">
        <v>6</v>
      </c>
      <c r="AC1096">
        <v>0</v>
      </c>
      <c r="AD1096">
        <v>16</v>
      </c>
      <c r="AE1096">
        <v>0</v>
      </c>
      <c r="AF1096">
        <v>70</v>
      </c>
      <c r="AG1096">
        <v>0</v>
      </c>
      <c r="AH1096">
        <v>1</v>
      </c>
      <c r="AI1096">
        <v>23</v>
      </c>
      <c r="AJ1096">
        <v>0</v>
      </c>
      <c r="AK1096">
        <v>6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2</v>
      </c>
      <c r="AV1096">
        <v>0</v>
      </c>
      <c r="AW1096">
        <v>11</v>
      </c>
      <c r="AX1096">
        <v>0</v>
      </c>
      <c r="AY1096">
        <v>23</v>
      </c>
      <c r="AZ1096">
        <v>22</v>
      </c>
      <c r="BA1096">
        <v>0</v>
      </c>
      <c r="BB1096">
        <v>0</v>
      </c>
      <c r="BC1096">
        <v>5</v>
      </c>
      <c r="BD1096">
        <v>19</v>
      </c>
    </row>
    <row r="1097" spans="1:56" x14ac:dyDescent="0.3">
      <c r="A1097">
        <v>2025</v>
      </c>
      <c r="B1097">
        <v>6</v>
      </c>
      <c r="C1097">
        <v>7195</v>
      </c>
      <c r="D1097">
        <v>7222</v>
      </c>
      <c r="E1097" t="s">
        <v>178</v>
      </c>
      <c r="F1097" t="s">
        <v>68</v>
      </c>
      <c r="G1097" t="s">
        <v>117</v>
      </c>
      <c r="H1097">
        <v>0</v>
      </c>
      <c r="I1097">
        <v>0</v>
      </c>
      <c r="J1097">
        <v>0</v>
      </c>
      <c r="K1097">
        <v>1</v>
      </c>
      <c r="L1097">
        <v>1</v>
      </c>
      <c r="M1097">
        <v>0</v>
      </c>
      <c r="N1097">
        <v>1</v>
      </c>
      <c r="O1097">
        <v>0</v>
      </c>
      <c r="P1097">
        <v>0</v>
      </c>
      <c r="Q1097">
        <v>0</v>
      </c>
      <c r="R1097">
        <v>0</v>
      </c>
      <c r="S1097">
        <v>1</v>
      </c>
      <c r="T1097">
        <v>1</v>
      </c>
      <c r="U1097">
        <v>2</v>
      </c>
      <c r="V1097">
        <v>2</v>
      </c>
      <c r="W1097">
        <v>4</v>
      </c>
      <c r="X1097">
        <v>2</v>
      </c>
      <c r="Y1097">
        <v>5</v>
      </c>
      <c r="Z1097">
        <v>6</v>
      </c>
      <c r="AA1097">
        <v>1</v>
      </c>
      <c r="AB1097">
        <v>2</v>
      </c>
      <c r="AC1097">
        <v>0</v>
      </c>
      <c r="AD1097">
        <v>0</v>
      </c>
      <c r="AE1097">
        <v>0</v>
      </c>
      <c r="AF1097">
        <v>8</v>
      </c>
      <c r="AG1097">
        <v>0</v>
      </c>
      <c r="AH1097">
        <v>0</v>
      </c>
      <c r="AI1097">
        <v>0</v>
      </c>
      <c r="AJ1097">
        <v>0</v>
      </c>
      <c r="AK1097">
        <v>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1</v>
      </c>
      <c r="AZ1097">
        <v>20</v>
      </c>
      <c r="BA1097">
        <v>0</v>
      </c>
      <c r="BB1097">
        <v>0</v>
      </c>
      <c r="BC1097">
        <v>1</v>
      </c>
      <c r="BD1097">
        <v>6</v>
      </c>
    </row>
    <row r="1098" spans="1:56" x14ac:dyDescent="0.3">
      <c r="A1098">
        <v>2025</v>
      </c>
      <c r="B1098">
        <v>6</v>
      </c>
      <c r="C1098">
        <v>7196</v>
      </c>
      <c r="D1098">
        <v>7223</v>
      </c>
      <c r="E1098" t="s">
        <v>179</v>
      </c>
      <c r="F1098" t="s">
        <v>68</v>
      </c>
      <c r="G1098" t="s">
        <v>117</v>
      </c>
      <c r="H1098">
        <v>0</v>
      </c>
      <c r="I1098">
        <v>0</v>
      </c>
      <c r="J1098">
        <v>0</v>
      </c>
      <c r="K1098">
        <v>2</v>
      </c>
      <c r="L1098">
        <v>1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1</v>
      </c>
      <c r="T1098">
        <v>0</v>
      </c>
      <c r="U1098">
        <v>0</v>
      </c>
      <c r="V1098">
        <v>1</v>
      </c>
      <c r="W1098">
        <v>3</v>
      </c>
      <c r="X1098">
        <v>1</v>
      </c>
      <c r="Y1098">
        <v>1</v>
      </c>
      <c r="Z1098">
        <v>2</v>
      </c>
      <c r="AA1098">
        <v>4</v>
      </c>
      <c r="AB1098">
        <v>1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1</v>
      </c>
      <c r="AJ1098">
        <v>0</v>
      </c>
      <c r="AK1098">
        <v>2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1</v>
      </c>
      <c r="AX1098">
        <v>4</v>
      </c>
      <c r="AY1098">
        <v>0</v>
      </c>
      <c r="AZ1098">
        <v>9</v>
      </c>
      <c r="BA1098">
        <v>0</v>
      </c>
      <c r="BB1098">
        <v>0</v>
      </c>
      <c r="BC1098">
        <v>0</v>
      </c>
      <c r="BD1098">
        <v>1</v>
      </c>
    </row>
    <row r="1099" spans="1:56" x14ac:dyDescent="0.3">
      <c r="A1099">
        <v>2025</v>
      </c>
      <c r="B1099">
        <v>6</v>
      </c>
      <c r="C1099">
        <v>7273</v>
      </c>
      <c r="D1099">
        <v>7306</v>
      </c>
      <c r="E1099" t="s">
        <v>180</v>
      </c>
      <c r="F1099" t="s">
        <v>8</v>
      </c>
      <c r="G1099" t="s">
        <v>32</v>
      </c>
      <c r="H1099">
        <v>0</v>
      </c>
      <c r="I1099">
        <v>0</v>
      </c>
      <c r="J1099">
        <v>0</v>
      </c>
      <c r="K1099">
        <v>5</v>
      </c>
      <c r="L1099">
        <v>3</v>
      </c>
      <c r="M1099">
        <v>0</v>
      </c>
      <c r="N1099">
        <v>3</v>
      </c>
      <c r="O1099">
        <v>0</v>
      </c>
      <c r="P1099">
        <v>6</v>
      </c>
      <c r="Q1099">
        <v>0</v>
      </c>
      <c r="R1099">
        <v>1</v>
      </c>
      <c r="S1099">
        <v>8</v>
      </c>
      <c r="T1099">
        <v>4</v>
      </c>
      <c r="U1099">
        <v>8</v>
      </c>
      <c r="V1099">
        <v>5</v>
      </c>
      <c r="W1099">
        <v>8</v>
      </c>
      <c r="X1099">
        <v>2</v>
      </c>
      <c r="Y1099">
        <v>4</v>
      </c>
      <c r="Z1099">
        <v>0</v>
      </c>
      <c r="AA1099">
        <v>4</v>
      </c>
      <c r="AB1099">
        <v>0</v>
      </c>
      <c r="AC1099">
        <v>0</v>
      </c>
      <c r="AD1099">
        <v>14</v>
      </c>
      <c r="AE1099">
        <v>0</v>
      </c>
      <c r="AF1099">
        <v>18</v>
      </c>
      <c r="AG1099">
        <v>0</v>
      </c>
      <c r="AH1099">
        <v>1</v>
      </c>
      <c r="AI1099">
        <v>14</v>
      </c>
      <c r="AJ1099">
        <v>0</v>
      </c>
      <c r="AK1099">
        <v>3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1</v>
      </c>
      <c r="AZ1099">
        <v>4</v>
      </c>
      <c r="BA1099">
        <v>0</v>
      </c>
      <c r="BB1099">
        <v>0</v>
      </c>
      <c r="BC1099">
        <v>0</v>
      </c>
      <c r="BD1099">
        <v>6</v>
      </c>
    </row>
    <row r="1100" spans="1:56" x14ac:dyDescent="0.3">
      <c r="A1100">
        <v>2025</v>
      </c>
      <c r="B1100">
        <v>6</v>
      </c>
      <c r="C1100">
        <v>7282</v>
      </c>
      <c r="D1100">
        <v>7315</v>
      </c>
      <c r="E1100" t="s">
        <v>181</v>
      </c>
      <c r="F1100" t="s">
        <v>68</v>
      </c>
      <c r="G1100" t="s">
        <v>104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2</v>
      </c>
      <c r="O1100">
        <v>0</v>
      </c>
      <c r="P1100">
        <v>0</v>
      </c>
      <c r="Q1100">
        <v>0</v>
      </c>
      <c r="R1100">
        <v>2</v>
      </c>
      <c r="S1100">
        <v>2</v>
      </c>
      <c r="T1100">
        <v>2</v>
      </c>
      <c r="U1100">
        <v>1</v>
      </c>
      <c r="V1100">
        <v>2</v>
      </c>
      <c r="W1100">
        <v>1</v>
      </c>
      <c r="X1100">
        <v>1</v>
      </c>
      <c r="Y1100">
        <v>0</v>
      </c>
      <c r="Z1100">
        <v>1</v>
      </c>
      <c r="AA1100">
        <v>1</v>
      </c>
      <c r="AB1100">
        <v>1</v>
      </c>
      <c r="AC1100">
        <v>0</v>
      </c>
      <c r="AD1100">
        <v>1</v>
      </c>
      <c r="AE1100">
        <v>0</v>
      </c>
      <c r="AF1100">
        <v>2</v>
      </c>
      <c r="AG1100">
        <v>0</v>
      </c>
      <c r="AH1100">
        <v>1</v>
      </c>
      <c r="AI1100">
        <v>2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2</v>
      </c>
      <c r="AT1100">
        <v>1</v>
      </c>
      <c r="AU1100">
        <v>0</v>
      </c>
      <c r="AV1100">
        <v>0</v>
      </c>
      <c r="AW1100">
        <v>0</v>
      </c>
      <c r="AX1100">
        <v>4</v>
      </c>
      <c r="AY1100">
        <v>1</v>
      </c>
      <c r="AZ1100">
        <v>2</v>
      </c>
      <c r="BA1100">
        <v>0</v>
      </c>
      <c r="BB1100">
        <v>0</v>
      </c>
      <c r="BC1100">
        <v>0</v>
      </c>
      <c r="BD1100">
        <v>1</v>
      </c>
    </row>
    <row r="1101" spans="1:56" x14ac:dyDescent="0.3">
      <c r="A1101">
        <v>2025</v>
      </c>
      <c r="B1101">
        <v>6</v>
      </c>
      <c r="C1101">
        <v>7283</v>
      </c>
      <c r="D1101">
        <v>7316</v>
      </c>
      <c r="E1101" t="s">
        <v>182</v>
      </c>
      <c r="F1101" t="s">
        <v>68</v>
      </c>
      <c r="G1101" t="s">
        <v>104</v>
      </c>
      <c r="H1101">
        <v>0</v>
      </c>
      <c r="I1101">
        <v>0</v>
      </c>
      <c r="J1101">
        <v>0</v>
      </c>
      <c r="K1101">
        <v>1</v>
      </c>
      <c r="L1101">
        <v>1</v>
      </c>
      <c r="M1101">
        <v>0</v>
      </c>
      <c r="N1101">
        <v>1</v>
      </c>
      <c r="O1101">
        <v>0</v>
      </c>
      <c r="P1101">
        <v>2</v>
      </c>
      <c r="Q1101">
        <v>0</v>
      </c>
      <c r="R1101">
        <v>0</v>
      </c>
      <c r="S1101">
        <v>2</v>
      </c>
      <c r="T1101">
        <v>4</v>
      </c>
      <c r="U1101">
        <v>1</v>
      </c>
      <c r="V1101">
        <v>1</v>
      </c>
      <c r="W1101">
        <v>2</v>
      </c>
      <c r="X1101">
        <v>0</v>
      </c>
      <c r="Y1101">
        <v>3</v>
      </c>
      <c r="Z1101">
        <v>0</v>
      </c>
      <c r="AA1101">
        <v>2</v>
      </c>
      <c r="AB1101">
        <v>1</v>
      </c>
      <c r="AC1101">
        <v>0</v>
      </c>
      <c r="AD1101">
        <v>3</v>
      </c>
      <c r="AE1101">
        <v>0</v>
      </c>
      <c r="AF1101">
        <v>2</v>
      </c>
      <c r="AG1101">
        <v>0</v>
      </c>
      <c r="AH1101">
        <v>4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4</v>
      </c>
      <c r="AZ1101">
        <v>5</v>
      </c>
      <c r="BA1101">
        <v>0</v>
      </c>
      <c r="BB1101">
        <v>0</v>
      </c>
      <c r="BC1101">
        <v>0</v>
      </c>
      <c r="BD1101">
        <v>1</v>
      </c>
    </row>
    <row r="1102" spans="1:56" x14ac:dyDescent="0.3">
      <c r="A1102">
        <v>2025</v>
      </c>
      <c r="B1102">
        <v>6</v>
      </c>
      <c r="C1102">
        <v>7284</v>
      </c>
      <c r="D1102">
        <v>7317</v>
      </c>
      <c r="E1102" t="s">
        <v>183</v>
      </c>
      <c r="F1102" t="s">
        <v>138</v>
      </c>
      <c r="G1102" t="s">
        <v>144</v>
      </c>
      <c r="H1102">
        <v>0</v>
      </c>
      <c r="I1102">
        <v>0</v>
      </c>
      <c r="J1102">
        <v>0</v>
      </c>
      <c r="K1102">
        <v>2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1</v>
      </c>
      <c r="T1102">
        <v>1</v>
      </c>
      <c r="U1102">
        <v>2</v>
      </c>
      <c r="V1102">
        <v>1</v>
      </c>
      <c r="W1102">
        <v>1</v>
      </c>
      <c r="X1102">
        <v>1</v>
      </c>
      <c r="Y1102">
        <v>0</v>
      </c>
      <c r="Z1102">
        <v>2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1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2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1</v>
      </c>
      <c r="BA1102">
        <v>0</v>
      </c>
      <c r="BB1102">
        <v>0</v>
      </c>
      <c r="BC1102">
        <v>2</v>
      </c>
      <c r="BD1102">
        <v>1</v>
      </c>
    </row>
    <row r="1103" spans="1:56" x14ac:dyDescent="0.3">
      <c r="A1103">
        <v>2025</v>
      </c>
      <c r="B1103">
        <v>6</v>
      </c>
      <c r="C1103">
        <v>7285</v>
      </c>
      <c r="D1103">
        <v>7318</v>
      </c>
      <c r="E1103" t="s">
        <v>184</v>
      </c>
      <c r="F1103" t="s">
        <v>68</v>
      </c>
      <c r="G1103" t="s">
        <v>94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1</v>
      </c>
      <c r="O1103">
        <v>0</v>
      </c>
      <c r="P1103">
        <v>0</v>
      </c>
      <c r="Q1103">
        <v>0</v>
      </c>
      <c r="R1103">
        <v>2</v>
      </c>
      <c r="S1103">
        <v>1</v>
      </c>
      <c r="T1103">
        <v>2</v>
      </c>
      <c r="U1103">
        <v>2</v>
      </c>
      <c r="V1103">
        <v>0</v>
      </c>
      <c r="W1103">
        <v>2</v>
      </c>
      <c r="X1103">
        <v>0</v>
      </c>
      <c r="Y1103">
        <v>1</v>
      </c>
      <c r="Z1103">
        <v>1</v>
      </c>
      <c r="AA1103">
        <v>2</v>
      </c>
      <c r="AB1103">
        <v>1</v>
      </c>
      <c r="AC1103">
        <v>0</v>
      </c>
      <c r="AD1103">
        <v>0</v>
      </c>
      <c r="AE1103">
        <v>0</v>
      </c>
      <c r="AF1103">
        <v>4</v>
      </c>
      <c r="AG1103">
        <v>0</v>
      </c>
      <c r="AH1103">
        <v>0</v>
      </c>
      <c r="AI1103">
        <v>4</v>
      </c>
      <c r="AJ1103">
        <v>0</v>
      </c>
      <c r="AK1103">
        <v>1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1</v>
      </c>
      <c r="AV1103">
        <v>0</v>
      </c>
      <c r="AW1103">
        <v>2</v>
      </c>
      <c r="AX1103">
        <v>0</v>
      </c>
      <c r="AY1103">
        <v>12</v>
      </c>
      <c r="AZ1103">
        <v>15</v>
      </c>
      <c r="BA1103">
        <v>0</v>
      </c>
      <c r="BB1103">
        <v>0</v>
      </c>
      <c r="BC1103">
        <v>0</v>
      </c>
      <c r="BD1103">
        <v>3</v>
      </c>
    </row>
    <row r="1104" spans="1:56" x14ac:dyDescent="0.3">
      <c r="A1104">
        <v>2025</v>
      </c>
      <c r="B1104">
        <v>6</v>
      </c>
      <c r="C1104">
        <v>8434</v>
      </c>
      <c r="D1104">
        <v>7410</v>
      </c>
      <c r="E1104" t="s">
        <v>185</v>
      </c>
      <c r="F1104" t="s">
        <v>8</v>
      </c>
      <c r="G1104" t="s">
        <v>21</v>
      </c>
      <c r="H1104">
        <v>0</v>
      </c>
      <c r="I1104">
        <v>0</v>
      </c>
      <c r="J1104">
        <v>0</v>
      </c>
      <c r="K1104">
        <v>12</v>
      </c>
      <c r="L1104">
        <v>7</v>
      </c>
      <c r="M1104">
        <v>0</v>
      </c>
      <c r="N1104">
        <v>8</v>
      </c>
      <c r="O1104">
        <v>0</v>
      </c>
      <c r="P1104">
        <v>12</v>
      </c>
      <c r="Q1104">
        <v>0</v>
      </c>
      <c r="R1104">
        <v>5</v>
      </c>
      <c r="S1104">
        <v>15</v>
      </c>
      <c r="T1104">
        <v>9</v>
      </c>
      <c r="U1104">
        <v>16</v>
      </c>
      <c r="V1104">
        <v>5</v>
      </c>
      <c r="W1104">
        <v>7</v>
      </c>
      <c r="X1104">
        <v>3</v>
      </c>
      <c r="Y1104">
        <v>5</v>
      </c>
      <c r="Z1104">
        <v>1</v>
      </c>
      <c r="AA1104">
        <v>5</v>
      </c>
      <c r="AB1104">
        <v>3</v>
      </c>
      <c r="AC1104">
        <v>0</v>
      </c>
      <c r="AD1104">
        <v>15</v>
      </c>
      <c r="AE1104">
        <v>0</v>
      </c>
      <c r="AF1104">
        <v>33</v>
      </c>
      <c r="AG1104">
        <v>0</v>
      </c>
      <c r="AH1104">
        <v>0</v>
      </c>
      <c r="AI1104">
        <v>20</v>
      </c>
      <c r="AJ1104">
        <v>0</v>
      </c>
      <c r="AK1104">
        <v>13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4</v>
      </c>
      <c r="AU1104">
        <v>0</v>
      </c>
      <c r="AV1104">
        <v>0</v>
      </c>
      <c r="AW1104">
        <v>0</v>
      </c>
      <c r="AX1104">
        <v>0</v>
      </c>
      <c r="AY1104">
        <v>7</v>
      </c>
      <c r="AZ1104">
        <v>9</v>
      </c>
      <c r="BA1104">
        <v>0</v>
      </c>
      <c r="BB1104">
        <v>0</v>
      </c>
      <c r="BC1104">
        <v>0</v>
      </c>
      <c r="BD1104">
        <v>5</v>
      </c>
    </row>
    <row r="1105" spans="1:56" x14ac:dyDescent="0.3">
      <c r="A1105">
        <v>2025</v>
      </c>
      <c r="B1105">
        <v>6</v>
      </c>
      <c r="C1105">
        <v>10904</v>
      </c>
      <c r="D1105">
        <v>9468</v>
      </c>
      <c r="E1105" t="s">
        <v>186</v>
      </c>
      <c r="F1105" t="s">
        <v>68</v>
      </c>
      <c r="G1105" t="s">
        <v>83</v>
      </c>
      <c r="H1105">
        <v>1</v>
      </c>
      <c r="I1105">
        <v>0</v>
      </c>
      <c r="J1105">
        <v>0</v>
      </c>
      <c r="K1105">
        <v>1</v>
      </c>
      <c r="L1105">
        <v>1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2</v>
      </c>
      <c r="S1105">
        <v>1</v>
      </c>
      <c r="T1105">
        <v>1</v>
      </c>
      <c r="U1105">
        <v>3</v>
      </c>
      <c r="V1105">
        <v>0</v>
      </c>
      <c r="W1105">
        <v>2</v>
      </c>
      <c r="X1105">
        <v>1</v>
      </c>
      <c r="Y1105">
        <v>1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3</v>
      </c>
      <c r="AG1105">
        <v>0</v>
      </c>
      <c r="AH1105">
        <v>1</v>
      </c>
      <c r="AI1105">
        <v>0</v>
      </c>
      <c r="AJ1105">
        <v>0</v>
      </c>
      <c r="AK1105">
        <v>1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1</v>
      </c>
      <c r="AX1105">
        <v>0</v>
      </c>
      <c r="AY1105">
        <v>0</v>
      </c>
      <c r="AZ1105">
        <v>7</v>
      </c>
      <c r="BA1105">
        <v>0</v>
      </c>
      <c r="BB1105">
        <v>0</v>
      </c>
      <c r="BC1105">
        <v>0</v>
      </c>
      <c r="BD1105">
        <v>0</v>
      </c>
    </row>
    <row r="1106" spans="1:56" x14ac:dyDescent="0.3">
      <c r="A1106">
        <v>2025</v>
      </c>
      <c r="B1106">
        <v>6</v>
      </c>
      <c r="C1106">
        <v>11767</v>
      </c>
      <c r="D1106">
        <v>10096</v>
      </c>
      <c r="E1106" t="s">
        <v>187</v>
      </c>
      <c r="F1106" t="s">
        <v>68</v>
      </c>
      <c r="G1106" t="s">
        <v>104</v>
      </c>
      <c r="H1106">
        <v>0</v>
      </c>
      <c r="I1106">
        <v>0</v>
      </c>
      <c r="J1106">
        <v>0</v>
      </c>
      <c r="K1106">
        <v>1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2</v>
      </c>
      <c r="V1106">
        <v>1</v>
      </c>
      <c r="W1106">
        <v>3</v>
      </c>
      <c r="X1106">
        <v>1</v>
      </c>
      <c r="Y1106">
        <v>0</v>
      </c>
      <c r="Z1106">
        <v>1</v>
      </c>
      <c r="AA1106">
        <v>1</v>
      </c>
      <c r="AB1106">
        <v>2</v>
      </c>
      <c r="AC1106">
        <v>0</v>
      </c>
      <c r="AD1106">
        <v>0</v>
      </c>
      <c r="AE1106">
        <v>0</v>
      </c>
      <c r="AF1106">
        <v>1</v>
      </c>
      <c r="AG1106">
        <v>0</v>
      </c>
      <c r="AH1106">
        <v>0</v>
      </c>
      <c r="AI1106">
        <v>3</v>
      </c>
      <c r="AJ1106">
        <v>0</v>
      </c>
      <c r="AK1106">
        <v>1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8</v>
      </c>
      <c r="AZ1106">
        <v>4</v>
      </c>
      <c r="BA1106">
        <v>0</v>
      </c>
      <c r="BB1106">
        <v>0</v>
      </c>
      <c r="BC1106">
        <v>0</v>
      </c>
      <c r="BD1106">
        <v>2</v>
      </c>
    </row>
    <row r="1107" spans="1:56" x14ac:dyDescent="0.3">
      <c r="A1107">
        <v>2025</v>
      </c>
      <c r="B1107">
        <v>6</v>
      </c>
      <c r="C1107">
        <v>11784</v>
      </c>
      <c r="D1107">
        <v>10095</v>
      </c>
      <c r="E1107" t="s">
        <v>188</v>
      </c>
      <c r="F1107" t="s">
        <v>68</v>
      </c>
      <c r="G1107" t="s">
        <v>104</v>
      </c>
      <c r="H1107">
        <v>0</v>
      </c>
      <c r="I1107">
        <v>0</v>
      </c>
      <c r="J1107">
        <v>0</v>
      </c>
      <c r="K1107">
        <v>3</v>
      </c>
      <c r="L1107">
        <v>2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1</v>
      </c>
      <c r="T1107">
        <v>4</v>
      </c>
      <c r="U1107">
        <v>2</v>
      </c>
      <c r="V1107">
        <v>0</v>
      </c>
      <c r="W1107">
        <v>0</v>
      </c>
      <c r="X1107">
        <v>1</v>
      </c>
      <c r="Y1107">
        <v>1</v>
      </c>
      <c r="Z1107">
        <v>1</v>
      </c>
      <c r="AA1107">
        <v>4</v>
      </c>
      <c r="AB1107">
        <v>0</v>
      </c>
      <c r="AC1107">
        <v>0</v>
      </c>
      <c r="AD1107">
        <v>0</v>
      </c>
      <c r="AE1107">
        <v>0</v>
      </c>
      <c r="AF1107">
        <v>7</v>
      </c>
      <c r="AG1107">
        <v>0</v>
      </c>
      <c r="AH1107">
        <v>0</v>
      </c>
      <c r="AI1107">
        <v>0</v>
      </c>
      <c r="AJ1107">
        <v>0</v>
      </c>
      <c r="AK1107">
        <v>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1</v>
      </c>
      <c r="AV1107">
        <v>0</v>
      </c>
      <c r="AW1107">
        <v>1</v>
      </c>
      <c r="AX1107">
        <v>2</v>
      </c>
      <c r="AY1107">
        <v>0</v>
      </c>
      <c r="AZ1107">
        <v>4</v>
      </c>
      <c r="BA1107">
        <v>0</v>
      </c>
      <c r="BB1107">
        <v>0</v>
      </c>
      <c r="BC1107">
        <v>0</v>
      </c>
      <c r="BD1107">
        <v>0</v>
      </c>
    </row>
    <row r="1108" spans="1:56" x14ac:dyDescent="0.3">
      <c r="A1108">
        <v>2025</v>
      </c>
      <c r="B1108">
        <v>6</v>
      </c>
      <c r="C1108">
        <v>12735</v>
      </c>
      <c r="D1108">
        <v>11688</v>
      </c>
      <c r="E1108" t="s">
        <v>189</v>
      </c>
      <c r="F1108" t="s">
        <v>68</v>
      </c>
      <c r="G1108" t="s">
        <v>104</v>
      </c>
      <c r="H1108">
        <v>0</v>
      </c>
      <c r="I1108">
        <v>0</v>
      </c>
      <c r="J1108">
        <v>0</v>
      </c>
      <c r="K1108">
        <v>1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1</v>
      </c>
      <c r="S1108">
        <v>0</v>
      </c>
      <c r="T1108">
        <v>4</v>
      </c>
      <c r="U1108">
        <v>3</v>
      </c>
      <c r="V1108">
        <v>3</v>
      </c>
      <c r="W1108">
        <v>2</v>
      </c>
      <c r="X1108">
        <v>0</v>
      </c>
      <c r="Y1108">
        <v>1</v>
      </c>
      <c r="Z1108">
        <v>0</v>
      </c>
      <c r="AA1108">
        <v>3</v>
      </c>
      <c r="AB1108">
        <v>0</v>
      </c>
      <c r="AC1108">
        <v>0</v>
      </c>
      <c r="AD1108">
        <v>0</v>
      </c>
      <c r="AE1108">
        <v>0</v>
      </c>
      <c r="AF1108">
        <v>10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1</v>
      </c>
      <c r="AZ1108">
        <v>8</v>
      </c>
      <c r="BA1108">
        <v>0</v>
      </c>
      <c r="BB1108">
        <v>0</v>
      </c>
      <c r="BC1108">
        <v>0</v>
      </c>
      <c r="BD1108">
        <v>1</v>
      </c>
    </row>
    <row r="1109" spans="1:56" x14ac:dyDescent="0.3">
      <c r="A1109">
        <v>2025</v>
      </c>
      <c r="B1109">
        <v>6</v>
      </c>
      <c r="C1109">
        <v>13662</v>
      </c>
      <c r="D1109">
        <v>11452</v>
      </c>
      <c r="E1109" t="s">
        <v>190</v>
      </c>
      <c r="F1109" t="s">
        <v>68</v>
      </c>
      <c r="G1109" t="s">
        <v>83</v>
      </c>
      <c r="H1109">
        <v>0</v>
      </c>
      <c r="I1109">
        <v>0</v>
      </c>
      <c r="J1109">
        <v>0</v>
      </c>
      <c r="K1109">
        <v>2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  <c r="S1109">
        <v>1</v>
      </c>
      <c r="T1109">
        <v>0</v>
      </c>
      <c r="U1109">
        <v>1</v>
      </c>
      <c r="V1109">
        <v>0</v>
      </c>
      <c r="W1109">
        <v>0</v>
      </c>
      <c r="X1109">
        <v>0</v>
      </c>
      <c r="Y1109">
        <v>1</v>
      </c>
      <c r="Z1109">
        <v>2</v>
      </c>
      <c r="AA1109">
        <v>1</v>
      </c>
      <c r="AB1109">
        <v>0</v>
      </c>
      <c r="AC1109">
        <v>0</v>
      </c>
      <c r="AD1109">
        <v>0</v>
      </c>
      <c r="AE1109">
        <v>0</v>
      </c>
      <c r="AF1109">
        <v>2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4</v>
      </c>
      <c r="AY1109">
        <v>1</v>
      </c>
      <c r="AZ1109">
        <v>2</v>
      </c>
      <c r="BA1109">
        <v>0</v>
      </c>
      <c r="BB1109">
        <v>0</v>
      </c>
      <c r="BC1109">
        <v>0</v>
      </c>
      <c r="BD1109">
        <v>5</v>
      </c>
    </row>
    <row r="1110" spans="1:56" x14ac:dyDescent="0.3">
      <c r="A1110">
        <v>2025</v>
      </c>
      <c r="B1110">
        <v>6</v>
      </c>
      <c r="C1110">
        <v>14654</v>
      </c>
      <c r="D1110">
        <v>11470</v>
      </c>
      <c r="E1110" t="s">
        <v>191</v>
      </c>
      <c r="F1110" t="s">
        <v>66</v>
      </c>
      <c r="G1110" t="s">
        <v>9</v>
      </c>
      <c r="H1110">
        <v>0</v>
      </c>
      <c r="I1110">
        <v>49</v>
      </c>
      <c r="J1110">
        <v>120</v>
      </c>
      <c r="K1110">
        <v>0</v>
      </c>
      <c r="L1110">
        <v>0</v>
      </c>
      <c r="M1110">
        <v>3</v>
      </c>
      <c r="N1110">
        <v>0</v>
      </c>
      <c r="O1110">
        <v>3</v>
      </c>
      <c r="P1110">
        <v>0</v>
      </c>
      <c r="Q1110">
        <v>1</v>
      </c>
      <c r="R1110">
        <v>0</v>
      </c>
      <c r="S1110">
        <v>13</v>
      </c>
      <c r="T1110">
        <v>8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1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8</v>
      </c>
      <c r="AV1110">
        <v>0</v>
      </c>
      <c r="AW1110">
        <v>11</v>
      </c>
      <c r="AX1110">
        <v>0</v>
      </c>
      <c r="AY1110">
        <v>12</v>
      </c>
      <c r="AZ1110">
        <v>16</v>
      </c>
      <c r="BA1110">
        <v>0</v>
      </c>
      <c r="BB1110">
        <v>1</v>
      </c>
      <c r="BC1110">
        <v>5</v>
      </c>
      <c r="BD1110">
        <v>13</v>
      </c>
    </row>
    <row r="1111" spans="1:56" x14ac:dyDescent="0.3">
      <c r="A1111">
        <v>2025</v>
      </c>
      <c r="B1111">
        <v>6</v>
      </c>
      <c r="C1111">
        <v>26291</v>
      </c>
      <c r="D1111">
        <v>17605</v>
      </c>
      <c r="E1111" t="s">
        <v>192</v>
      </c>
      <c r="F1111" t="s">
        <v>68</v>
      </c>
      <c r="G1111" t="s">
        <v>104</v>
      </c>
      <c r="H1111">
        <v>0</v>
      </c>
      <c r="I1111">
        <v>0</v>
      </c>
      <c r="J1111">
        <v>0</v>
      </c>
      <c r="K1111">
        <v>5</v>
      </c>
      <c r="L1111">
        <v>2</v>
      </c>
      <c r="M1111">
        <v>0</v>
      </c>
      <c r="N1111">
        <v>3</v>
      </c>
      <c r="O1111">
        <v>0</v>
      </c>
      <c r="P1111">
        <v>3</v>
      </c>
      <c r="Q1111">
        <v>0</v>
      </c>
      <c r="R1111">
        <v>2</v>
      </c>
      <c r="S1111">
        <v>6</v>
      </c>
      <c r="T1111">
        <v>2</v>
      </c>
      <c r="U1111">
        <v>4</v>
      </c>
      <c r="V1111">
        <v>3</v>
      </c>
      <c r="W1111">
        <v>2</v>
      </c>
      <c r="X1111">
        <v>2</v>
      </c>
      <c r="Y1111">
        <v>2</v>
      </c>
      <c r="Z1111">
        <v>0</v>
      </c>
      <c r="AA1111">
        <v>2</v>
      </c>
      <c r="AB1111">
        <v>0</v>
      </c>
      <c r="AC1111">
        <v>0</v>
      </c>
      <c r="AD1111">
        <v>0</v>
      </c>
      <c r="AE1111">
        <v>0</v>
      </c>
      <c r="AF1111">
        <v>4</v>
      </c>
      <c r="AG1111">
        <v>0</v>
      </c>
      <c r="AH1111">
        <v>0</v>
      </c>
      <c r="AI1111">
        <v>2</v>
      </c>
      <c r="AJ1111">
        <v>0</v>
      </c>
      <c r="AK1111">
        <v>1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1</v>
      </c>
      <c r="AV1111">
        <v>0</v>
      </c>
      <c r="AW1111">
        <v>3</v>
      </c>
      <c r="AX1111">
        <v>0</v>
      </c>
      <c r="AY1111">
        <v>9</v>
      </c>
      <c r="AZ1111">
        <v>19</v>
      </c>
      <c r="BA1111">
        <v>0</v>
      </c>
      <c r="BB1111">
        <v>0</v>
      </c>
      <c r="BC1111">
        <v>0</v>
      </c>
      <c r="BD1111">
        <v>1</v>
      </c>
    </row>
    <row r="1112" spans="1:56" x14ac:dyDescent="0.3">
      <c r="A1112">
        <v>2025</v>
      </c>
      <c r="B1112">
        <v>6</v>
      </c>
      <c r="C1112">
        <v>26893</v>
      </c>
      <c r="D1112">
        <v>17874</v>
      </c>
      <c r="E1112" t="s">
        <v>193</v>
      </c>
      <c r="F1112" t="s">
        <v>8</v>
      </c>
      <c r="G1112" t="s">
        <v>37</v>
      </c>
      <c r="H1112">
        <v>0</v>
      </c>
      <c r="I1112">
        <v>0</v>
      </c>
      <c r="J1112">
        <v>0</v>
      </c>
      <c r="K1112">
        <v>2</v>
      </c>
      <c r="L1112">
        <v>1</v>
      </c>
      <c r="M1112">
        <v>0</v>
      </c>
      <c r="N1112">
        <v>1</v>
      </c>
      <c r="O1112">
        <v>0</v>
      </c>
      <c r="P1112">
        <v>0</v>
      </c>
      <c r="Q1112">
        <v>0</v>
      </c>
      <c r="R1112">
        <v>3</v>
      </c>
      <c r="S1112">
        <v>3</v>
      </c>
      <c r="T1112">
        <v>4</v>
      </c>
      <c r="U1112">
        <v>2</v>
      </c>
      <c r="V1112">
        <v>2</v>
      </c>
      <c r="W1112">
        <v>2</v>
      </c>
      <c r="X1112">
        <v>1</v>
      </c>
      <c r="Y1112">
        <v>2</v>
      </c>
      <c r="Z1112">
        <v>0</v>
      </c>
      <c r="AA1112">
        <v>4</v>
      </c>
      <c r="AB1112">
        <v>0</v>
      </c>
      <c r="AC1112">
        <v>0</v>
      </c>
      <c r="AD1112">
        <v>2</v>
      </c>
      <c r="AE1112">
        <v>0</v>
      </c>
      <c r="AF1112">
        <v>8</v>
      </c>
      <c r="AG1112">
        <v>0</v>
      </c>
      <c r="AH1112">
        <v>0</v>
      </c>
      <c r="AI1112">
        <v>2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2</v>
      </c>
      <c r="AX1112">
        <v>0</v>
      </c>
      <c r="AY1112">
        <v>4</v>
      </c>
      <c r="AZ1112">
        <v>9</v>
      </c>
      <c r="BA1112">
        <v>0</v>
      </c>
      <c r="BB1112">
        <v>0</v>
      </c>
      <c r="BC1112">
        <v>0</v>
      </c>
      <c r="BD1112">
        <v>6</v>
      </c>
    </row>
    <row r="1113" spans="1:56" x14ac:dyDescent="0.3">
      <c r="A1113">
        <v>2025</v>
      </c>
      <c r="B1113">
        <v>6</v>
      </c>
      <c r="C1113">
        <v>26894</v>
      </c>
      <c r="D1113">
        <v>17875</v>
      </c>
      <c r="E1113" t="s">
        <v>194</v>
      </c>
      <c r="F1113" t="s">
        <v>8</v>
      </c>
      <c r="G1113" t="s">
        <v>61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2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2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1</v>
      </c>
      <c r="AZ1113">
        <v>11</v>
      </c>
      <c r="BA1113">
        <v>0</v>
      </c>
      <c r="BB1113">
        <v>0</v>
      </c>
      <c r="BC1113">
        <v>0</v>
      </c>
      <c r="BD1113">
        <v>1</v>
      </c>
    </row>
    <row r="1114" spans="1:56" x14ac:dyDescent="0.3">
      <c r="A1114">
        <v>2025</v>
      </c>
      <c r="B1114">
        <v>6</v>
      </c>
      <c r="C1114">
        <v>28687</v>
      </c>
      <c r="D1114">
        <v>18916</v>
      </c>
      <c r="E1114" t="s">
        <v>195</v>
      </c>
      <c r="F1114" t="s">
        <v>68</v>
      </c>
      <c r="G1114" t="s">
        <v>104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1</v>
      </c>
      <c r="S1114">
        <v>4</v>
      </c>
      <c r="T1114">
        <v>1</v>
      </c>
      <c r="U1114">
        <v>1</v>
      </c>
      <c r="V1114">
        <v>1</v>
      </c>
      <c r="W1114">
        <v>2</v>
      </c>
      <c r="X1114">
        <v>3</v>
      </c>
      <c r="Y1114">
        <v>2</v>
      </c>
      <c r="Z1114">
        <v>2</v>
      </c>
      <c r="AA1114">
        <v>0</v>
      </c>
      <c r="AB1114">
        <v>1</v>
      </c>
      <c r="AC1114">
        <v>0</v>
      </c>
      <c r="AD1114">
        <v>3</v>
      </c>
      <c r="AE1114">
        <v>0</v>
      </c>
      <c r="AF1114">
        <v>5</v>
      </c>
      <c r="AG1114">
        <v>0</v>
      </c>
      <c r="AH1114">
        <v>5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1</v>
      </c>
      <c r="AX1114">
        <v>2</v>
      </c>
      <c r="AY1114">
        <v>4</v>
      </c>
      <c r="AZ1114">
        <v>7</v>
      </c>
      <c r="BA1114">
        <v>0</v>
      </c>
      <c r="BB1114">
        <v>0</v>
      </c>
      <c r="BC1114">
        <v>1</v>
      </c>
      <c r="BD1114">
        <v>6</v>
      </c>
    </row>
    <row r="1115" spans="1:56" x14ac:dyDescent="0.3">
      <c r="A1115">
        <v>2025</v>
      </c>
      <c r="B1115">
        <v>6</v>
      </c>
      <c r="C1115">
        <v>29039</v>
      </c>
      <c r="D1115">
        <v>18872</v>
      </c>
      <c r="E1115" t="s">
        <v>196</v>
      </c>
      <c r="F1115" t="s">
        <v>68</v>
      </c>
      <c r="G1115" t="s">
        <v>104</v>
      </c>
      <c r="H1115">
        <v>0</v>
      </c>
      <c r="I1115">
        <v>0</v>
      </c>
      <c r="J1115">
        <v>0</v>
      </c>
      <c r="K1115">
        <v>1</v>
      </c>
      <c r="L1115">
        <v>1</v>
      </c>
      <c r="M1115">
        <v>0</v>
      </c>
      <c r="N1115">
        <v>1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3</v>
      </c>
      <c r="U1115">
        <v>0</v>
      </c>
      <c r="V1115">
        <v>1</v>
      </c>
      <c r="W1115">
        <v>0</v>
      </c>
      <c r="X1115">
        <v>0</v>
      </c>
      <c r="Y1115">
        <v>0</v>
      </c>
      <c r="Z1115">
        <v>1</v>
      </c>
      <c r="AA1115">
        <v>1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1</v>
      </c>
      <c r="BA1115">
        <v>0</v>
      </c>
      <c r="BB1115">
        <v>0</v>
      </c>
      <c r="BC1115">
        <v>0</v>
      </c>
      <c r="BD1115">
        <v>0</v>
      </c>
    </row>
    <row r="1116" spans="1:56" x14ac:dyDescent="0.3">
      <c r="A1116">
        <v>2025</v>
      </c>
      <c r="B1116">
        <v>6</v>
      </c>
      <c r="C1116">
        <v>35945</v>
      </c>
      <c r="D1116">
        <v>26094</v>
      </c>
      <c r="E1116" t="s">
        <v>197</v>
      </c>
      <c r="F1116" t="s">
        <v>68</v>
      </c>
      <c r="G1116" t="s">
        <v>68</v>
      </c>
      <c r="H1116">
        <v>0</v>
      </c>
      <c r="I1116">
        <v>0</v>
      </c>
      <c r="J1116">
        <v>0</v>
      </c>
      <c r="K1116">
        <v>10</v>
      </c>
      <c r="L1116">
        <v>9</v>
      </c>
      <c r="M1116">
        <v>0</v>
      </c>
      <c r="N1116">
        <v>7</v>
      </c>
      <c r="O1116">
        <v>0</v>
      </c>
      <c r="P1116">
        <v>7</v>
      </c>
      <c r="Q1116">
        <v>0</v>
      </c>
      <c r="R1116">
        <v>4</v>
      </c>
      <c r="S1116">
        <v>13</v>
      </c>
      <c r="T1116">
        <v>9</v>
      </c>
      <c r="U1116">
        <v>12</v>
      </c>
      <c r="V1116">
        <v>8</v>
      </c>
      <c r="W1116">
        <v>11</v>
      </c>
      <c r="X1116">
        <v>6</v>
      </c>
      <c r="Y1116">
        <v>6</v>
      </c>
      <c r="Z1116">
        <v>4</v>
      </c>
      <c r="AA1116">
        <v>5</v>
      </c>
      <c r="AB1116">
        <v>2</v>
      </c>
      <c r="AC1116">
        <v>0</v>
      </c>
      <c r="AD1116">
        <v>6</v>
      </c>
      <c r="AE1116">
        <v>0</v>
      </c>
      <c r="AF1116">
        <v>38</v>
      </c>
      <c r="AG1116">
        <v>0</v>
      </c>
      <c r="AH1116">
        <v>0</v>
      </c>
      <c r="AI1116">
        <v>5</v>
      </c>
      <c r="AJ1116">
        <v>0</v>
      </c>
      <c r="AK1116">
        <v>6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1</v>
      </c>
      <c r="AV1116">
        <v>1</v>
      </c>
      <c r="AW1116">
        <v>0</v>
      </c>
      <c r="AX1116">
        <v>16</v>
      </c>
      <c r="AY1116">
        <v>2</v>
      </c>
      <c r="AZ1116">
        <v>0</v>
      </c>
      <c r="BA1116">
        <v>0</v>
      </c>
      <c r="BB1116">
        <v>0</v>
      </c>
      <c r="BC1116">
        <v>1</v>
      </c>
      <c r="BD1116">
        <v>8</v>
      </c>
    </row>
    <row r="1117" spans="1:56" x14ac:dyDescent="0.3">
      <c r="A1117">
        <v>2025</v>
      </c>
      <c r="B1117">
        <v>6</v>
      </c>
      <c r="C1117">
        <v>36072</v>
      </c>
      <c r="D1117">
        <v>26269</v>
      </c>
      <c r="E1117" t="s">
        <v>198</v>
      </c>
      <c r="F1117" t="s">
        <v>8</v>
      </c>
      <c r="G1117" t="s">
        <v>18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1</v>
      </c>
      <c r="U1117">
        <v>2</v>
      </c>
      <c r="V1117">
        <v>0</v>
      </c>
      <c r="W1117">
        <v>0</v>
      </c>
      <c r="X1117">
        <v>3</v>
      </c>
      <c r="Y1117">
        <v>0</v>
      </c>
      <c r="Z1117">
        <v>1</v>
      </c>
      <c r="AA1117">
        <v>1</v>
      </c>
      <c r="AB1117">
        <v>0</v>
      </c>
      <c r="AC1117">
        <v>0</v>
      </c>
      <c r="AD1117">
        <v>0</v>
      </c>
      <c r="AE1117">
        <v>0</v>
      </c>
      <c r="AF1117">
        <v>4</v>
      </c>
      <c r="AG1117">
        <v>0</v>
      </c>
      <c r="AH1117">
        <v>0</v>
      </c>
      <c r="AI1117">
        <v>0</v>
      </c>
      <c r="AJ1117">
        <v>0</v>
      </c>
      <c r="AK1117">
        <v>1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1</v>
      </c>
      <c r="AX1117">
        <v>0</v>
      </c>
      <c r="AY1117">
        <v>1</v>
      </c>
      <c r="AZ1117">
        <v>3</v>
      </c>
      <c r="BA1117">
        <v>0</v>
      </c>
      <c r="BB1117">
        <v>0</v>
      </c>
      <c r="BC1117">
        <v>0</v>
      </c>
      <c r="BD1117">
        <v>1</v>
      </c>
    </row>
    <row r="1118" spans="1:56" x14ac:dyDescent="0.3">
      <c r="A1118">
        <v>2025</v>
      </c>
      <c r="B1118">
        <v>6</v>
      </c>
      <c r="C1118">
        <v>39423</v>
      </c>
      <c r="D1118">
        <v>31139</v>
      </c>
      <c r="E1118" t="s">
        <v>363</v>
      </c>
      <c r="F1118" t="s">
        <v>138</v>
      </c>
      <c r="G1118" t="s">
        <v>142</v>
      </c>
      <c r="H1118">
        <v>0</v>
      </c>
      <c r="I1118">
        <v>0</v>
      </c>
      <c r="J1118">
        <v>0</v>
      </c>
      <c r="K1118">
        <v>1</v>
      </c>
      <c r="L1118">
        <v>1</v>
      </c>
      <c r="M1118">
        <v>1</v>
      </c>
      <c r="N1118">
        <v>1</v>
      </c>
      <c r="O1118">
        <v>1</v>
      </c>
      <c r="P1118">
        <v>2</v>
      </c>
      <c r="Q1118">
        <v>0</v>
      </c>
      <c r="R1118">
        <v>0</v>
      </c>
      <c r="S1118">
        <v>3</v>
      </c>
      <c r="T1118">
        <v>2</v>
      </c>
      <c r="U1118">
        <v>1</v>
      </c>
      <c r="V1118">
        <v>3</v>
      </c>
      <c r="W1118">
        <v>2</v>
      </c>
      <c r="X1118">
        <v>1</v>
      </c>
      <c r="Y1118">
        <v>0</v>
      </c>
      <c r="Z1118">
        <v>3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2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1</v>
      </c>
      <c r="AU1118">
        <v>0</v>
      </c>
      <c r="AV1118">
        <v>0</v>
      </c>
      <c r="AW1118">
        <v>2</v>
      </c>
      <c r="AX1118">
        <v>3</v>
      </c>
      <c r="AY1118">
        <v>5</v>
      </c>
      <c r="AZ1118">
        <v>10</v>
      </c>
      <c r="BA1118">
        <v>0</v>
      </c>
      <c r="BB1118">
        <v>0</v>
      </c>
      <c r="BC1118">
        <v>1</v>
      </c>
      <c r="BD1118">
        <v>3</v>
      </c>
    </row>
    <row r="1119" spans="1:56" x14ac:dyDescent="0.3">
      <c r="A1119">
        <v>2025</v>
      </c>
      <c r="B1119">
        <v>6</v>
      </c>
      <c r="C1119">
        <v>40593</v>
      </c>
      <c r="D1119">
        <v>31449</v>
      </c>
      <c r="E1119" t="s">
        <v>169</v>
      </c>
      <c r="F1119" t="s">
        <v>8</v>
      </c>
      <c r="G1119" t="s">
        <v>30</v>
      </c>
      <c r="H1119">
        <v>0</v>
      </c>
      <c r="I1119">
        <v>0</v>
      </c>
      <c r="J1119">
        <v>0</v>
      </c>
      <c r="K1119">
        <v>23</v>
      </c>
      <c r="L1119">
        <v>14</v>
      </c>
      <c r="M1119">
        <v>0</v>
      </c>
      <c r="N1119">
        <v>14</v>
      </c>
      <c r="O1119">
        <v>0</v>
      </c>
      <c r="P1119">
        <v>12</v>
      </c>
      <c r="Q1119">
        <v>0</v>
      </c>
      <c r="R1119">
        <v>6</v>
      </c>
      <c r="S1119">
        <v>11</v>
      </c>
      <c r="T1119">
        <v>11</v>
      </c>
      <c r="U1119">
        <v>16</v>
      </c>
      <c r="V1119">
        <v>5</v>
      </c>
      <c r="W1119">
        <v>16</v>
      </c>
      <c r="X1119">
        <v>3</v>
      </c>
      <c r="Y1119">
        <v>12</v>
      </c>
      <c r="Z1119">
        <v>6</v>
      </c>
      <c r="AA1119">
        <v>12</v>
      </c>
      <c r="AB1119">
        <v>2</v>
      </c>
      <c r="AC1119">
        <v>6</v>
      </c>
      <c r="AD1119">
        <v>12</v>
      </c>
      <c r="AE1119">
        <v>21</v>
      </c>
      <c r="AF1119">
        <v>41</v>
      </c>
      <c r="AG1119">
        <v>0</v>
      </c>
      <c r="AH1119">
        <v>3</v>
      </c>
      <c r="AI1119">
        <v>7</v>
      </c>
      <c r="AJ1119">
        <v>0</v>
      </c>
      <c r="AK1119">
        <v>2</v>
      </c>
      <c r="AL1119">
        <v>0</v>
      </c>
      <c r="AM1119">
        <v>1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11</v>
      </c>
      <c r="AV1119">
        <v>0</v>
      </c>
      <c r="AW1119">
        <v>18</v>
      </c>
      <c r="AX1119">
        <v>0</v>
      </c>
      <c r="AY1119">
        <v>10</v>
      </c>
      <c r="AZ1119">
        <v>37</v>
      </c>
      <c r="BA1119">
        <v>0</v>
      </c>
      <c r="BB1119">
        <v>0</v>
      </c>
      <c r="BC1119">
        <v>0</v>
      </c>
      <c r="BD1119">
        <v>8</v>
      </c>
    </row>
    <row r="1120" spans="1:56" x14ac:dyDescent="0.3">
      <c r="A1120">
        <v>2025</v>
      </c>
      <c r="B1120">
        <v>6</v>
      </c>
      <c r="C1120">
        <v>40716</v>
      </c>
      <c r="D1120">
        <v>32743</v>
      </c>
      <c r="E1120" t="s">
        <v>30</v>
      </c>
      <c r="F1120" t="s">
        <v>8</v>
      </c>
      <c r="G1120" t="s">
        <v>30</v>
      </c>
      <c r="H1120">
        <v>16</v>
      </c>
      <c r="I1120">
        <v>0</v>
      </c>
      <c r="J1120">
        <v>26</v>
      </c>
      <c r="K1120">
        <v>10</v>
      </c>
      <c r="L1120">
        <v>2</v>
      </c>
      <c r="M1120">
        <v>2</v>
      </c>
      <c r="N1120">
        <v>5</v>
      </c>
      <c r="O1120">
        <v>0</v>
      </c>
      <c r="P1120">
        <v>6</v>
      </c>
      <c r="Q1120">
        <v>0</v>
      </c>
      <c r="R1120">
        <v>3</v>
      </c>
      <c r="S1120">
        <v>13</v>
      </c>
      <c r="T1120">
        <v>18</v>
      </c>
      <c r="U1120">
        <v>15</v>
      </c>
      <c r="V1120">
        <v>10</v>
      </c>
      <c r="W1120">
        <v>10</v>
      </c>
      <c r="X1120">
        <v>8</v>
      </c>
      <c r="Y1120">
        <v>8</v>
      </c>
      <c r="Z1120">
        <v>2</v>
      </c>
      <c r="AA1120">
        <v>6</v>
      </c>
      <c r="AB1120">
        <v>2</v>
      </c>
      <c r="AC1120">
        <v>0</v>
      </c>
      <c r="AD1120">
        <v>4</v>
      </c>
      <c r="AE1120">
        <v>1</v>
      </c>
      <c r="AF1120">
        <v>37</v>
      </c>
      <c r="AG1120">
        <v>0</v>
      </c>
      <c r="AH1120">
        <v>0</v>
      </c>
      <c r="AI1120">
        <v>4</v>
      </c>
      <c r="AJ1120">
        <v>0</v>
      </c>
      <c r="AK1120">
        <v>15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1</v>
      </c>
      <c r="AV1120">
        <v>0</v>
      </c>
      <c r="AW1120">
        <v>1</v>
      </c>
      <c r="AX1120">
        <v>0</v>
      </c>
      <c r="AY1120">
        <v>11</v>
      </c>
      <c r="AZ1120">
        <v>35</v>
      </c>
      <c r="BA1120">
        <v>0</v>
      </c>
      <c r="BB1120">
        <v>0</v>
      </c>
      <c r="BC1120">
        <v>5</v>
      </c>
      <c r="BD1120">
        <v>24</v>
      </c>
    </row>
    <row r="1121" spans="1:56" x14ac:dyDescent="0.3">
      <c r="A1121">
        <v>2025</v>
      </c>
      <c r="B1121">
        <v>6</v>
      </c>
      <c r="C1121">
        <v>40948</v>
      </c>
      <c r="D1121">
        <v>34132</v>
      </c>
      <c r="E1121" t="s">
        <v>524</v>
      </c>
      <c r="F1121" t="s">
        <v>68</v>
      </c>
      <c r="G1121" t="s">
        <v>94</v>
      </c>
      <c r="H1121">
        <v>0</v>
      </c>
      <c r="I1121">
        <v>0</v>
      </c>
      <c r="J1121">
        <v>0</v>
      </c>
      <c r="K1121">
        <v>1</v>
      </c>
      <c r="L1121">
        <v>1</v>
      </c>
      <c r="M1121">
        <v>0</v>
      </c>
      <c r="N1121">
        <v>1</v>
      </c>
      <c r="O1121">
        <v>0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0</v>
      </c>
      <c r="V1121">
        <v>0</v>
      </c>
      <c r="W1121">
        <v>2</v>
      </c>
      <c r="X1121">
        <v>0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0</v>
      </c>
      <c r="AH1121">
        <v>0</v>
      </c>
      <c r="AI1121">
        <v>1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8</v>
      </c>
      <c r="BA1121">
        <v>0</v>
      </c>
      <c r="BB1121">
        <v>0</v>
      </c>
      <c r="BC1121">
        <v>1</v>
      </c>
      <c r="BD1121">
        <v>2</v>
      </c>
    </row>
    <row r="1122" spans="1:56" x14ac:dyDescent="0.3">
      <c r="A1122">
        <v>2025</v>
      </c>
      <c r="B1122">
        <v>7</v>
      </c>
      <c r="C1122">
        <v>4314</v>
      </c>
      <c r="D1122">
        <v>4317</v>
      </c>
      <c r="E1122" t="s">
        <v>7</v>
      </c>
      <c r="F1122" t="s">
        <v>8</v>
      </c>
      <c r="G1122" t="s">
        <v>9</v>
      </c>
      <c r="H1122">
        <v>125</v>
      </c>
      <c r="I1122">
        <v>21</v>
      </c>
      <c r="J1122">
        <v>216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7</v>
      </c>
      <c r="U1122">
        <v>5</v>
      </c>
      <c r="V1122">
        <v>2</v>
      </c>
      <c r="W1122">
        <v>2</v>
      </c>
      <c r="X1122">
        <v>1</v>
      </c>
      <c r="Y1122">
        <v>0</v>
      </c>
      <c r="Z1122">
        <v>1</v>
      </c>
      <c r="AA1122">
        <v>0</v>
      </c>
      <c r="AB1122">
        <v>0</v>
      </c>
      <c r="AC1122">
        <v>1</v>
      </c>
      <c r="AD1122">
        <v>1</v>
      </c>
      <c r="AE1122">
        <v>1</v>
      </c>
      <c r="AF1122">
        <v>4</v>
      </c>
      <c r="AG1122">
        <v>0</v>
      </c>
      <c r="AH1122">
        <v>0</v>
      </c>
      <c r="AI1122">
        <v>2</v>
      </c>
      <c r="AJ1122">
        <v>0</v>
      </c>
      <c r="AK1122">
        <v>2</v>
      </c>
      <c r="AL1122">
        <v>0</v>
      </c>
      <c r="AM1122">
        <v>0</v>
      </c>
      <c r="AN1122">
        <v>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2</v>
      </c>
      <c r="AV1122">
        <v>0</v>
      </c>
      <c r="AW1122">
        <v>4</v>
      </c>
      <c r="AX1122">
        <v>0</v>
      </c>
      <c r="AY1122">
        <v>1</v>
      </c>
      <c r="AZ1122">
        <v>2</v>
      </c>
      <c r="BA1122">
        <v>0</v>
      </c>
      <c r="BB1122">
        <v>0</v>
      </c>
      <c r="BC1122">
        <v>1</v>
      </c>
      <c r="BD1122">
        <v>1</v>
      </c>
    </row>
    <row r="1123" spans="1:56" x14ac:dyDescent="0.3">
      <c r="A1123">
        <v>2025</v>
      </c>
      <c r="B1123">
        <v>7</v>
      </c>
      <c r="C1123">
        <v>4315</v>
      </c>
      <c r="D1123">
        <v>4318</v>
      </c>
      <c r="E1123" t="s">
        <v>10</v>
      </c>
      <c r="F1123" t="s">
        <v>8</v>
      </c>
      <c r="G1123" t="s">
        <v>8</v>
      </c>
      <c r="H1123">
        <v>19</v>
      </c>
      <c r="I1123">
        <v>0</v>
      </c>
      <c r="J1123">
        <v>27</v>
      </c>
      <c r="K1123">
        <v>23</v>
      </c>
      <c r="L1123">
        <v>11</v>
      </c>
      <c r="M1123">
        <v>1</v>
      </c>
      <c r="N1123">
        <v>12</v>
      </c>
      <c r="O1123">
        <v>0</v>
      </c>
      <c r="P1123">
        <v>8</v>
      </c>
      <c r="Q1123">
        <v>0</v>
      </c>
      <c r="R1123">
        <v>11</v>
      </c>
      <c r="S1123">
        <v>29</v>
      </c>
      <c r="T1123">
        <v>21</v>
      </c>
      <c r="U1123">
        <v>38</v>
      </c>
      <c r="V1123">
        <v>9</v>
      </c>
      <c r="W1123">
        <v>25</v>
      </c>
      <c r="X1123">
        <v>12</v>
      </c>
      <c r="Y1123">
        <v>15</v>
      </c>
      <c r="Z1123">
        <v>6</v>
      </c>
      <c r="AA1123">
        <v>12</v>
      </c>
      <c r="AB1123">
        <v>3</v>
      </c>
      <c r="AC1123">
        <v>0</v>
      </c>
      <c r="AD1123">
        <v>24</v>
      </c>
      <c r="AE1123">
        <v>0</v>
      </c>
      <c r="AF1123">
        <v>83</v>
      </c>
      <c r="AG1123">
        <v>0</v>
      </c>
      <c r="AH1123">
        <v>0</v>
      </c>
      <c r="AI1123">
        <v>28</v>
      </c>
      <c r="AJ1123">
        <v>0</v>
      </c>
      <c r="AK1123">
        <v>19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1</v>
      </c>
      <c r="AW1123">
        <v>0</v>
      </c>
      <c r="AX1123">
        <v>13</v>
      </c>
      <c r="AY1123">
        <v>7</v>
      </c>
      <c r="AZ1123">
        <v>32</v>
      </c>
      <c r="BA1123">
        <v>0</v>
      </c>
      <c r="BB1123">
        <v>0</v>
      </c>
      <c r="BC1123">
        <v>2</v>
      </c>
      <c r="BD1123">
        <v>11</v>
      </c>
    </row>
    <row r="1124" spans="1:56" x14ac:dyDescent="0.3">
      <c r="A1124">
        <v>2025</v>
      </c>
      <c r="B1124">
        <v>7</v>
      </c>
      <c r="C1124">
        <v>4316</v>
      </c>
      <c r="D1124">
        <v>4319</v>
      </c>
      <c r="E1124" t="s">
        <v>11</v>
      </c>
      <c r="F1124" t="s">
        <v>8</v>
      </c>
      <c r="G1124" t="s">
        <v>8</v>
      </c>
      <c r="H1124">
        <v>0</v>
      </c>
      <c r="I1124">
        <v>3</v>
      </c>
      <c r="J1124">
        <v>0</v>
      </c>
      <c r="K1124">
        <v>18</v>
      </c>
      <c r="L1124">
        <v>19</v>
      </c>
      <c r="M1124">
        <v>2</v>
      </c>
      <c r="N1124">
        <v>18</v>
      </c>
      <c r="O1124">
        <v>1</v>
      </c>
      <c r="P1124">
        <v>17</v>
      </c>
      <c r="Q1124">
        <v>0</v>
      </c>
      <c r="R1124">
        <v>10</v>
      </c>
      <c r="S1124">
        <v>35</v>
      </c>
      <c r="T1124">
        <v>15</v>
      </c>
      <c r="U1124">
        <v>17</v>
      </c>
      <c r="V1124">
        <v>9</v>
      </c>
      <c r="W1124">
        <v>22</v>
      </c>
      <c r="X1124">
        <v>9</v>
      </c>
      <c r="Y1124">
        <v>14</v>
      </c>
      <c r="Z1124">
        <v>7</v>
      </c>
      <c r="AA1124">
        <v>12</v>
      </c>
      <c r="AB1124">
        <v>3</v>
      </c>
      <c r="AC1124">
        <v>0</v>
      </c>
      <c r="AD1124">
        <v>20</v>
      </c>
      <c r="AE1124">
        <v>0</v>
      </c>
      <c r="AF1124">
        <v>60</v>
      </c>
      <c r="AG1124">
        <v>0</v>
      </c>
      <c r="AH1124">
        <v>0</v>
      </c>
      <c r="AI1124">
        <v>19</v>
      </c>
      <c r="AJ1124">
        <v>0</v>
      </c>
      <c r="AK1124">
        <v>16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4</v>
      </c>
      <c r="AV1124">
        <v>0</v>
      </c>
      <c r="AW1124">
        <v>21</v>
      </c>
      <c r="AX1124">
        <v>4</v>
      </c>
      <c r="AY1124">
        <v>18</v>
      </c>
      <c r="AZ1124">
        <v>33</v>
      </c>
      <c r="BA1124">
        <v>0</v>
      </c>
      <c r="BB1124">
        <v>0</v>
      </c>
      <c r="BC1124">
        <v>1</v>
      </c>
      <c r="BD1124">
        <v>11</v>
      </c>
    </row>
    <row r="1125" spans="1:56" x14ac:dyDescent="0.3">
      <c r="A1125">
        <v>2025</v>
      </c>
      <c r="B1125">
        <v>7</v>
      </c>
      <c r="C1125">
        <v>4317</v>
      </c>
      <c r="D1125">
        <v>4320</v>
      </c>
      <c r="E1125" t="s">
        <v>12</v>
      </c>
      <c r="F1125" t="s">
        <v>8</v>
      </c>
      <c r="G1125" t="s">
        <v>8</v>
      </c>
      <c r="H1125">
        <v>0</v>
      </c>
      <c r="I1125">
        <v>0</v>
      </c>
      <c r="J1125">
        <v>0</v>
      </c>
      <c r="K1125">
        <v>13</v>
      </c>
      <c r="L1125">
        <v>10</v>
      </c>
      <c r="M1125">
        <v>0</v>
      </c>
      <c r="N1125">
        <v>11</v>
      </c>
      <c r="O1125">
        <v>0</v>
      </c>
      <c r="P1125">
        <v>8</v>
      </c>
      <c r="Q1125">
        <v>1</v>
      </c>
      <c r="R1125">
        <v>7</v>
      </c>
      <c r="S1125">
        <v>18</v>
      </c>
      <c r="T1125">
        <v>10</v>
      </c>
      <c r="U1125">
        <v>23</v>
      </c>
      <c r="V1125">
        <v>10</v>
      </c>
      <c r="W1125">
        <v>11</v>
      </c>
      <c r="X1125">
        <v>7</v>
      </c>
      <c r="Y1125">
        <v>10</v>
      </c>
      <c r="Z1125">
        <v>6</v>
      </c>
      <c r="AA1125">
        <v>7</v>
      </c>
      <c r="AB1125">
        <v>5</v>
      </c>
      <c r="AC1125">
        <v>0</v>
      </c>
      <c r="AD1125">
        <v>17</v>
      </c>
      <c r="AE1125">
        <v>0</v>
      </c>
      <c r="AF1125">
        <v>72</v>
      </c>
      <c r="AG1125">
        <v>0</v>
      </c>
      <c r="AH1125">
        <v>0</v>
      </c>
      <c r="AI1125">
        <v>17</v>
      </c>
      <c r="AJ1125">
        <v>0</v>
      </c>
      <c r="AK1125">
        <v>9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5</v>
      </c>
      <c r="AX1125">
        <v>2</v>
      </c>
      <c r="AY1125">
        <v>19</v>
      </c>
      <c r="AZ1125">
        <v>30</v>
      </c>
      <c r="BA1125">
        <v>0</v>
      </c>
      <c r="BB1125">
        <v>1</v>
      </c>
      <c r="BC1125">
        <v>3</v>
      </c>
      <c r="BD1125">
        <v>12</v>
      </c>
    </row>
    <row r="1126" spans="1:56" x14ac:dyDescent="0.3">
      <c r="A1126">
        <v>2025</v>
      </c>
      <c r="B1126">
        <v>7</v>
      </c>
      <c r="C1126">
        <v>4318</v>
      </c>
      <c r="D1126">
        <v>4321</v>
      </c>
      <c r="E1126" t="s">
        <v>13</v>
      </c>
      <c r="F1126" t="s">
        <v>8</v>
      </c>
      <c r="G1126" t="s">
        <v>8</v>
      </c>
      <c r="H1126">
        <v>0</v>
      </c>
      <c r="I1126">
        <v>1</v>
      </c>
      <c r="J1126">
        <v>0</v>
      </c>
      <c r="K1126">
        <v>14</v>
      </c>
      <c r="L1126">
        <v>10</v>
      </c>
      <c r="M1126">
        <v>2</v>
      </c>
      <c r="N1126">
        <v>11</v>
      </c>
      <c r="O1126">
        <v>0</v>
      </c>
      <c r="P1126">
        <v>15</v>
      </c>
      <c r="Q1126">
        <v>0</v>
      </c>
      <c r="R1126">
        <v>10</v>
      </c>
      <c r="S1126">
        <v>28</v>
      </c>
      <c r="T1126">
        <v>7</v>
      </c>
      <c r="U1126">
        <v>11</v>
      </c>
      <c r="V1126">
        <v>6</v>
      </c>
      <c r="W1126">
        <v>11</v>
      </c>
      <c r="X1126">
        <v>4</v>
      </c>
      <c r="Y1126">
        <v>10</v>
      </c>
      <c r="Z1126">
        <v>9</v>
      </c>
      <c r="AA1126">
        <v>13</v>
      </c>
      <c r="AB1126">
        <v>2</v>
      </c>
      <c r="AC1126">
        <v>0</v>
      </c>
      <c r="AD1126">
        <v>17</v>
      </c>
      <c r="AE1126">
        <v>0</v>
      </c>
      <c r="AF1126">
        <v>45</v>
      </c>
      <c r="AG1126">
        <v>0</v>
      </c>
      <c r="AH1126">
        <v>0</v>
      </c>
      <c r="AI1126">
        <v>17</v>
      </c>
      <c r="AJ1126">
        <v>0</v>
      </c>
      <c r="AK1126">
        <v>1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5</v>
      </c>
      <c r="AX1126">
        <v>5</v>
      </c>
      <c r="AY1126">
        <v>5</v>
      </c>
      <c r="AZ1126">
        <v>19</v>
      </c>
      <c r="BA1126">
        <v>0</v>
      </c>
      <c r="BB1126">
        <v>1</v>
      </c>
      <c r="BC1126">
        <v>0</v>
      </c>
      <c r="BD1126">
        <v>6</v>
      </c>
    </row>
    <row r="1127" spans="1:56" x14ac:dyDescent="0.3">
      <c r="A1127">
        <v>2025</v>
      </c>
      <c r="B1127">
        <v>7</v>
      </c>
      <c r="C1127">
        <v>4319</v>
      </c>
      <c r="D1127">
        <v>4322</v>
      </c>
      <c r="E1127" t="s">
        <v>14</v>
      </c>
      <c r="F1127" t="s">
        <v>8</v>
      </c>
      <c r="G1127" t="s">
        <v>8</v>
      </c>
      <c r="H1127">
        <v>0</v>
      </c>
      <c r="I1127">
        <v>0</v>
      </c>
      <c r="J1127">
        <v>0</v>
      </c>
      <c r="K1127">
        <v>5</v>
      </c>
      <c r="L1127">
        <v>1</v>
      </c>
      <c r="M1127">
        <v>0</v>
      </c>
      <c r="N1127">
        <v>1</v>
      </c>
      <c r="O1127">
        <v>0</v>
      </c>
      <c r="P1127">
        <v>2</v>
      </c>
      <c r="Q1127">
        <v>0</v>
      </c>
      <c r="R1127">
        <v>1</v>
      </c>
      <c r="S1127">
        <v>10</v>
      </c>
      <c r="T1127">
        <v>12</v>
      </c>
      <c r="U1127">
        <v>9</v>
      </c>
      <c r="V1127">
        <v>3</v>
      </c>
      <c r="W1127">
        <v>13</v>
      </c>
      <c r="X1127">
        <v>2</v>
      </c>
      <c r="Y1127">
        <v>15</v>
      </c>
      <c r="Z1127">
        <v>3</v>
      </c>
      <c r="AA1127">
        <v>6</v>
      </c>
      <c r="AB1127">
        <v>2</v>
      </c>
      <c r="AC1127">
        <v>0</v>
      </c>
      <c r="AD1127">
        <v>15</v>
      </c>
      <c r="AE1127">
        <v>0</v>
      </c>
      <c r="AF1127">
        <v>29</v>
      </c>
      <c r="AG1127">
        <v>0</v>
      </c>
      <c r="AH1127">
        <v>1</v>
      </c>
      <c r="AI1127">
        <v>19</v>
      </c>
      <c r="AJ1127">
        <v>0</v>
      </c>
      <c r="AK1127">
        <v>8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1</v>
      </c>
      <c r="AV1127">
        <v>0</v>
      </c>
      <c r="AW1127">
        <v>5</v>
      </c>
      <c r="AX1127">
        <v>3</v>
      </c>
      <c r="AY1127">
        <v>9</v>
      </c>
      <c r="AZ1127">
        <v>22</v>
      </c>
      <c r="BA1127">
        <v>0</v>
      </c>
      <c r="BB1127">
        <v>0</v>
      </c>
      <c r="BC1127">
        <v>2</v>
      </c>
      <c r="BD1127">
        <v>4</v>
      </c>
    </row>
    <row r="1128" spans="1:56" x14ac:dyDescent="0.3">
      <c r="A1128">
        <v>2025</v>
      </c>
      <c r="B1128">
        <v>7</v>
      </c>
      <c r="C1128">
        <v>4320</v>
      </c>
      <c r="D1128">
        <v>4323</v>
      </c>
      <c r="E1128" t="s">
        <v>15</v>
      </c>
      <c r="F1128" t="s">
        <v>8</v>
      </c>
      <c r="G1128" t="s">
        <v>8</v>
      </c>
      <c r="H1128">
        <v>0</v>
      </c>
      <c r="I1128">
        <v>10</v>
      </c>
      <c r="J1128">
        <v>0</v>
      </c>
      <c r="K1128">
        <v>8</v>
      </c>
      <c r="L1128">
        <v>4</v>
      </c>
      <c r="M1128">
        <v>3</v>
      </c>
      <c r="N1128">
        <v>6</v>
      </c>
      <c r="O1128">
        <v>1</v>
      </c>
      <c r="P1128">
        <v>3</v>
      </c>
      <c r="Q1128">
        <v>0</v>
      </c>
      <c r="R1128">
        <v>4</v>
      </c>
      <c r="S1128">
        <v>15</v>
      </c>
      <c r="T1128">
        <v>11</v>
      </c>
      <c r="U1128">
        <v>10</v>
      </c>
      <c r="V1128">
        <v>8</v>
      </c>
      <c r="W1128">
        <v>2</v>
      </c>
      <c r="X1128">
        <v>4</v>
      </c>
      <c r="Y1128">
        <v>7</v>
      </c>
      <c r="Z1128">
        <v>3</v>
      </c>
      <c r="AA1128">
        <v>3</v>
      </c>
      <c r="AB1128">
        <v>0</v>
      </c>
      <c r="AC1128">
        <v>0</v>
      </c>
      <c r="AD1128">
        <v>0</v>
      </c>
      <c r="AE1128">
        <v>0</v>
      </c>
      <c r="AF1128">
        <v>3</v>
      </c>
      <c r="AG1128">
        <v>0</v>
      </c>
      <c r="AH1128">
        <v>0</v>
      </c>
      <c r="AI1128">
        <v>5</v>
      </c>
      <c r="AJ1128">
        <v>0</v>
      </c>
      <c r="AK1128">
        <v>3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3</v>
      </c>
      <c r="AV1128">
        <v>0</v>
      </c>
      <c r="AW1128">
        <v>4</v>
      </c>
      <c r="AX1128">
        <v>6</v>
      </c>
      <c r="AY1128">
        <v>8</v>
      </c>
      <c r="AZ1128">
        <v>13</v>
      </c>
      <c r="BA1128">
        <v>1</v>
      </c>
      <c r="BB1128">
        <v>0</v>
      </c>
      <c r="BC1128">
        <v>5</v>
      </c>
      <c r="BD1128">
        <v>3</v>
      </c>
    </row>
    <row r="1129" spans="1:56" x14ac:dyDescent="0.3">
      <c r="A1129">
        <v>2025</v>
      </c>
      <c r="B1129">
        <v>7</v>
      </c>
      <c r="C1129">
        <v>4321</v>
      </c>
      <c r="D1129">
        <v>4324</v>
      </c>
      <c r="E1129" t="s">
        <v>16</v>
      </c>
      <c r="F1129" t="s">
        <v>8</v>
      </c>
      <c r="G1129" t="s">
        <v>8</v>
      </c>
      <c r="H1129">
        <v>5</v>
      </c>
      <c r="I1129">
        <v>4</v>
      </c>
      <c r="J1129">
        <v>9</v>
      </c>
      <c r="K1129">
        <v>20</v>
      </c>
      <c r="L1129">
        <v>14</v>
      </c>
      <c r="M1129">
        <v>1</v>
      </c>
      <c r="N1129">
        <v>17</v>
      </c>
      <c r="O1129">
        <v>0</v>
      </c>
      <c r="P1129">
        <v>18</v>
      </c>
      <c r="Q1129">
        <v>0</v>
      </c>
      <c r="R1129">
        <v>8</v>
      </c>
      <c r="S1129">
        <v>29</v>
      </c>
      <c r="T1129">
        <v>14</v>
      </c>
      <c r="U1129">
        <v>27</v>
      </c>
      <c r="V1129">
        <v>7</v>
      </c>
      <c r="W1129">
        <v>16</v>
      </c>
      <c r="X1129">
        <v>10</v>
      </c>
      <c r="Y1129">
        <v>13</v>
      </c>
      <c r="Z1129">
        <v>3</v>
      </c>
      <c r="AA1129">
        <v>11</v>
      </c>
      <c r="AB1129">
        <v>0</v>
      </c>
      <c r="AC1129">
        <v>1</v>
      </c>
      <c r="AD1129">
        <v>23</v>
      </c>
      <c r="AE1129">
        <v>4</v>
      </c>
      <c r="AF1129">
        <v>45</v>
      </c>
      <c r="AG1129">
        <v>0</v>
      </c>
      <c r="AH1129">
        <v>0</v>
      </c>
      <c r="AI1129">
        <v>26</v>
      </c>
      <c r="AJ1129">
        <v>0</v>
      </c>
      <c r="AK1129">
        <v>3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9</v>
      </c>
      <c r="AV1129">
        <v>0</v>
      </c>
      <c r="AW1129">
        <v>10</v>
      </c>
      <c r="AX1129">
        <v>12</v>
      </c>
      <c r="AY1129">
        <v>36</v>
      </c>
      <c r="AZ1129">
        <v>66</v>
      </c>
      <c r="BA1129">
        <v>1</v>
      </c>
      <c r="BB1129">
        <v>0</v>
      </c>
      <c r="BC1129">
        <v>15</v>
      </c>
      <c r="BD1129">
        <v>17</v>
      </c>
    </row>
    <row r="1130" spans="1:56" x14ac:dyDescent="0.3">
      <c r="A1130">
        <v>2025</v>
      </c>
      <c r="B1130">
        <v>7</v>
      </c>
      <c r="C1130">
        <v>4322</v>
      </c>
      <c r="D1130">
        <v>4325</v>
      </c>
      <c r="E1130" t="s">
        <v>17</v>
      </c>
      <c r="F1130" t="s">
        <v>8</v>
      </c>
      <c r="G1130" t="s">
        <v>18</v>
      </c>
      <c r="H1130">
        <v>0</v>
      </c>
      <c r="I1130">
        <v>0</v>
      </c>
      <c r="J1130">
        <v>0</v>
      </c>
      <c r="K1130">
        <v>4</v>
      </c>
      <c r="L1130">
        <v>1</v>
      </c>
      <c r="M1130">
        <v>0</v>
      </c>
      <c r="N1130">
        <v>3</v>
      </c>
      <c r="O1130">
        <v>0</v>
      </c>
      <c r="P1130">
        <v>0</v>
      </c>
      <c r="Q1130">
        <v>0</v>
      </c>
      <c r="R1130">
        <v>4</v>
      </c>
      <c r="S1130">
        <v>7</v>
      </c>
      <c r="T1130">
        <v>10</v>
      </c>
      <c r="U1130">
        <v>5</v>
      </c>
      <c r="V1130">
        <v>10</v>
      </c>
      <c r="W1130">
        <v>8</v>
      </c>
      <c r="X1130">
        <v>6</v>
      </c>
      <c r="Y1130">
        <v>11</v>
      </c>
      <c r="Z1130">
        <v>2</v>
      </c>
      <c r="AA1130">
        <v>3</v>
      </c>
      <c r="AB1130">
        <v>1</v>
      </c>
      <c r="AC1130">
        <v>0</v>
      </c>
      <c r="AD1130">
        <v>6</v>
      </c>
      <c r="AE1130">
        <v>0</v>
      </c>
      <c r="AF1130">
        <v>43</v>
      </c>
      <c r="AG1130">
        <v>0</v>
      </c>
      <c r="AH1130">
        <v>0</v>
      </c>
      <c r="AI1130">
        <v>9</v>
      </c>
      <c r="AJ1130">
        <v>0</v>
      </c>
      <c r="AK1130">
        <v>7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14</v>
      </c>
      <c r="AX1130">
        <v>2</v>
      </c>
      <c r="AY1130">
        <v>19</v>
      </c>
      <c r="AZ1130">
        <v>30</v>
      </c>
      <c r="BA1130">
        <v>0</v>
      </c>
      <c r="BB1130">
        <v>0</v>
      </c>
      <c r="BC1130">
        <v>7</v>
      </c>
      <c r="BD1130">
        <v>5</v>
      </c>
    </row>
    <row r="1131" spans="1:56" x14ac:dyDescent="0.3">
      <c r="A1131">
        <v>2025</v>
      </c>
      <c r="B1131">
        <v>7</v>
      </c>
      <c r="C1131">
        <v>4323</v>
      </c>
      <c r="D1131">
        <v>4326</v>
      </c>
      <c r="E1131" t="s">
        <v>19</v>
      </c>
      <c r="F1131" t="s">
        <v>8</v>
      </c>
      <c r="G1131" t="s">
        <v>18</v>
      </c>
      <c r="H1131">
        <v>0</v>
      </c>
      <c r="I1131">
        <v>0</v>
      </c>
      <c r="J1131">
        <v>0</v>
      </c>
      <c r="K1131">
        <v>3</v>
      </c>
      <c r="L1131">
        <v>1</v>
      </c>
      <c r="M1131">
        <v>0</v>
      </c>
      <c r="N1131">
        <v>1</v>
      </c>
      <c r="O1131">
        <v>0</v>
      </c>
      <c r="P1131">
        <v>1</v>
      </c>
      <c r="Q1131">
        <v>0</v>
      </c>
      <c r="R1131">
        <v>0</v>
      </c>
      <c r="S1131">
        <v>4</v>
      </c>
      <c r="T1131">
        <v>3</v>
      </c>
      <c r="U1131">
        <v>4</v>
      </c>
      <c r="V1131">
        <v>2</v>
      </c>
      <c r="W1131">
        <v>1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0</v>
      </c>
      <c r="AE1131">
        <v>0</v>
      </c>
      <c r="AF1131">
        <v>2</v>
      </c>
      <c r="AG1131">
        <v>0</v>
      </c>
      <c r="AH1131">
        <v>0</v>
      </c>
      <c r="AI1131">
        <v>5</v>
      </c>
      <c r="AJ1131">
        <v>0</v>
      </c>
      <c r="AK1131">
        <v>3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7</v>
      </c>
      <c r="AV1131">
        <v>0</v>
      </c>
      <c r="AW1131">
        <v>6</v>
      </c>
      <c r="AX1131">
        <v>0</v>
      </c>
      <c r="AY1131">
        <v>4</v>
      </c>
      <c r="AZ1131">
        <v>2</v>
      </c>
      <c r="BA1131">
        <v>0</v>
      </c>
      <c r="BB1131">
        <v>0</v>
      </c>
      <c r="BC1131">
        <v>1</v>
      </c>
      <c r="BD1131">
        <v>6</v>
      </c>
    </row>
    <row r="1132" spans="1:56" x14ac:dyDescent="0.3">
      <c r="A1132">
        <v>2025</v>
      </c>
      <c r="B1132">
        <v>7</v>
      </c>
      <c r="C1132">
        <v>4324</v>
      </c>
      <c r="D1132">
        <v>4327</v>
      </c>
      <c r="E1132" t="s">
        <v>20</v>
      </c>
      <c r="F1132" t="s">
        <v>8</v>
      </c>
      <c r="G1132" t="s">
        <v>21</v>
      </c>
      <c r="H1132">
        <v>0</v>
      </c>
      <c r="I1132">
        <v>0</v>
      </c>
      <c r="J1132">
        <v>0</v>
      </c>
      <c r="K1132">
        <v>18</v>
      </c>
      <c r="L1132">
        <v>10</v>
      </c>
      <c r="M1132">
        <v>0</v>
      </c>
      <c r="N1132">
        <v>10</v>
      </c>
      <c r="O1132">
        <v>0</v>
      </c>
      <c r="P1132">
        <v>8</v>
      </c>
      <c r="Q1132">
        <v>0</v>
      </c>
      <c r="R1132">
        <v>9</v>
      </c>
      <c r="S1132">
        <v>21</v>
      </c>
      <c r="T1132">
        <v>20</v>
      </c>
      <c r="U1132">
        <v>16</v>
      </c>
      <c r="V1132">
        <v>10</v>
      </c>
      <c r="W1132">
        <v>12</v>
      </c>
      <c r="X1132">
        <v>11</v>
      </c>
      <c r="Y1132">
        <v>16</v>
      </c>
      <c r="Z1132">
        <v>5</v>
      </c>
      <c r="AA1132">
        <v>12</v>
      </c>
      <c r="AB1132">
        <v>5</v>
      </c>
      <c r="AC1132">
        <v>0</v>
      </c>
      <c r="AD1132">
        <v>22</v>
      </c>
      <c r="AE1132">
        <v>0</v>
      </c>
      <c r="AF1132">
        <v>35</v>
      </c>
      <c r="AG1132">
        <v>0</v>
      </c>
      <c r="AH1132">
        <v>0</v>
      </c>
      <c r="AI1132">
        <v>24</v>
      </c>
      <c r="AJ1132">
        <v>0</v>
      </c>
      <c r="AK1132">
        <v>2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2</v>
      </c>
      <c r="AV1132">
        <v>0</v>
      </c>
      <c r="AW1132">
        <v>5</v>
      </c>
      <c r="AX1132">
        <v>1</v>
      </c>
      <c r="AY1132">
        <v>7</v>
      </c>
      <c r="AZ1132">
        <v>42</v>
      </c>
      <c r="BA1132">
        <v>0</v>
      </c>
      <c r="BB1132">
        <v>0</v>
      </c>
      <c r="BC1132">
        <v>2</v>
      </c>
      <c r="BD1132">
        <v>5</v>
      </c>
    </row>
    <row r="1133" spans="1:56" x14ac:dyDescent="0.3">
      <c r="A1133">
        <v>2025</v>
      </c>
      <c r="B1133">
        <v>7</v>
      </c>
      <c r="C1133">
        <v>4325</v>
      </c>
      <c r="D1133">
        <v>4328</v>
      </c>
      <c r="E1133" t="s">
        <v>22</v>
      </c>
      <c r="F1133" t="s">
        <v>8</v>
      </c>
      <c r="G1133" t="s">
        <v>21</v>
      </c>
      <c r="H1133">
        <v>0</v>
      </c>
      <c r="I1133">
        <v>0</v>
      </c>
      <c r="J1133">
        <v>0</v>
      </c>
      <c r="K1133">
        <v>7</v>
      </c>
      <c r="L1133">
        <v>7</v>
      </c>
      <c r="M1133">
        <v>0</v>
      </c>
      <c r="N1133">
        <v>5</v>
      </c>
      <c r="O1133">
        <v>0</v>
      </c>
      <c r="P1133">
        <v>4</v>
      </c>
      <c r="Q1133">
        <v>0</v>
      </c>
      <c r="R1133">
        <v>1</v>
      </c>
      <c r="S1133">
        <v>6</v>
      </c>
      <c r="T1133">
        <v>5</v>
      </c>
      <c r="U1133">
        <v>9</v>
      </c>
      <c r="V1133">
        <v>1</v>
      </c>
      <c r="W1133">
        <v>2</v>
      </c>
      <c r="X1133">
        <v>0</v>
      </c>
      <c r="Y1133">
        <v>3</v>
      </c>
      <c r="Z1133">
        <v>1</v>
      </c>
      <c r="AA1133">
        <v>1</v>
      </c>
      <c r="AB1133">
        <v>0</v>
      </c>
      <c r="AC1133">
        <v>0</v>
      </c>
      <c r="AD1133">
        <v>7</v>
      </c>
      <c r="AE1133">
        <v>0</v>
      </c>
      <c r="AF1133">
        <v>10</v>
      </c>
      <c r="AG1133">
        <v>0</v>
      </c>
      <c r="AH1133">
        <v>0</v>
      </c>
      <c r="AI1133">
        <v>7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4</v>
      </c>
      <c r="AV1133">
        <v>0</v>
      </c>
      <c r="AW1133">
        <v>27</v>
      </c>
      <c r="AX1133">
        <v>0</v>
      </c>
      <c r="AY1133">
        <v>6</v>
      </c>
      <c r="AZ1133">
        <v>11</v>
      </c>
      <c r="BA1133">
        <v>0</v>
      </c>
      <c r="BB1133">
        <v>0</v>
      </c>
      <c r="BC1133">
        <v>0</v>
      </c>
      <c r="BD1133">
        <v>2</v>
      </c>
    </row>
    <row r="1134" spans="1:56" x14ac:dyDescent="0.3">
      <c r="A1134">
        <v>2025</v>
      </c>
      <c r="B1134">
        <v>7</v>
      </c>
      <c r="C1134">
        <v>4326</v>
      </c>
      <c r="D1134">
        <v>4329</v>
      </c>
      <c r="E1134" t="s">
        <v>23</v>
      </c>
      <c r="F1134" t="s">
        <v>8</v>
      </c>
      <c r="G1134" t="s">
        <v>21</v>
      </c>
      <c r="H1134">
        <v>10</v>
      </c>
      <c r="I1134">
        <v>1</v>
      </c>
      <c r="J1134">
        <v>14</v>
      </c>
      <c r="K1134">
        <v>13</v>
      </c>
      <c r="L1134">
        <v>7</v>
      </c>
      <c r="M1134">
        <v>4</v>
      </c>
      <c r="N1134">
        <v>8</v>
      </c>
      <c r="O1134">
        <v>2</v>
      </c>
      <c r="P1134">
        <v>7</v>
      </c>
      <c r="Q1134">
        <v>0</v>
      </c>
      <c r="R1134">
        <v>5</v>
      </c>
      <c r="S1134">
        <v>20</v>
      </c>
      <c r="T1134">
        <v>15</v>
      </c>
      <c r="U1134">
        <v>29</v>
      </c>
      <c r="V1134">
        <v>5</v>
      </c>
      <c r="W1134">
        <v>20</v>
      </c>
      <c r="X1134">
        <v>15</v>
      </c>
      <c r="Y1134">
        <v>21</v>
      </c>
      <c r="Z1134">
        <v>5</v>
      </c>
      <c r="AA1134">
        <v>16</v>
      </c>
      <c r="AB1134">
        <v>1</v>
      </c>
      <c r="AC1134">
        <v>0</v>
      </c>
      <c r="AD1134">
        <v>21</v>
      </c>
      <c r="AE1134">
        <v>0</v>
      </c>
      <c r="AF1134">
        <v>54</v>
      </c>
      <c r="AG1134">
        <v>0</v>
      </c>
      <c r="AH1134">
        <v>0</v>
      </c>
      <c r="AI1134">
        <v>23</v>
      </c>
      <c r="AJ1134">
        <v>0</v>
      </c>
      <c r="AK1134">
        <v>2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1</v>
      </c>
      <c r="AV1134">
        <v>0</v>
      </c>
      <c r="AW1134">
        <v>2</v>
      </c>
      <c r="AX1134">
        <v>1</v>
      </c>
      <c r="AY1134">
        <v>13</v>
      </c>
      <c r="AZ1134">
        <v>30</v>
      </c>
      <c r="BA1134">
        <v>0</v>
      </c>
      <c r="BB1134">
        <v>0</v>
      </c>
      <c r="BC1134">
        <v>5</v>
      </c>
      <c r="BD1134">
        <v>21</v>
      </c>
    </row>
    <row r="1135" spans="1:56" x14ac:dyDescent="0.3">
      <c r="A1135">
        <v>2025</v>
      </c>
      <c r="B1135">
        <v>7</v>
      </c>
      <c r="C1135">
        <v>4327</v>
      </c>
      <c r="D1135">
        <v>4330</v>
      </c>
      <c r="E1135" t="s">
        <v>24</v>
      </c>
      <c r="F1135" t="s">
        <v>8</v>
      </c>
      <c r="G1135" t="s">
        <v>21</v>
      </c>
      <c r="H1135">
        <v>0</v>
      </c>
      <c r="I1135">
        <v>0</v>
      </c>
      <c r="J1135">
        <v>0</v>
      </c>
      <c r="K1135">
        <v>4</v>
      </c>
      <c r="L1135">
        <v>3</v>
      </c>
      <c r="M1135">
        <v>1</v>
      </c>
      <c r="N1135">
        <v>1</v>
      </c>
      <c r="O1135">
        <v>0</v>
      </c>
      <c r="P1135">
        <v>2</v>
      </c>
      <c r="Q1135">
        <v>0</v>
      </c>
      <c r="R1135">
        <v>1</v>
      </c>
      <c r="S1135">
        <v>2</v>
      </c>
      <c r="T1135">
        <v>2</v>
      </c>
      <c r="U1135">
        <v>3</v>
      </c>
      <c r="V1135">
        <v>0</v>
      </c>
      <c r="W1135">
        <v>8</v>
      </c>
      <c r="X1135">
        <v>2</v>
      </c>
      <c r="Y1135">
        <v>2</v>
      </c>
      <c r="Z1135">
        <v>0</v>
      </c>
      <c r="AA1135">
        <v>4</v>
      </c>
      <c r="AB1135">
        <v>0</v>
      </c>
      <c r="AC1135">
        <v>0</v>
      </c>
      <c r="AD1135">
        <v>1</v>
      </c>
      <c r="AE1135">
        <v>0</v>
      </c>
      <c r="AF1135">
        <v>4</v>
      </c>
      <c r="AG1135">
        <v>0</v>
      </c>
      <c r="AH1135">
        <v>0</v>
      </c>
      <c r="AI1135">
        <v>2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3</v>
      </c>
      <c r="AX1135">
        <v>0</v>
      </c>
      <c r="AY1135">
        <v>9</v>
      </c>
      <c r="AZ1135">
        <v>24</v>
      </c>
      <c r="BA1135">
        <v>0</v>
      </c>
      <c r="BB1135">
        <v>0</v>
      </c>
      <c r="BC1135">
        <v>1</v>
      </c>
      <c r="BD1135">
        <v>6</v>
      </c>
    </row>
    <row r="1136" spans="1:56" x14ac:dyDescent="0.3">
      <c r="A1136">
        <v>2025</v>
      </c>
      <c r="B1136">
        <v>7</v>
      </c>
      <c r="C1136">
        <v>4328</v>
      </c>
      <c r="D1136">
        <v>4331</v>
      </c>
      <c r="E1136" t="s">
        <v>25</v>
      </c>
      <c r="F1136" t="s">
        <v>8</v>
      </c>
      <c r="G1136" t="s">
        <v>25</v>
      </c>
      <c r="H1136">
        <v>11</v>
      </c>
      <c r="I1136">
        <v>1</v>
      </c>
      <c r="J1136">
        <v>18</v>
      </c>
      <c r="K1136">
        <v>28</v>
      </c>
      <c r="L1136">
        <v>13</v>
      </c>
      <c r="M1136">
        <v>0</v>
      </c>
      <c r="N1136">
        <v>13</v>
      </c>
      <c r="O1136">
        <v>1</v>
      </c>
      <c r="P1136">
        <v>15</v>
      </c>
      <c r="Q1136">
        <v>0</v>
      </c>
      <c r="R1136">
        <v>10</v>
      </c>
      <c r="S1136">
        <v>41</v>
      </c>
      <c r="T1136">
        <v>30</v>
      </c>
      <c r="U1136">
        <v>39</v>
      </c>
      <c r="V1136">
        <v>22</v>
      </c>
      <c r="W1136">
        <v>25</v>
      </c>
      <c r="X1136">
        <v>11</v>
      </c>
      <c r="Y1136">
        <v>17</v>
      </c>
      <c r="Z1136">
        <v>5</v>
      </c>
      <c r="AA1136">
        <v>7</v>
      </c>
      <c r="AB1136">
        <v>2</v>
      </c>
      <c r="AC1136">
        <v>1</v>
      </c>
      <c r="AD1136">
        <v>38</v>
      </c>
      <c r="AE1136">
        <v>6</v>
      </c>
      <c r="AF1136">
        <v>93</v>
      </c>
      <c r="AG1136">
        <v>0</v>
      </c>
      <c r="AH1136">
        <v>1</v>
      </c>
      <c r="AI1136">
        <v>36</v>
      </c>
      <c r="AJ1136">
        <v>0</v>
      </c>
      <c r="AK1136">
        <v>17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5</v>
      </c>
      <c r="AV1136">
        <v>0</v>
      </c>
      <c r="AW1136">
        <v>7</v>
      </c>
      <c r="AX1136">
        <v>15</v>
      </c>
      <c r="AY1136">
        <v>22</v>
      </c>
      <c r="AZ1136">
        <v>40</v>
      </c>
      <c r="BA1136">
        <v>0</v>
      </c>
      <c r="BB1136">
        <v>0</v>
      </c>
      <c r="BC1136">
        <v>2</v>
      </c>
      <c r="BD1136">
        <v>13</v>
      </c>
    </row>
    <row r="1137" spans="1:56" x14ac:dyDescent="0.3">
      <c r="A1137">
        <v>2025</v>
      </c>
      <c r="B1137">
        <v>7</v>
      </c>
      <c r="C1137">
        <v>4329</v>
      </c>
      <c r="D1137">
        <v>4332</v>
      </c>
      <c r="E1137" t="s">
        <v>26</v>
      </c>
      <c r="F1137" t="s">
        <v>8</v>
      </c>
      <c r="G1137" t="s">
        <v>25</v>
      </c>
      <c r="H1137">
        <v>12</v>
      </c>
      <c r="I1137">
        <v>0</v>
      </c>
      <c r="J1137">
        <v>26</v>
      </c>
      <c r="K1137">
        <v>17</v>
      </c>
      <c r="L1137">
        <v>17</v>
      </c>
      <c r="M1137">
        <v>4</v>
      </c>
      <c r="N1137">
        <v>19</v>
      </c>
      <c r="O1137">
        <v>1</v>
      </c>
      <c r="P1137">
        <v>20</v>
      </c>
      <c r="Q1137">
        <v>0</v>
      </c>
      <c r="R1137">
        <v>17</v>
      </c>
      <c r="S1137">
        <v>37</v>
      </c>
      <c r="T1137">
        <v>27</v>
      </c>
      <c r="U1137">
        <v>36</v>
      </c>
      <c r="V1137">
        <v>17</v>
      </c>
      <c r="W1137">
        <v>21</v>
      </c>
      <c r="X1137">
        <v>9</v>
      </c>
      <c r="Y1137">
        <v>15</v>
      </c>
      <c r="Z1137">
        <v>6</v>
      </c>
      <c r="AA1137">
        <v>7</v>
      </c>
      <c r="AB1137">
        <v>2</v>
      </c>
      <c r="AC1137">
        <v>0</v>
      </c>
      <c r="AD1137">
        <v>25</v>
      </c>
      <c r="AE1137">
        <v>0</v>
      </c>
      <c r="AF1137">
        <v>75</v>
      </c>
      <c r="AG1137">
        <v>1</v>
      </c>
      <c r="AH1137">
        <v>53</v>
      </c>
      <c r="AI1137">
        <v>1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1</v>
      </c>
      <c r="AV1137">
        <v>0</v>
      </c>
      <c r="AW1137">
        <v>1</v>
      </c>
      <c r="AX1137">
        <v>0</v>
      </c>
      <c r="AY1137">
        <v>18</v>
      </c>
      <c r="AZ1137">
        <v>31</v>
      </c>
      <c r="BA1137">
        <v>0</v>
      </c>
      <c r="BB1137">
        <v>0</v>
      </c>
      <c r="BC1137">
        <v>2</v>
      </c>
      <c r="BD1137">
        <v>8</v>
      </c>
    </row>
    <row r="1138" spans="1:56" x14ac:dyDescent="0.3">
      <c r="A1138">
        <v>2025</v>
      </c>
      <c r="B1138">
        <v>7</v>
      </c>
      <c r="C1138">
        <v>4330</v>
      </c>
      <c r="D1138">
        <v>4333</v>
      </c>
      <c r="E1138" t="s">
        <v>27</v>
      </c>
      <c r="F1138" t="s">
        <v>8</v>
      </c>
      <c r="G1138" t="s">
        <v>25</v>
      </c>
      <c r="H1138">
        <v>3</v>
      </c>
      <c r="I1138">
        <v>1</v>
      </c>
      <c r="J1138">
        <v>8</v>
      </c>
      <c r="K1138">
        <v>16</v>
      </c>
      <c r="L1138">
        <v>11</v>
      </c>
      <c r="M1138">
        <v>1</v>
      </c>
      <c r="N1138">
        <v>7</v>
      </c>
      <c r="O1138">
        <v>0</v>
      </c>
      <c r="P1138">
        <v>9</v>
      </c>
      <c r="Q1138">
        <v>0</v>
      </c>
      <c r="R1138">
        <v>8</v>
      </c>
      <c r="S1138">
        <v>30</v>
      </c>
      <c r="T1138">
        <v>30</v>
      </c>
      <c r="U1138">
        <v>24</v>
      </c>
      <c r="V1138">
        <v>15</v>
      </c>
      <c r="W1138">
        <v>22</v>
      </c>
      <c r="X1138">
        <v>11</v>
      </c>
      <c r="Y1138">
        <v>16</v>
      </c>
      <c r="Z1138">
        <v>5</v>
      </c>
      <c r="AA1138">
        <v>15</v>
      </c>
      <c r="AB1138">
        <v>5</v>
      </c>
      <c r="AC1138">
        <v>0</v>
      </c>
      <c r="AD1138">
        <v>20</v>
      </c>
      <c r="AE1138">
        <v>0</v>
      </c>
      <c r="AF1138">
        <v>70</v>
      </c>
      <c r="AG1138">
        <v>2</v>
      </c>
      <c r="AH1138">
        <v>27</v>
      </c>
      <c r="AI1138">
        <v>1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2</v>
      </c>
      <c r="AV1138">
        <v>0</v>
      </c>
      <c r="AW1138">
        <v>17</v>
      </c>
      <c r="AX1138">
        <v>10</v>
      </c>
      <c r="AY1138">
        <v>21</v>
      </c>
      <c r="AZ1138">
        <v>47</v>
      </c>
      <c r="BA1138">
        <v>0</v>
      </c>
      <c r="BB1138">
        <v>1</v>
      </c>
      <c r="BC1138">
        <v>20</v>
      </c>
      <c r="BD1138">
        <v>10</v>
      </c>
    </row>
    <row r="1139" spans="1:56" x14ac:dyDescent="0.3">
      <c r="A1139">
        <v>2025</v>
      </c>
      <c r="B1139">
        <v>7</v>
      </c>
      <c r="C1139">
        <v>4331</v>
      </c>
      <c r="D1139">
        <v>4334</v>
      </c>
      <c r="E1139" t="s">
        <v>28</v>
      </c>
      <c r="F1139" t="s">
        <v>8</v>
      </c>
      <c r="G1139" t="s">
        <v>25</v>
      </c>
      <c r="H1139">
        <v>0</v>
      </c>
      <c r="I1139">
        <v>0</v>
      </c>
      <c r="J1139">
        <v>0</v>
      </c>
      <c r="K1139">
        <v>4</v>
      </c>
      <c r="L1139">
        <v>1</v>
      </c>
      <c r="M1139">
        <v>0</v>
      </c>
      <c r="N1139">
        <v>1</v>
      </c>
      <c r="O1139">
        <v>0</v>
      </c>
      <c r="P1139">
        <v>1</v>
      </c>
      <c r="Q1139">
        <v>0</v>
      </c>
      <c r="R1139">
        <v>2</v>
      </c>
      <c r="S1139">
        <v>8</v>
      </c>
      <c r="T1139">
        <v>6</v>
      </c>
      <c r="U1139">
        <v>11</v>
      </c>
      <c r="V1139">
        <v>5</v>
      </c>
      <c r="W1139">
        <v>1</v>
      </c>
      <c r="X1139">
        <v>4</v>
      </c>
      <c r="Y1139">
        <v>4</v>
      </c>
      <c r="Z1139">
        <v>2</v>
      </c>
      <c r="AA1139">
        <v>7</v>
      </c>
      <c r="AB1139">
        <v>1</v>
      </c>
      <c r="AC1139">
        <v>0</v>
      </c>
      <c r="AD1139">
        <v>4</v>
      </c>
      <c r="AE1139">
        <v>0</v>
      </c>
      <c r="AF1139">
        <v>31</v>
      </c>
      <c r="AG1139">
        <v>0</v>
      </c>
      <c r="AH1139">
        <v>9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1</v>
      </c>
      <c r="AV1139">
        <v>0</v>
      </c>
      <c r="AW1139">
        <v>2</v>
      </c>
      <c r="AX1139">
        <v>0</v>
      </c>
      <c r="AY1139">
        <v>3</v>
      </c>
      <c r="AZ1139">
        <v>9</v>
      </c>
      <c r="BA1139">
        <v>0</v>
      </c>
      <c r="BB1139">
        <v>0</v>
      </c>
      <c r="BC1139">
        <v>1</v>
      </c>
      <c r="BD1139">
        <v>3</v>
      </c>
    </row>
    <row r="1140" spans="1:56" x14ac:dyDescent="0.3">
      <c r="A1140">
        <v>2025</v>
      </c>
      <c r="B1140">
        <v>7</v>
      </c>
      <c r="C1140">
        <v>4332</v>
      </c>
      <c r="D1140">
        <v>4335</v>
      </c>
      <c r="E1140" t="s">
        <v>29</v>
      </c>
      <c r="F1140" t="s">
        <v>8</v>
      </c>
      <c r="G1140" t="s">
        <v>25</v>
      </c>
      <c r="H1140">
        <v>0</v>
      </c>
      <c r="I1140">
        <v>0</v>
      </c>
      <c r="J1140">
        <v>0</v>
      </c>
      <c r="K1140">
        <v>4</v>
      </c>
      <c r="L1140">
        <v>6</v>
      </c>
      <c r="M1140">
        <v>1</v>
      </c>
      <c r="N1140">
        <v>8</v>
      </c>
      <c r="O1140">
        <v>0</v>
      </c>
      <c r="P1140">
        <v>7</v>
      </c>
      <c r="Q1140">
        <v>0</v>
      </c>
      <c r="R1140">
        <v>7</v>
      </c>
      <c r="S1140">
        <v>17</v>
      </c>
      <c r="T1140">
        <v>7</v>
      </c>
      <c r="U1140">
        <v>8</v>
      </c>
      <c r="V1140">
        <v>4</v>
      </c>
      <c r="W1140">
        <v>11</v>
      </c>
      <c r="X1140">
        <v>2</v>
      </c>
      <c r="Y1140">
        <v>9</v>
      </c>
      <c r="Z1140">
        <v>4</v>
      </c>
      <c r="AA1140">
        <v>1</v>
      </c>
      <c r="AB1140">
        <v>2</v>
      </c>
      <c r="AC1140">
        <v>0</v>
      </c>
      <c r="AD1140">
        <v>16</v>
      </c>
      <c r="AE1140">
        <v>0</v>
      </c>
      <c r="AF1140">
        <v>35</v>
      </c>
      <c r="AG1140">
        <v>1</v>
      </c>
      <c r="AH1140">
        <v>24</v>
      </c>
      <c r="AI1140">
        <v>0</v>
      </c>
      <c r="AJ1140">
        <v>0</v>
      </c>
      <c r="AK1140">
        <v>1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4</v>
      </c>
      <c r="AX1140">
        <v>7</v>
      </c>
      <c r="AY1140">
        <v>6</v>
      </c>
      <c r="AZ1140">
        <v>8</v>
      </c>
      <c r="BA1140">
        <v>0</v>
      </c>
      <c r="BB1140">
        <v>0</v>
      </c>
      <c r="BC1140">
        <v>3</v>
      </c>
      <c r="BD1140">
        <v>7</v>
      </c>
    </row>
    <row r="1141" spans="1:56" x14ac:dyDescent="0.3">
      <c r="A1141">
        <v>2025</v>
      </c>
      <c r="B1141">
        <v>7</v>
      </c>
      <c r="C1141">
        <v>4334</v>
      </c>
      <c r="D1141">
        <v>4337</v>
      </c>
      <c r="E1141" t="s">
        <v>31</v>
      </c>
      <c r="F1141" t="s">
        <v>8</v>
      </c>
      <c r="G1141" t="s">
        <v>30</v>
      </c>
      <c r="H1141">
        <v>0</v>
      </c>
      <c r="I1141">
        <v>0</v>
      </c>
      <c r="J1141">
        <v>0</v>
      </c>
      <c r="K1141">
        <v>3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  <c r="R1141">
        <v>0</v>
      </c>
      <c r="S1141">
        <v>3</v>
      </c>
      <c r="T1141">
        <v>5</v>
      </c>
      <c r="U1141">
        <v>4</v>
      </c>
      <c r="V1141">
        <v>2</v>
      </c>
      <c r="W1141">
        <v>4</v>
      </c>
      <c r="X1141">
        <v>1</v>
      </c>
      <c r="Y1141">
        <v>0</v>
      </c>
      <c r="Z1141">
        <v>2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9</v>
      </c>
      <c r="AG1141">
        <v>0</v>
      </c>
      <c r="AH1141">
        <v>0</v>
      </c>
      <c r="AI1141">
        <v>3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2</v>
      </c>
      <c r="AV1141">
        <v>0</v>
      </c>
      <c r="AW1141">
        <v>4</v>
      </c>
      <c r="AX1141">
        <v>0</v>
      </c>
      <c r="AY1141">
        <v>0</v>
      </c>
      <c r="AZ1141">
        <v>1</v>
      </c>
      <c r="BA1141">
        <v>0</v>
      </c>
      <c r="BB1141">
        <v>0</v>
      </c>
      <c r="BC1141">
        <v>7</v>
      </c>
      <c r="BD1141">
        <v>3</v>
      </c>
    </row>
    <row r="1142" spans="1:56" x14ac:dyDescent="0.3">
      <c r="A1142">
        <v>2025</v>
      </c>
      <c r="B1142">
        <v>7</v>
      </c>
      <c r="C1142">
        <v>4335</v>
      </c>
      <c r="D1142">
        <v>4338</v>
      </c>
      <c r="E1142" t="s">
        <v>32</v>
      </c>
      <c r="F1142" t="s">
        <v>8</v>
      </c>
      <c r="G1142" t="s">
        <v>32</v>
      </c>
      <c r="H1142">
        <v>6</v>
      </c>
      <c r="I1142">
        <v>0</v>
      </c>
      <c r="J1142">
        <v>7</v>
      </c>
      <c r="K1142">
        <v>12</v>
      </c>
      <c r="L1142">
        <v>11</v>
      </c>
      <c r="M1142">
        <v>1</v>
      </c>
      <c r="N1142">
        <v>7</v>
      </c>
      <c r="O1142">
        <v>1</v>
      </c>
      <c r="P1142">
        <v>8</v>
      </c>
      <c r="Q1142">
        <v>0</v>
      </c>
      <c r="R1142">
        <v>3</v>
      </c>
      <c r="S1142">
        <v>19</v>
      </c>
      <c r="T1142">
        <v>16</v>
      </c>
      <c r="U1142">
        <v>11</v>
      </c>
      <c r="V1142">
        <v>6</v>
      </c>
      <c r="W1142">
        <v>10</v>
      </c>
      <c r="X1142">
        <v>8</v>
      </c>
      <c r="Y1142">
        <v>11</v>
      </c>
      <c r="Z1142">
        <v>5</v>
      </c>
      <c r="AA1142">
        <v>11</v>
      </c>
      <c r="AB1142">
        <v>3</v>
      </c>
      <c r="AC1142">
        <v>0</v>
      </c>
      <c r="AD1142">
        <v>20</v>
      </c>
      <c r="AE1142">
        <v>0</v>
      </c>
      <c r="AF1142">
        <v>42</v>
      </c>
      <c r="AG1142">
        <v>0</v>
      </c>
      <c r="AH1142">
        <v>3</v>
      </c>
      <c r="AI1142">
        <v>12</v>
      </c>
      <c r="AJ1142">
        <v>0</v>
      </c>
      <c r="AK1142">
        <v>4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17</v>
      </c>
      <c r="AV1142">
        <v>1</v>
      </c>
      <c r="AW1142">
        <v>18</v>
      </c>
      <c r="AX1142">
        <v>0</v>
      </c>
      <c r="AY1142">
        <v>15</v>
      </c>
      <c r="AZ1142">
        <v>51</v>
      </c>
      <c r="BA1142">
        <v>1</v>
      </c>
      <c r="BB1142">
        <v>0</v>
      </c>
      <c r="BC1142">
        <v>7</v>
      </c>
      <c r="BD1142">
        <v>8</v>
      </c>
    </row>
    <row r="1143" spans="1:56" x14ac:dyDescent="0.3">
      <c r="A1143">
        <v>2025</v>
      </c>
      <c r="B1143">
        <v>7</v>
      </c>
      <c r="C1143">
        <v>4336</v>
      </c>
      <c r="D1143">
        <v>4339</v>
      </c>
      <c r="E1143" t="s">
        <v>33</v>
      </c>
      <c r="F1143" t="s">
        <v>8</v>
      </c>
      <c r="G1143" t="s">
        <v>34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1</v>
      </c>
      <c r="U1143">
        <v>1</v>
      </c>
      <c r="V1143">
        <v>1</v>
      </c>
      <c r="W1143">
        <v>0</v>
      </c>
      <c r="X1143">
        <v>0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2</v>
      </c>
      <c r="AZ1143">
        <v>5</v>
      </c>
      <c r="BA1143">
        <v>0</v>
      </c>
      <c r="BB1143">
        <v>0</v>
      </c>
      <c r="BC1143">
        <v>0</v>
      </c>
      <c r="BD1143">
        <v>2</v>
      </c>
    </row>
    <row r="1144" spans="1:56" x14ac:dyDescent="0.3">
      <c r="A1144">
        <v>2025</v>
      </c>
      <c r="B1144">
        <v>7</v>
      </c>
      <c r="C1144">
        <v>4337</v>
      </c>
      <c r="D1144">
        <v>4340</v>
      </c>
      <c r="E1144" t="s">
        <v>35</v>
      </c>
      <c r="F1144" t="s">
        <v>8</v>
      </c>
      <c r="G1144" t="s">
        <v>34</v>
      </c>
      <c r="H1144">
        <v>0</v>
      </c>
      <c r="I1144">
        <v>0</v>
      </c>
      <c r="J1144">
        <v>0</v>
      </c>
      <c r="K1144">
        <v>1</v>
      </c>
      <c r="L1144">
        <v>1</v>
      </c>
      <c r="M1144">
        <v>0</v>
      </c>
      <c r="N1144">
        <v>0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2</v>
      </c>
      <c r="U1144">
        <v>0</v>
      </c>
      <c r="V1144">
        <v>1</v>
      </c>
      <c r="W1144">
        <v>1</v>
      </c>
      <c r="X1144">
        <v>1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1</v>
      </c>
      <c r="AE1144">
        <v>0</v>
      </c>
      <c r="AF1144">
        <v>3</v>
      </c>
      <c r="AG1144">
        <v>0</v>
      </c>
      <c r="AH1144">
        <v>0</v>
      </c>
      <c r="AI1144">
        <v>1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</row>
    <row r="1145" spans="1:56" x14ac:dyDescent="0.3">
      <c r="A1145">
        <v>2025</v>
      </c>
      <c r="B1145">
        <v>7</v>
      </c>
      <c r="C1145">
        <v>4338</v>
      </c>
      <c r="D1145">
        <v>4341</v>
      </c>
      <c r="E1145" t="s">
        <v>36</v>
      </c>
      <c r="F1145" t="s">
        <v>8</v>
      </c>
      <c r="G1145" t="s">
        <v>37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3</v>
      </c>
      <c r="V1145">
        <v>1</v>
      </c>
      <c r="W1145">
        <v>2</v>
      </c>
      <c r="X1145">
        <v>0</v>
      </c>
      <c r="Y1145">
        <v>2</v>
      </c>
      <c r="Z1145">
        <v>0</v>
      </c>
      <c r="AA1145">
        <v>1</v>
      </c>
      <c r="AB1145">
        <v>0</v>
      </c>
      <c r="AC1145">
        <v>0</v>
      </c>
      <c r="AD1145">
        <v>0</v>
      </c>
      <c r="AE1145">
        <v>0</v>
      </c>
      <c r="AF1145">
        <v>3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3</v>
      </c>
      <c r="AX1145">
        <v>0</v>
      </c>
      <c r="AY1145">
        <v>7</v>
      </c>
      <c r="AZ1145">
        <v>11</v>
      </c>
      <c r="BA1145">
        <v>0</v>
      </c>
      <c r="BB1145">
        <v>0</v>
      </c>
      <c r="BC1145">
        <v>2</v>
      </c>
      <c r="BD1145">
        <v>3</v>
      </c>
    </row>
    <row r="1146" spans="1:56" x14ac:dyDescent="0.3">
      <c r="A1146">
        <v>2025</v>
      </c>
      <c r="B1146">
        <v>7</v>
      </c>
      <c r="C1146">
        <v>4339</v>
      </c>
      <c r="D1146">
        <v>4342</v>
      </c>
      <c r="E1146" t="s">
        <v>38</v>
      </c>
      <c r="F1146" t="s">
        <v>8</v>
      </c>
      <c r="G1146" t="s">
        <v>39</v>
      </c>
      <c r="H1146">
        <v>7</v>
      </c>
      <c r="I1146">
        <v>6</v>
      </c>
      <c r="J1146">
        <v>11</v>
      </c>
      <c r="K1146">
        <v>16</v>
      </c>
      <c r="L1146">
        <v>9</v>
      </c>
      <c r="M1146">
        <v>0</v>
      </c>
      <c r="N1146">
        <v>7</v>
      </c>
      <c r="O1146">
        <v>0</v>
      </c>
      <c r="P1146">
        <v>7</v>
      </c>
      <c r="Q1146">
        <v>0</v>
      </c>
      <c r="R1146">
        <v>5</v>
      </c>
      <c r="S1146">
        <v>11</v>
      </c>
      <c r="T1146">
        <v>9</v>
      </c>
      <c r="U1146">
        <v>12</v>
      </c>
      <c r="V1146">
        <v>7</v>
      </c>
      <c r="W1146">
        <v>10</v>
      </c>
      <c r="X1146">
        <v>11</v>
      </c>
      <c r="Y1146">
        <v>13</v>
      </c>
      <c r="Z1146">
        <v>3</v>
      </c>
      <c r="AA1146">
        <v>6</v>
      </c>
      <c r="AB1146">
        <v>4</v>
      </c>
      <c r="AC1146">
        <v>0</v>
      </c>
      <c r="AD1146">
        <v>22</v>
      </c>
      <c r="AE1146">
        <v>0</v>
      </c>
      <c r="AF1146">
        <v>59</v>
      </c>
      <c r="AG1146">
        <v>0</v>
      </c>
      <c r="AH1146">
        <v>0</v>
      </c>
      <c r="AI1146">
        <v>22</v>
      </c>
      <c r="AJ1146">
        <v>0</v>
      </c>
      <c r="AK1146">
        <v>9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</v>
      </c>
      <c r="AV1146">
        <v>0</v>
      </c>
      <c r="AW1146">
        <v>10</v>
      </c>
      <c r="AX1146">
        <v>2</v>
      </c>
      <c r="AY1146">
        <v>10</v>
      </c>
      <c r="AZ1146">
        <v>61</v>
      </c>
      <c r="BA1146">
        <v>0</v>
      </c>
      <c r="BB1146">
        <v>0</v>
      </c>
      <c r="BC1146">
        <v>6</v>
      </c>
      <c r="BD1146">
        <v>14</v>
      </c>
    </row>
    <row r="1147" spans="1:56" x14ac:dyDescent="0.3">
      <c r="A1147">
        <v>2025</v>
      </c>
      <c r="B1147">
        <v>7</v>
      </c>
      <c r="C1147">
        <v>4340</v>
      </c>
      <c r="D1147">
        <v>4343</v>
      </c>
      <c r="E1147" t="s">
        <v>40</v>
      </c>
      <c r="F1147" t="s">
        <v>8</v>
      </c>
      <c r="G1147" t="s">
        <v>39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1</v>
      </c>
      <c r="Y1147">
        <v>0</v>
      </c>
      <c r="Z1147">
        <v>1</v>
      </c>
      <c r="AA1147">
        <v>3</v>
      </c>
      <c r="AB1147">
        <v>0</v>
      </c>
      <c r="AC1147">
        <v>0</v>
      </c>
      <c r="AD1147">
        <v>0</v>
      </c>
      <c r="AE1147">
        <v>0</v>
      </c>
      <c r="AF1147">
        <v>3</v>
      </c>
      <c r="AG1147">
        <v>0</v>
      </c>
      <c r="AH1147">
        <v>1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1</v>
      </c>
      <c r="AX1147">
        <v>0</v>
      </c>
      <c r="AY1147">
        <v>0</v>
      </c>
      <c r="AZ1147">
        <v>2</v>
      </c>
      <c r="BA1147">
        <v>0</v>
      </c>
      <c r="BB1147">
        <v>0</v>
      </c>
      <c r="BC1147">
        <v>0</v>
      </c>
      <c r="BD1147">
        <v>4</v>
      </c>
    </row>
    <row r="1148" spans="1:56" x14ac:dyDescent="0.3">
      <c r="A1148">
        <v>2025</v>
      </c>
      <c r="B1148">
        <v>7</v>
      </c>
      <c r="C1148">
        <v>4341</v>
      </c>
      <c r="D1148">
        <v>4344</v>
      </c>
      <c r="E1148" t="s">
        <v>41</v>
      </c>
      <c r="F1148" t="s">
        <v>8</v>
      </c>
      <c r="G1148" t="s">
        <v>39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1</v>
      </c>
      <c r="T1148">
        <v>1</v>
      </c>
      <c r="U1148">
        <v>2</v>
      </c>
      <c r="V1148">
        <v>1</v>
      </c>
      <c r="W1148">
        <v>2</v>
      </c>
      <c r="X1148">
        <v>0</v>
      </c>
      <c r="Y1148">
        <v>2</v>
      </c>
      <c r="Z1148">
        <v>1</v>
      </c>
      <c r="AA1148">
        <v>0</v>
      </c>
      <c r="AB1148">
        <v>0</v>
      </c>
      <c r="AC1148">
        <v>0</v>
      </c>
      <c r="AD1148">
        <v>2</v>
      </c>
      <c r="AE1148">
        <v>0</v>
      </c>
      <c r="AF1148">
        <v>2</v>
      </c>
      <c r="AG1148">
        <v>0</v>
      </c>
      <c r="AH1148">
        <v>0</v>
      </c>
      <c r="AI1148">
        <v>2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</row>
    <row r="1149" spans="1:56" x14ac:dyDescent="0.3">
      <c r="A1149">
        <v>2025</v>
      </c>
      <c r="B1149">
        <v>7</v>
      </c>
      <c r="C1149">
        <v>4342</v>
      </c>
      <c r="D1149">
        <v>4345</v>
      </c>
      <c r="E1149" t="s">
        <v>42</v>
      </c>
      <c r="F1149" t="s">
        <v>8</v>
      </c>
      <c r="G1149" t="s">
        <v>42</v>
      </c>
      <c r="H1149">
        <v>0</v>
      </c>
      <c r="I1149">
        <v>0</v>
      </c>
      <c r="J1149">
        <v>0</v>
      </c>
      <c r="K1149">
        <v>8</v>
      </c>
      <c r="L1149">
        <v>10</v>
      </c>
      <c r="M1149">
        <v>0</v>
      </c>
      <c r="N1149">
        <v>11</v>
      </c>
      <c r="O1149">
        <v>0</v>
      </c>
      <c r="P1149">
        <v>16</v>
      </c>
      <c r="Q1149">
        <v>0</v>
      </c>
      <c r="R1149">
        <v>0</v>
      </c>
      <c r="S1149">
        <v>20</v>
      </c>
      <c r="T1149">
        <v>17</v>
      </c>
      <c r="U1149">
        <v>20</v>
      </c>
      <c r="V1149">
        <v>18</v>
      </c>
      <c r="W1149">
        <v>16</v>
      </c>
      <c r="X1149">
        <v>7</v>
      </c>
      <c r="Y1149">
        <v>5</v>
      </c>
      <c r="Z1149">
        <v>9</v>
      </c>
      <c r="AA1149">
        <v>6</v>
      </c>
      <c r="AB1149">
        <v>0</v>
      </c>
      <c r="AC1149">
        <v>0</v>
      </c>
      <c r="AD1149">
        <v>19</v>
      </c>
      <c r="AE1149">
        <v>5</v>
      </c>
      <c r="AF1149">
        <v>68</v>
      </c>
      <c r="AG1149">
        <v>0</v>
      </c>
      <c r="AH1149">
        <v>4</v>
      </c>
      <c r="AI1149">
        <v>18</v>
      </c>
      <c r="AJ1149">
        <v>0</v>
      </c>
      <c r="AK1149">
        <v>18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2</v>
      </c>
      <c r="AV1149">
        <v>0</v>
      </c>
      <c r="AW1149">
        <v>6</v>
      </c>
      <c r="AX1149">
        <v>10</v>
      </c>
      <c r="AY1149">
        <v>26</v>
      </c>
      <c r="AZ1149">
        <v>45</v>
      </c>
      <c r="BA1149">
        <v>0</v>
      </c>
      <c r="BB1149">
        <v>0</v>
      </c>
      <c r="BC1149">
        <v>1</v>
      </c>
      <c r="BD1149">
        <v>9</v>
      </c>
    </row>
    <row r="1150" spans="1:56" x14ac:dyDescent="0.3">
      <c r="A1150">
        <v>2025</v>
      </c>
      <c r="B1150">
        <v>7</v>
      </c>
      <c r="C1150">
        <v>4343</v>
      </c>
      <c r="D1150">
        <v>4346</v>
      </c>
      <c r="E1150" t="s">
        <v>43</v>
      </c>
      <c r="F1150" t="s">
        <v>8</v>
      </c>
      <c r="G1150" t="s">
        <v>42</v>
      </c>
      <c r="H1150">
        <v>0</v>
      </c>
      <c r="I1150">
        <v>0</v>
      </c>
      <c r="J1150">
        <v>0</v>
      </c>
      <c r="K1150">
        <v>2</v>
      </c>
      <c r="L1150">
        <v>2</v>
      </c>
      <c r="M1150">
        <v>0</v>
      </c>
      <c r="N1150">
        <v>2</v>
      </c>
      <c r="O1150">
        <v>0</v>
      </c>
      <c r="P1150">
        <v>2</v>
      </c>
      <c r="Q1150">
        <v>0</v>
      </c>
      <c r="R1150">
        <v>0</v>
      </c>
      <c r="S1150">
        <v>2</v>
      </c>
      <c r="T1150">
        <v>1</v>
      </c>
      <c r="U1150">
        <v>2</v>
      </c>
      <c r="V1150">
        <v>6</v>
      </c>
      <c r="W1150">
        <v>2</v>
      </c>
      <c r="X1150">
        <v>4</v>
      </c>
      <c r="Y1150">
        <v>5</v>
      </c>
      <c r="Z1150">
        <v>0</v>
      </c>
      <c r="AA1150">
        <v>0</v>
      </c>
      <c r="AB1150">
        <v>0</v>
      </c>
      <c r="AC1150">
        <v>0</v>
      </c>
      <c r="AD1150">
        <v>2</v>
      </c>
      <c r="AE1150">
        <v>0</v>
      </c>
      <c r="AF1150">
        <v>11</v>
      </c>
      <c r="AG1150">
        <v>0</v>
      </c>
      <c r="AH1150">
        <v>0</v>
      </c>
      <c r="AI1150">
        <v>2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3</v>
      </c>
      <c r="AY1150">
        <v>1</v>
      </c>
      <c r="AZ1150">
        <v>6</v>
      </c>
      <c r="BA1150">
        <v>0</v>
      </c>
      <c r="BB1150">
        <v>0</v>
      </c>
      <c r="BC1150">
        <v>0</v>
      </c>
      <c r="BD1150">
        <v>4</v>
      </c>
    </row>
    <row r="1151" spans="1:56" x14ac:dyDescent="0.3">
      <c r="A1151">
        <v>2025</v>
      </c>
      <c r="B1151">
        <v>7</v>
      </c>
      <c r="C1151">
        <v>4344</v>
      </c>
      <c r="D1151">
        <v>4347</v>
      </c>
      <c r="E1151" t="s">
        <v>44</v>
      </c>
      <c r="F1151" t="s">
        <v>8</v>
      </c>
      <c r="G1151" t="s">
        <v>42</v>
      </c>
      <c r="H1151">
        <v>0</v>
      </c>
      <c r="I1151">
        <v>0</v>
      </c>
      <c r="J1151">
        <v>0</v>
      </c>
      <c r="K1151">
        <v>3</v>
      </c>
      <c r="L1151">
        <v>2</v>
      </c>
      <c r="M1151">
        <v>0</v>
      </c>
      <c r="N1151">
        <v>1</v>
      </c>
      <c r="O1151">
        <v>0</v>
      </c>
      <c r="P1151">
        <v>2</v>
      </c>
      <c r="Q1151">
        <v>0</v>
      </c>
      <c r="R1151">
        <v>0</v>
      </c>
      <c r="S1151">
        <v>3</v>
      </c>
      <c r="T1151">
        <v>1</v>
      </c>
      <c r="U1151">
        <v>1</v>
      </c>
      <c r="V1151">
        <v>1</v>
      </c>
      <c r="W1151">
        <v>2</v>
      </c>
      <c r="X1151">
        <v>0</v>
      </c>
      <c r="Y1151">
        <v>0</v>
      </c>
      <c r="Z1151">
        <v>1</v>
      </c>
      <c r="AA1151">
        <v>1</v>
      </c>
      <c r="AB1151">
        <v>0</v>
      </c>
      <c r="AC1151">
        <v>0</v>
      </c>
      <c r="AD1151">
        <v>5</v>
      </c>
      <c r="AE1151">
        <v>0</v>
      </c>
      <c r="AF1151">
        <v>5</v>
      </c>
      <c r="AG1151">
        <v>0</v>
      </c>
      <c r="AH1151">
        <v>0</v>
      </c>
      <c r="AI1151">
        <v>2</v>
      </c>
      <c r="AJ1151">
        <v>0</v>
      </c>
      <c r="AK1151">
        <v>1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1</v>
      </c>
      <c r="AX1151">
        <v>0</v>
      </c>
      <c r="AY1151">
        <v>5</v>
      </c>
      <c r="AZ1151">
        <v>10</v>
      </c>
      <c r="BA1151">
        <v>0</v>
      </c>
      <c r="BB1151">
        <v>0</v>
      </c>
      <c r="BC1151">
        <v>0</v>
      </c>
      <c r="BD1151">
        <v>2</v>
      </c>
    </row>
    <row r="1152" spans="1:56" x14ac:dyDescent="0.3">
      <c r="A1152">
        <v>2025</v>
      </c>
      <c r="B1152">
        <v>7</v>
      </c>
      <c r="C1152">
        <v>4345</v>
      </c>
      <c r="D1152">
        <v>4348</v>
      </c>
      <c r="E1152" t="s">
        <v>45</v>
      </c>
      <c r="F1152" t="s">
        <v>8</v>
      </c>
      <c r="G1152" t="s">
        <v>42</v>
      </c>
      <c r="H1152">
        <v>0</v>
      </c>
      <c r="I1152">
        <v>0</v>
      </c>
      <c r="J1152">
        <v>1</v>
      </c>
      <c r="K1152">
        <v>3</v>
      </c>
      <c r="L1152">
        <v>1</v>
      </c>
      <c r="M1152">
        <v>0</v>
      </c>
      <c r="N1152">
        <v>5</v>
      </c>
      <c r="O1152">
        <v>0</v>
      </c>
      <c r="P1152">
        <v>3</v>
      </c>
      <c r="Q1152">
        <v>0</v>
      </c>
      <c r="R1152">
        <v>0</v>
      </c>
      <c r="S1152">
        <v>5</v>
      </c>
      <c r="T1152">
        <v>5</v>
      </c>
      <c r="U1152">
        <v>4</v>
      </c>
      <c r="V1152">
        <v>3</v>
      </c>
      <c r="W1152">
        <v>3</v>
      </c>
      <c r="X1152">
        <v>2</v>
      </c>
      <c r="Y1152">
        <v>3</v>
      </c>
      <c r="Z1152">
        <v>2</v>
      </c>
      <c r="AA1152">
        <v>7</v>
      </c>
      <c r="AB1152">
        <v>0</v>
      </c>
      <c r="AC1152">
        <v>0</v>
      </c>
      <c r="AD1152">
        <v>2</v>
      </c>
      <c r="AE1152">
        <v>0</v>
      </c>
      <c r="AF1152">
        <v>4</v>
      </c>
      <c r="AG1152">
        <v>0</v>
      </c>
      <c r="AH1152">
        <v>0</v>
      </c>
      <c r="AI1152">
        <v>2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2</v>
      </c>
      <c r="AU1152">
        <v>0</v>
      </c>
      <c r="AV1152">
        <v>0</v>
      </c>
      <c r="AW1152">
        <v>0</v>
      </c>
      <c r="AX1152">
        <v>0</v>
      </c>
      <c r="AY1152">
        <v>4</v>
      </c>
      <c r="AZ1152">
        <v>15</v>
      </c>
      <c r="BA1152">
        <v>0</v>
      </c>
      <c r="BB1152">
        <v>0</v>
      </c>
      <c r="BC1152">
        <v>0</v>
      </c>
      <c r="BD1152">
        <v>1</v>
      </c>
    </row>
    <row r="1153" spans="1:56" x14ac:dyDescent="0.3">
      <c r="A1153">
        <v>2025</v>
      </c>
      <c r="B1153">
        <v>7</v>
      </c>
      <c r="C1153">
        <v>4346</v>
      </c>
      <c r="D1153">
        <v>4349</v>
      </c>
      <c r="E1153" t="s">
        <v>46</v>
      </c>
      <c r="F1153" t="s">
        <v>8</v>
      </c>
      <c r="G1153" t="s">
        <v>47</v>
      </c>
      <c r="H1153">
        <v>17</v>
      </c>
      <c r="I1153">
        <v>1</v>
      </c>
      <c r="J1153">
        <v>36</v>
      </c>
      <c r="K1153">
        <v>30</v>
      </c>
      <c r="L1153">
        <v>23</v>
      </c>
      <c r="M1153">
        <v>1</v>
      </c>
      <c r="N1153">
        <v>25</v>
      </c>
      <c r="O1153">
        <v>0</v>
      </c>
      <c r="P1153">
        <v>28</v>
      </c>
      <c r="Q1153">
        <v>0</v>
      </c>
      <c r="R1153">
        <v>0</v>
      </c>
      <c r="S1153">
        <v>24</v>
      </c>
      <c r="T1153">
        <v>17</v>
      </c>
      <c r="U1153">
        <v>20</v>
      </c>
      <c r="V1153">
        <v>9</v>
      </c>
      <c r="W1153">
        <v>20</v>
      </c>
      <c r="X1153">
        <v>7</v>
      </c>
      <c r="Y1153">
        <v>11</v>
      </c>
      <c r="Z1153">
        <v>9</v>
      </c>
      <c r="AA1153">
        <v>12</v>
      </c>
      <c r="AB1153">
        <v>3</v>
      </c>
      <c r="AC1153">
        <v>0</v>
      </c>
      <c r="AD1153">
        <v>42</v>
      </c>
      <c r="AE1153">
        <v>0</v>
      </c>
      <c r="AF1153">
        <v>85</v>
      </c>
      <c r="AG1153">
        <v>0</v>
      </c>
      <c r="AH1153">
        <v>0</v>
      </c>
      <c r="AI1153">
        <v>32</v>
      </c>
      <c r="AJ1153">
        <v>0</v>
      </c>
      <c r="AK1153">
        <v>13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1</v>
      </c>
      <c r="AV1153">
        <v>0</v>
      </c>
      <c r="AW1153">
        <v>7</v>
      </c>
      <c r="AX1153">
        <v>2</v>
      </c>
      <c r="AY1153">
        <v>18</v>
      </c>
      <c r="AZ1153">
        <v>32</v>
      </c>
      <c r="BA1153">
        <v>2</v>
      </c>
      <c r="BB1153">
        <v>0</v>
      </c>
      <c r="BC1153">
        <v>2</v>
      </c>
      <c r="BD1153">
        <v>15</v>
      </c>
    </row>
    <row r="1154" spans="1:56" x14ac:dyDescent="0.3">
      <c r="A1154">
        <v>2025</v>
      </c>
      <c r="B1154">
        <v>7</v>
      </c>
      <c r="C1154">
        <v>4347</v>
      </c>
      <c r="D1154">
        <v>4350</v>
      </c>
      <c r="E1154" t="s">
        <v>48</v>
      </c>
      <c r="F1154" t="s">
        <v>8</v>
      </c>
      <c r="G1154" t="s">
        <v>47</v>
      </c>
      <c r="H1154">
        <v>0</v>
      </c>
      <c r="I1154">
        <v>4</v>
      </c>
      <c r="J1154">
        <v>0</v>
      </c>
      <c r="K1154">
        <v>5</v>
      </c>
      <c r="L1154">
        <v>5</v>
      </c>
      <c r="M1154">
        <v>1</v>
      </c>
      <c r="N1154">
        <v>3</v>
      </c>
      <c r="O1154">
        <v>0</v>
      </c>
      <c r="P1154">
        <v>0</v>
      </c>
      <c r="Q1154">
        <v>0</v>
      </c>
      <c r="R1154">
        <v>1</v>
      </c>
      <c r="S1154">
        <v>1</v>
      </c>
      <c r="T1154">
        <v>4</v>
      </c>
      <c r="U1154">
        <v>6</v>
      </c>
      <c r="V1154">
        <v>4</v>
      </c>
      <c r="W1154">
        <v>3</v>
      </c>
      <c r="X1154">
        <v>1</v>
      </c>
      <c r="Y1154">
        <v>8</v>
      </c>
      <c r="Z1154">
        <v>1</v>
      </c>
      <c r="AA1154">
        <v>7</v>
      </c>
      <c r="AB1154">
        <v>3</v>
      </c>
      <c r="AC1154">
        <v>0</v>
      </c>
      <c r="AD1154">
        <v>3</v>
      </c>
      <c r="AE1154">
        <v>0</v>
      </c>
      <c r="AF1154">
        <v>13</v>
      </c>
      <c r="AG1154">
        <v>0</v>
      </c>
      <c r="AH1154">
        <v>2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1</v>
      </c>
      <c r="AV1154">
        <v>0</v>
      </c>
      <c r="AW1154">
        <v>4</v>
      </c>
      <c r="AX1154">
        <v>0</v>
      </c>
      <c r="AY1154">
        <v>4</v>
      </c>
      <c r="AZ1154">
        <v>5</v>
      </c>
      <c r="BA1154">
        <v>0</v>
      </c>
      <c r="BB1154">
        <v>0</v>
      </c>
      <c r="BC1154">
        <v>0</v>
      </c>
      <c r="BD1154">
        <v>2</v>
      </c>
    </row>
    <row r="1155" spans="1:56" x14ac:dyDescent="0.3">
      <c r="A1155">
        <v>2025</v>
      </c>
      <c r="B1155">
        <v>7</v>
      </c>
      <c r="C1155">
        <v>4348</v>
      </c>
      <c r="D1155">
        <v>4351</v>
      </c>
      <c r="E1155" t="s">
        <v>49</v>
      </c>
      <c r="F1155" t="s">
        <v>8</v>
      </c>
      <c r="G1155" t="s">
        <v>47</v>
      </c>
      <c r="H1155">
        <v>0</v>
      </c>
      <c r="I1155">
        <v>0</v>
      </c>
      <c r="J1155">
        <v>0</v>
      </c>
      <c r="K1155">
        <v>3</v>
      </c>
      <c r="L1155">
        <v>4</v>
      </c>
      <c r="M1155">
        <v>0</v>
      </c>
      <c r="N1155">
        <v>4</v>
      </c>
      <c r="O1155">
        <v>0</v>
      </c>
      <c r="P1155">
        <v>4</v>
      </c>
      <c r="Q1155">
        <v>1</v>
      </c>
      <c r="R1155">
        <v>2</v>
      </c>
      <c r="S1155">
        <v>5</v>
      </c>
      <c r="T1155">
        <v>3</v>
      </c>
      <c r="U1155">
        <v>7</v>
      </c>
      <c r="V1155">
        <v>1</v>
      </c>
      <c r="W1155">
        <v>3</v>
      </c>
      <c r="X1155">
        <v>1</v>
      </c>
      <c r="Y1155">
        <v>1</v>
      </c>
      <c r="Z1155">
        <v>2</v>
      </c>
      <c r="AA1155">
        <v>2</v>
      </c>
      <c r="AB1155">
        <v>0</v>
      </c>
      <c r="AC1155">
        <v>0</v>
      </c>
      <c r="AD1155">
        <v>6</v>
      </c>
      <c r="AE1155">
        <v>0</v>
      </c>
      <c r="AF1155">
        <v>20</v>
      </c>
      <c r="AG1155">
        <v>0</v>
      </c>
      <c r="AH1155">
        <v>0</v>
      </c>
      <c r="AI1155">
        <v>7</v>
      </c>
      <c r="AJ1155">
        <v>0</v>
      </c>
      <c r="AK1155">
        <v>3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2</v>
      </c>
      <c r="AZ1155">
        <v>11</v>
      </c>
      <c r="BA1155">
        <v>0</v>
      </c>
      <c r="BB1155">
        <v>0</v>
      </c>
      <c r="BC1155">
        <v>4</v>
      </c>
      <c r="BD1155">
        <v>3</v>
      </c>
    </row>
    <row r="1156" spans="1:56" x14ac:dyDescent="0.3">
      <c r="A1156">
        <v>2025</v>
      </c>
      <c r="B1156">
        <v>7</v>
      </c>
      <c r="C1156">
        <v>4349</v>
      </c>
      <c r="D1156">
        <v>4352</v>
      </c>
      <c r="E1156" t="s">
        <v>50</v>
      </c>
      <c r="F1156" t="s">
        <v>8</v>
      </c>
      <c r="G1156" t="s">
        <v>47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2</v>
      </c>
      <c r="T1156">
        <v>1</v>
      </c>
      <c r="U1156">
        <v>0</v>
      </c>
      <c r="V1156">
        <v>3</v>
      </c>
      <c r="W1156">
        <v>2</v>
      </c>
      <c r="X1156">
        <v>0</v>
      </c>
      <c r="Y1156">
        <v>2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2</v>
      </c>
      <c r="AG1156">
        <v>0</v>
      </c>
      <c r="AH1156">
        <v>0</v>
      </c>
      <c r="AI1156">
        <v>1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1</v>
      </c>
      <c r="AV1156">
        <v>0</v>
      </c>
      <c r="AW1156">
        <v>0</v>
      </c>
      <c r="AX1156">
        <v>0</v>
      </c>
      <c r="AY1156">
        <v>4</v>
      </c>
      <c r="AZ1156">
        <v>10</v>
      </c>
      <c r="BA1156">
        <v>0</v>
      </c>
      <c r="BB1156">
        <v>0</v>
      </c>
      <c r="BC1156">
        <v>0</v>
      </c>
      <c r="BD1156">
        <v>0</v>
      </c>
    </row>
    <row r="1157" spans="1:56" x14ac:dyDescent="0.3">
      <c r="A1157">
        <v>2025</v>
      </c>
      <c r="B1157">
        <v>7</v>
      </c>
      <c r="C1157">
        <v>4350</v>
      </c>
      <c r="D1157">
        <v>4353</v>
      </c>
      <c r="E1157" t="s">
        <v>51</v>
      </c>
      <c r="F1157" t="s">
        <v>8</v>
      </c>
      <c r="G1157" t="s">
        <v>47</v>
      </c>
      <c r="H1157">
        <v>0</v>
      </c>
      <c r="I1157">
        <v>0</v>
      </c>
      <c r="J1157">
        <v>1</v>
      </c>
      <c r="K1157">
        <v>7</v>
      </c>
      <c r="L1157">
        <v>6</v>
      </c>
      <c r="M1157">
        <v>0</v>
      </c>
      <c r="N1157">
        <v>6</v>
      </c>
      <c r="O1157">
        <v>1</v>
      </c>
      <c r="P1157">
        <v>8</v>
      </c>
      <c r="Q1157">
        <v>0</v>
      </c>
      <c r="R1157">
        <v>1</v>
      </c>
      <c r="S1157">
        <v>10</v>
      </c>
      <c r="T1157">
        <v>13</v>
      </c>
      <c r="U1157">
        <v>18</v>
      </c>
      <c r="V1157">
        <v>13</v>
      </c>
      <c r="W1157">
        <v>14</v>
      </c>
      <c r="X1157">
        <v>5</v>
      </c>
      <c r="Y1157">
        <v>6</v>
      </c>
      <c r="Z1157">
        <v>3</v>
      </c>
      <c r="AA1157">
        <v>4</v>
      </c>
      <c r="AB1157">
        <v>2</v>
      </c>
      <c r="AC1157">
        <v>0</v>
      </c>
      <c r="AD1157">
        <v>9</v>
      </c>
      <c r="AE1157">
        <v>0</v>
      </c>
      <c r="AF1157">
        <v>37</v>
      </c>
      <c r="AG1157">
        <v>0</v>
      </c>
      <c r="AH1157">
        <v>0</v>
      </c>
      <c r="AI1157">
        <v>8</v>
      </c>
      <c r="AJ1157">
        <v>0</v>
      </c>
      <c r="AK1157">
        <v>7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2</v>
      </c>
      <c r="AX1157">
        <v>0</v>
      </c>
      <c r="AY1157">
        <v>6</v>
      </c>
      <c r="AZ1157">
        <v>9</v>
      </c>
      <c r="BA1157">
        <v>0</v>
      </c>
      <c r="BB1157">
        <v>0</v>
      </c>
      <c r="BC1157">
        <v>1</v>
      </c>
      <c r="BD1157">
        <v>0</v>
      </c>
    </row>
    <row r="1158" spans="1:56" x14ac:dyDescent="0.3">
      <c r="A1158">
        <v>2025</v>
      </c>
      <c r="B1158">
        <v>7</v>
      </c>
      <c r="C1158">
        <v>4351</v>
      </c>
      <c r="D1158">
        <v>4354</v>
      </c>
      <c r="E1158" t="s">
        <v>52</v>
      </c>
      <c r="F1158" t="s">
        <v>8</v>
      </c>
      <c r="G1158" t="s">
        <v>47</v>
      </c>
      <c r="H1158">
        <v>0</v>
      </c>
      <c r="I1158">
        <v>0</v>
      </c>
      <c r="J1158">
        <v>0</v>
      </c>
      <c r="K1158">
        <v>3</v>
      </c>
      <c r="L1158">
        <v>1</v>
      </c>
      <c r="M1158">
        <v>0</v>
      </c>
      <c r="N1158">
        <v>1</v>
      </c>
      <c r="O1158">
        <v>0</v>
      </c>
      <c r="P1158">
        <v>1</v>
      </c>
      <c r="Q1158">
        <v>0</v>
      </c>
      <c r="R1158">
        <v>0</v>
      </c>
      <c r="S1158">
        <v>1</v>
      </c>
      <c r="T1158">
        <v>0</v>
      </c>
      <c r="U1158">
        <v>0</v>
      </c>
      <c r="V1158">
        <v>0</v>
      </c>
      <c r="W1158">
        <v>1</v>
      </c>
      <c r="X1158">
        <v>1</v>
      </c>
      <c r="Y1158">
        <v>1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3</v>
      </c>
      <c r="AG1158">
        <v>0</v>
      </c>
      <c r="AH1158">
        <v>0</v>
      </c>
      <c r="AI1158">
        <v>0</v>
      </c>
      <c r="AJ1158">
        <v>0</v>
      </c>
      <c r="AK1158">
        <v>1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1</v>
      </c>
      <c r="AV1158">
        <v>0</v>
      </c>
      <c r="AW1158">
        <v>1</v>
      </c>
      <c r="AX1158">
        <v>0</v>
      </c>
      <c r="AY1158">
        <v>0</v>
      </c>
      <c r="AZ1158">
        <v>7</v>
      </c>
      <c r="BA1158">
        <v>0</v>
      </c>
      <c r="BB1158">
        <v>0</v>
      </c>
      <c r="BC1158">
        <v>0</v>
      </c>
      <c r="BD1158">
        <v>2</v>
      </c>
    </row>
    <row r="1159" spans="1:56" x14ac:dyDescent="0.3">
      <c r="A1159">
        <v>2025</v>
      </c>
      <c r="B1159">
        <v>7</v>
      </c>
      <c r="C1159">
        <v>4352</v>
      </c>
      <c r="D1159">
        <v>4355</v>
      </c>
      <c r="E1159" t="s">
        <v>53</v>
      </c>
      <c r="F1159" t="s">
        <v>8</v>
      </c>
      <c r="G1159" t="s">
        <v>47</v>
      </c>
      <c r="H1159">
        <v>0</v>
      </c>
      <c r="I1159">
        <v>0</v>
      </c>
      <c r="J1159">
        <v>0</v>
      </c>
      <c r="K1159">
        <v>6</v>
      </c>
      <c r="L1159">
        <v>5</v>
      </c>
      <c r="M1159">
        <v>0</v>
      </c>
      <c r="N1159">
        <v>0</v>
      </c>
      <c r="O1159">
        <v>0</v>
      </c>
      <c r="P1159">
        <v>4</v>
      </c>
      <c r="Q1159">
        <v>0</v>
      </c>
      <c r="R1159">
        <v>2</v>
      </c>
      <c r="S1159">
        <v>5</v>
      </c>
      <c r="T1159">
        <v>4</v>
      </c>
      <c r="U1159">
        <v>10</v>
      </c>
      <c r="V1159">
        <v>6</v>
      </c>
      <c r="W1159">
        <v>6</v>
      </c>
      <c r="X1159">
        <v>12</v>
      </c>
      <c r="Y1159">
        <v>6</v>
      </c>
      <c r="Z1159">
        <v>5</v>
      </c>
      <c r="AA1159">
        <v>3</v>
      </c>
      <c r="AB1159">
        <v>1</v>
      </c>
      <c r="AC1159">
        <v>0</v>
      </c>
      <c r="AD1159">
        <v>9</v>
      </c>
      <c r="AE1159">
        <v>0</v>
      </c>
      <c r="AF1159">
        <v>25</v>
      </c>
      <c r="AG1159">
        <v>0</v>
      </c>
      <c r="AH1159">
        <v>0</v>
      </c>
      <c r="AI1159">
        <v>24</v>
      </c>
      <c r="AJ1159">
        <v>0</v>
      </c>
      <c r="AK1159">
        <v>7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4</v>
      </c>
      <c r="AX1159">
        <v>1</v>
      </c>
      <c r="AY1159">
        <v>13</v>
      </c>
      <c r="AZ1159">
        <v>36</v>
      </c>
      <c r="BA1159">
        <v>0</v>
      </c>
      <c r="BB1159">
        <v>0</v>
      </c>
      <c r="BC1159">
        <v>1</v>
      </c>
      <c r="BD1159">
        <v>7</v>
      </c>
    </row>
    <row r="1160" spans="1:56" x14ac:dyDescent="0.3">
      <c r="A1160">
        <v>2025</v>
      </c>
      <c r="B1160">
        <v>7</v>
      </c>
      <c r="C1160">
        <v>4353</v>
      </c>
      <c r="D1160">
        <v>4356</v>
      </c>
      <c r="E1160" t="s">
        <v>54</v>
      </c>
      <c r="F1160" t="s">
        <v>8</v>
      </c>
      <c r="G1160" t="s">
        <v>37</v>
      </c>
      <c r="H1160">
        <v>0</v>
      </c>
      <c r="I1160">
        <v>0</v>
      </c>
      <c r="J1160">
        <v>0</v>
      </c>
      <c r="K1160">
        <v>1</v>
      </c>
      <c r="L1160">
        <v>2</v>
      </c>
      <c r="M1160">
        <v>0</v>
      </c>
      <c r="N1160">
        <v>0</v>
      </c>
      <c r="O1160">
        <v>1</v>
      </c>
      <c r="P1160">
        <v>0</v>
      </c>
      <c r="Q1160">
        <v>0</v>
      </c>
      <c r="R1160">
        <v>3</v>
      </c>
      <c r="S1160">
        <v>2</v>
      </c>
      <c r="T1160">
        <v>2</v>
      </c>
      <c r="U1160">
        <v>4</v>
      </c>
      <c r="V1160">
        <v>4</v>
      </c>
      <c r="W1160">
        <v>6</v>
      </c>
      <c r="X1160">
        <v>1</v>
      </c>
      <c r="Y1160">
        <v>2</v>
      </c>
      <c r="Z1160">
        <v>1</v>
      </c>
      <c r="AA1160">
        <v>6</v>
      </c>
      <c r="AB1160">
        <v>0</v>
      </c>
      <c r="AC1160">
        <v>0</v>
      </c>
      <c r="AD1160">
        <v>5</v>
      </c>
      <c r="AE1160">
        <v>0</v>
      </c>
      <c r="AF1160">
        <v>28</v>
      </c>
      <c r="AG1160">
        <v>0</v>
      </c>
      <c r="AH1160">
        <v>0</v>
      </c>
      <c r="AI1160">
        <v>5</v>
      </c>
      <c r="AJ1160">
        <v>0</v>
      </c>
      <c r="AK1160">
        <v>2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6</v>
      </c>
      <c r="AX1160">
        <v>3</v>
      </c>
      <c r="AY1160">
        <v>11</v>
      </c>
      <c r="AZ1160">
        <v>33</v>
      </c>
      <c r="BA1160">
        <v>0</v>
      </c>
      <c r="BB1160">
        <v>0</v>
      </c>
      <c r="BC1160">
        <v>2</v>
      </c>
      <c r="BD1160">
        <v>14</v>
      </c>
    </row>
    <row r="1161" spans="1:56" x14ac:dyDescent="0.3">
      <c r="A1161">
        <v>2025</v>
      </c>
      <c r="B1161">
        <v>7</v>
      </c>
      <c r="C1161">
        <v>4354</v>
      </c>
      <c r="D1161">
        <v>4357</v>
      </c>
      <c r="E1161" t="s">
        <v>55</v>
      </c>
      <c r="F1161" t="s">
        <v>8</v>
      </c>
      <c r="G1161" t="s">
        <v>37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1</v>
      </c>
      <c r="U1161">
        <v>0</v>
      </c>
      <c r="V1161">
        <v>0</v>
      </c>
      <c r="W1161">
        <v>2</v>
      </c>
      <c r="X1161">
        <v>1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2</v>
      </c>
      <c r="AZ1161">
        <v>3</v>
      </c>
      <c r="BA1161">
        <v>0</v>
      </c>
      <c r="BB1161">
        <v>0</v>
      </c>
      <c r="BC1161">
        <v>0</v>
      </c>
      <c r="BD1161">
        <v>0</v>
      </c>
    </row>
    <row r="1162" spans="1:56" x14ac:dyDescent="0.3">
      <c r="A1162">
        <v>2025</v>
      </c>
      <c r="B1162">
        <v>7</v>
      </c>
      <c r="C1162">
        <v>4355</v>
      </c>
      <c r="D1162">
        <v>4358</v>
      </c>
      <c r="E1162" t="s">
        <v>199</v>
      </c>
      <c r="F1162" t="s">
        <v>8</v>
      </c>
      <c r="G1162" t="s">
        <v>37</v>
      </c>
      <c r="H1162">
        <v>0</v>
      </c>
      <c r="I1162">
        <v>0</v>
      </c>
      <c r="J1162">
        <v>0</v>
      </c>
      <c r="K1162">
        <v>1</v>
      </c>
      <c r="L1162">
        <v>1</v>
      </c>
      <c r="M1162">
        <v>0</v>
      </c>
      <c r="N1162">
        <v>1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0</v>
      </c>
      <c r="Y1162">
        <v>0</v>
      </c>
      <c r="Z1162">
        <v>1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2</v>
      </c>
      <c r="AG1162">
        <v>0</v>
      </c>
      <c r="AH1162">
        <v>0</v>
      </c>
      <c r="AI1162">
        <v>0</v>
      </c>
      <c r="AJ1162">
        <v>0</v>
      </c>
      <c r="AK1162">
        <v>1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1</v>
      </c>
      <c r="AX1162">
        <v>0</v>
      </c>
      <c r="AY1162">
        <v>0</v>
      </c>
      <c r="AZ1162">
        <v>6</v>
      </c>
      <c r="BA1162">
        <v>0</v>
      </c>
      <c r="BB1162">
        <v>0</v>
      </c>
      <c r="BC1162">
        <v>0</v>
      </c>
      <c r="BD1162">
        <v>1</v>
      </c>
    </row>
    <row r="1163" spans="1:56" x14ac:dyDescent="0.3">
      <c r="A1163">
        <v>2025</v>
      </c>
      <c r="B1163">
        <v>7</v>
      </c>
      <c r="C1163">
        <v>4356</v>
      </c>
      <c r="D1163">
        <v>4359</v>
      </c>
      <c r="E1163" t="s">
        <v>56</v>
      </c>
      <c r="F1163" t="s">
        <v>8</v>
      </c>
      <c r="G1163" t="s">
        <v>39</v>
      </c>
      <c r="H1163">
        <v>0</v>
      </c>
      <c r="I1163">
        <v>0</v>
      </c>
      <c r="J1163">
        <v>0</v>
      </c>
      <c r="K1163">
        <v>5</v>
      </c>
      <c r="L1163">
        <v>2</v>
      </c>
      <c r="M1163">
        <v>0</v>
      </c>
      <c r="N1163">
        <v>3</v>
      </c>
      <c r="O1163">
        <v>0</v>
      </c>
      <c r="P1163">
        <v>3</v>
      </c>
      <c r="Q1163">
        <v>0</v>
      </c>
      <c r="R1163">
        <v>1</v>
      </c>
      <c r="S1163">
        <v>3</v>
      </c>
      <c r="T1163">
        <v>8</v>
      </c>
      <c r="U1163">
        <v>5</v>
      </c>
      <c r="V1163">
        <v>7</v>
      </c>
      <c r="W1163">
        <v>4</v>
      </c>
      <c r="X1163">
        <v>5</v>
      </c>
      <c r="Y1163">
        <v>5</v>
      </c>
      <c r="Z1163">
        <v>1</v>
      </c>
      <c r="AA1163">
        <v>2</v>
      </c>
      <c r="AB1163">
        <v>1</v>
      </c>
      <c r="AC1163">
        <v>0</v>
      </c>
      <c r="AD1163">
        <v>4</v>
      </c>
      <c r="AE1163">
        <v>0</v>
      </c>
      <c r="AF1163">
        <v>21</v>
      </c>
      <c r="AG1163">
        <v>0</v>
      </c>
      <c r="AH1163">
        <v>0</v>
      </c>
      <c r="AI1163">
        <v>4</v>
      </c>
      <c r="AJ1163">
        <v>0</v>
      </c>
      <c r="AK1163">
        <v>5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1</v>
      </c>
      <c r="AX1163">
        <v>1</v>
      </c>
      <c r="AY1163">
        <v>3</v>
      </c>
      <c r="AZ1163">
        <v>3</v>
      </c>
      <c r="BA1163">
        <v>0</v>
      </c>
      <c r="BB1163">
        <v>0</v>
      </c>
      <c r="BC1163">
        <v>1</v>
      </c>
      <c r="BD1163">
        <v>0</v>
      </c>
    </row>
    <row r="1164" spans="1:56" x14ac:dyDescent="0.3">
      <c r="A1164">
        <v>2025</v>
      </c>
      <c r="B1164">
        <v>7</v>
      </c>
      <c r="C1164">
        <v>4357</v>
      </c>
      <c r="D1164">
        <v>4360</v>
      </c>
      <c r="E1164" t="s">
        <v>57</v>
      </c>
      <c r="F1164" t="s">
        <v>8</v>
      </c>
      <c r="G1164" t="s">
        <v>39</v>
      </c>
      <c r="H1164">
        <v>0</v>
      </c>
      <c r="I1164">
        <v>0</v>
      </c>
      <c r="J1164">
        <v>0</v>
      </c>
      <c r="K1164">
        <v>3</v>
      </c>
      <c r="L1164">
        <v>3</v>
      </c>
      <c r="M1164">
        <v>0</v>
      </c>
      <c r="N1164">
        <v>1</v>
      </c>
      <c r="O1164">
        <v>0</v>
      </c>
      <c r="P1164">
        <v>1</v>
      </c>
      <c r="Q1164">
        <v>0</v>
      </c>
      <c r="R1164">
        <v>2</v>
      </c>
      <c r="S1164">
        <v>5</v>
      </c>
      <c r="T1164">
        <v>1</v>
      </c>
      <c r="U1164">
        <v>2</v>
      </c>
      <c r="V1164">
        <v>4</v>
      </c>
      <c r="W1164">
        <v>1</v>
      </c>
      <c r="X1164">
        <v>3</v>
      </c>
      <c r="Y1164">
        <v>4</v>
      </c>
      <c r="Z1164">
        <v>0</v>
      </c>
      <c r="AA1164">
        <v>1</v>
      </c>
      <c r="AB1164">
        <v>1</v>
      </c>
      <c r="AC1164">
        <v>0</v>
      </c>
      <c r="AD1164">
        <v>0</v>
      </c>
      <c r="AE1164">
        <v>0</v>
      </c>
      <c r="AF1164">
        <v>0</v>
      </c>
      <c r="AG1164">
        <v>1</v>
      </c>
      <c r="AH1164">
        <v>9</v>
      </c>
      <c r="AI1164">
        <v>0</v>
      </c>
      <c r="AJ1164">
        <v>0</v>
      </c>
      <c r="AK1164">
        <v>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1</v>
      </c>
      <c r="AV1164">
        <v>0</v>
      </c>
      <c r="AW1164">
        <v>0</v>
      </c>
      <c r="AX1164">
        <v>0</v>
      </c>
      <c r="AY1164">
        <v>1</v>
      </c>
      <c r="AZ1164">
        <v>2</v>
      </c>
      <c r="BA1164">
        <v>0</v>
      </c>
      <c r="BB1164">
        <v>0</v>
      </c>
      <c r="BC1164">
        <v>0</v>
      </c>
      <c r="BD1164">
        <v>2</v>
      </c>
    </row>
    <row r="1165" spans="1:56" x14ac:dyDescent="0.3">
      <c r="A1165">
        <v>2025</v>
      </c>
      <c r="B1165">
        <v>7</v>
      </c>
      <c r="C1165">
        <v>4358</v>
      </c>
      <c r="D1165">
        <v>4361</v>
      </c>
      <c r="E1165" t="s">
        <v>58</v>
      </c>
      <c r="F1165" t="s">
        <v>8</v>
      </c>
      <c r="G1165" t="s">
        <v>39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1</v>
      </c>
      <c r="S1165">
        <v>1</v>
      </c>
      <c r="T1165">
        <v>2</v>
      </c>
      <c r="U1165">
        <v>1</v>
      </c>
      <c r="V1165">
        <v>0</v>
      </c>
      <c r="W1165">
        <v>0</v>
      </c>
      <c r="X1165">
        <v>0</v>
      </c>
      <c r="Y1165">
        <v>0</v>
      </c>
      <c r="Z1165">
        <v>1</v>
      </c>
      <c r="AA1165">
        <v>0</v>
      </c>
      <c r="AB1165">
        <v>1</v>
      </c>
      <c r="AC1165">
        <v>0</v>
      </c>
      <c r="AD1165">
        <v>0</v>
      </c>
      <c r="AE1165">
        <v>0</v>
      </c>
      <c r="AF1165">
        <v>2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2</v>
      </c>
      <c r="AZ1165">
        <v>3</v>
      </c>
      <c r="BA1165">
        <v>0</v>
      </c>
      <c r="BB1165">
        <v>0</v>
      </c>
      <c r="BC1165">
        <v>1</v>
      </c>
      <c r="BD1165">
        <v>1</v>
      </c>
    </row>
    <row r="1166" spans="1:56" x14ac:dyDescent="0.3">
      <c r="A1166">
        <v>2025</v>
      </c>
      <c r="B1166">
        <v>7</v>
      </c>
      <c r="C1166">
        <v>4359</v>
      </c>
      <c r="D1166">
        <v>4362</v>
      </c>
      <c r="E1166" t="s">
        <v>13</v>
      </c>
      <c r="F1166" t="s">
        <v>8</v>
      </c>
      <c r="G1166" t="s">
        <v>39</v>
      </c>
      <c r="H1166">
        <v>0</v>
      </c>
      <c r="I1166">
        <v>0</v>
      </c>
      <c r="J1166">
        <v>0</v>
      </c>
      <c r="K1166">
        <v>2</v>
      </c>
      <c r="L1166">
        <v>2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2</v>
      </c>
      <c r="S1166">
        <v>3</v>
      </c>
      <c r="T1166">
        <v>3</v>
      </c>
      <c r="U1166">
        <v>2</v>
      </c>
      <c r="V1166">
        <v>1</v>
      </c>
      <c r="W1166">
        <v>3</v>
      </c>
      <c r="X1166">
        <v>6</v>
      </c>
      <c r="Y1166">
        <v>1</v>
      </c>
      <c r="Z1166">
        <v>4</v>
      </c>
      <c r="AA1166">
        <v>2</v>
      </c>
      <c r="AB1166">
        <v>3</v>
      </c>
      <c r="AC1166">
        <v>0</v>
      </c>
      <c r="AD1166">
        <v>1</v>
      </c>
      <c r="AE1166">
        <v>0</v>
      </c>
      <c r="AF1166">
        <v>7</v>
      </c>
      <c r="AG1166">
        <v>0</v>
      </c>
      <c r="AH1166">
        <v>1</v>
      </c>
      <c r="AI1166">
        <v>0</v>
      </c>
      <c r="AJ1166">
        <v>0</v>
      </c>
      <c r="AK1166">
        <v>0</v>
      </c>
      <c r="AL1166">
        <v>0</v>
      </c>
      <c r="AM1166">
        <v>1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3</v>
      </c>
      <c r="AZ1166">
        <v>6</v>
      </c>
      <c r="BA1166">
        <v>0</v>
      </c>
      <c r="BB1166">
        <v>0</v>
      </c>
      <c r="BC1166">
        <v>1</v>
      </c>
      <c r="BD1166">
        <v>4</v>
      </c>
    </row>
    <row r="1167" spans="1:56" x14ac:dyDescent="0.3">
      <c r="A1167">
        <v>2025</v>
      </c>
      <c r="B1167">
        <v>7</v>
      </c>
      <c r="C1167">
        <v>4360</v>
      </c>
      <c r="D1167">
        <v>4363</v>
      </c>
      <c r="E1167" t="s">
        <v>59</v>
      </c>
      <c r="F1167" t="s">
        <v>8</v>
      </c>
      <c r="G1167" t="s">
        <v>39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0</v>
      </c>
      <c r="Y1167">
        <v>0</v>
      </c>
      <c r="Z1167">
        <v>3</v>
      </c>
      <c r="AA1167">
        <v>0</v>
      </c>
      <c r="AB1167">
        <v>0</v>
      </c>
      <c r="AC1167">
        <v>0</v>
      </c>
      <c r="AD1167">
        <v>2</v>
      </c>
      <c r="AE1167">
        <v>0</v>
      </c>
      <c r="AF1167">
        <v>2</v>
      </c>
      <c r="AG1167">
        <v>0</v>
      </c>
      <c r="AH1167">
        <v>0</v>
      </c>
      <c r="AI1167">
        <v>2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1</v>
      </c>
      <c r="AX1167">
        <v>2</v>
      </c>
      <c r="AY1167">
        <v>1</v>
      </c>
      <c r="AZ1167">
        <v>2</v>
      </c>
      <c r="BA1167">
        <v>0</v>
      </c>
      <c r="BB1167">
        <v>0</v>
      </c>
      <c r="BC1167">
        <v>0</v>
      </c>
      <c r="BD1167">
        <v>0</v>
      </c>
    </row>
    <row r="1168" spans="1:56" x14ac:dyDescent="0.3">
      <c r="A1168">
        <v>2025</v>
      </c>
      <c r="B1168">
        <v>7</v>
      </c>
      <c r="C1168">
        <v>4361</v>
      </c>
      <c r="D1168">
        <v>4364</v>
      </c>
      <c r="E1168" t="s">
        <v>60</v>
      </c>
      <c r="F1168" t="s">
        <v>8</v>
      </c>
      <c r="G1168" t="s">
        <v>61</v>
      </c>
      <c r="H1168">
        <v>0</v>
      </c>
      <c r="I1168">
        <v>0</v>
      </c>
      <c r="J1168">
        <v>0</v>
      </c>
      <c r="K1168">
        <v>1</v>
      </c>
      <c r="L1168">
        <v>0</v>
      </c>
      <c r="M1168">
        <v>0</v>
      </c>
      <c r="N1168">
        <v>2</v>
      </c>
      <c r="O1168">
        <v>0</v>
      </c>
      <c r="P1168">
        <v>2</v>
      </c>
      <c r="Q1168">
        <v>0</v>
      </c>
      <c r="R1168">
        <v>0</v>
      </c>
      <c r="S1168">
        <v>3</v>
      </c>
      <c r="T1168">
        <v>0</v>
      </c>
      <c r="U1168">
        <v>1</v>
      </c>
      <c r="V1168">
        <v>2</v>
      </c>
      <c r="W1168">
        <v>0</v>
      </c>
      <c r="X1168">
        <v>2</v>
      </c>
      <c r="Y1168">
        <v>1</v>
      </c>
      <c r="Z1168">
        <v>2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6</v>
      </c>
      <c r="AG1168">
        <v>0</v>
      </c>
      <c r="AH1168">
        <v>2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1</v>
      </c>
      <c r="AX1168">
        <v>2</v>
      </c>
      <c r="AY1168">
        <v>9</v>
      </c>
      <c r="AZ1168">
        <v>36</v>
      </c>
      <c r="BA1168">
        <v>0</v>
      </c>
      <c r="BB1168">
        <v>0</v>
      </c>
      <c r="BC1168">
        <v>2</v>
      </c>
      <c r="BD1168">
        <v>3</v>
      </c>
    </row>
    <row r="1169" spans="1:56" x14ac:dyDescent="0.3">
      <c r="A1169">
        <v>2025</v>
      </c>
      <c r="B1169">
        <v>7</v>
      </c>
      <c r="C1169">
        <v>4362</v>
      </c>
      <c r="D1169">
        <v>4365</v>
      </c>
      <c r="E1169" t="s">
        <v>200</v>
      </c>
      <c r="F1169" t="s">
        <v>8</v>
      </c>
      <c r="G1169" t="s">
        <v>61</v>
      </c>
      <c r="H1169">
        <v>0</v>
      </c>
      <c r="I1169">
        <v>0</v>
      </c>
      <c r="J1169">
        <v>2</v>
      </c>
      <c r="K1169">
        <v>1</v>
      </c>
      <c r="L1169">
        <v>1</v>
      </c>
      <c r="M1169">
        <v>0</v>
      </c>
      <c r="N1169">
        <v>1</v>
      </c>
      <c r="O1169">
        <v>0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0</v>
      </c>
      <c r="V1169">
        <v>1</v>
      </c>
      <c r="W1169">
        <v>0</v>
      </c>
      <c r="X1169">
        <v>0</v>
      </c>
      <c r="Y1169">
        <v>1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2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3</v>
      </c>
      <c r="AV1169">
        <v>0</v>
      </c>
      <c r="AW1169">
        <v>4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</row>
    <row r="1170" spans="1:56" x14ac:dyDescent="0.3">
      <c r="A1170">
        <v>2025</v>
      </c>
      <c r="B1170">
        <v>7</v>
      </c>
      <c r="C1170">
        <v>4363</v>
      </c>
      <c r="D1170">
        <v>4366</v>
      </c>
      <c r="E1170" t="s">
        <v>61</v>
      </c>
      <c r="F1170" t="s">
        <v>8</v>
      </c>
      <c r="G1170" t="s">
        <v>61</v>
      </c>
      <c r="H1170">
        <v>2</v>
      </c>
      <c r="I1170">
        <v>0</v>
      </c>
      <c r="J1170">
        <v>0</v>
      </c>
      <c r="K1170">
        <v>6</v>
      </c>
      <c r="L1170">
        <v>6</v>
      </c>
      <c r="M1170">
        <v>0</v>
      </c>
      <c r="N1170">
        <v>7</v>
      </c>
      <c r="O1170">
        <v>0</v>
      </c>
      <c r="P1170">
        <v>4</v>
      </c>
      <c r="Q1170">
        <v>0</v>
      </c>
      <c r="R1170">
        <v>2</v>
      </c>
      <c r="S1170">
        <v>7</v>
      </c>
      <c r="T1170">
        <v>4</v>
      </c>
      <c r="U1170">
        <v>5</v>
      </c>
      <c r="V1170">
        <v>4</v>
      </c>
      <c r="W1170">
        <v>7</v>
      </c>
      <c r="X1170">
        <v>5</v>
      </c>
      <c r="Y1170">
        <v>6</v>
      </c>
      <c r="Z1170">
        <v>2</v>
      </c>
      <c r="AA1170">
        <v>6</v>
      </c>
      <c r="AB1170">
        <v>2</v>
      </c>
      <c r="AC1170">
        <v>0</v>
      </c>
      <c r="AD1170">
        <v>6</v>
      </c>
      <c r="AE1170">
        <v>1</v>
      </c>
      <c r="AF1170">
        <v>10</v>
      </c>
      <c r="AG1170">
        <v>0</v>
      </c>
      <c r="AH1170">
        <v>0</v>
      </c>
      <c r="AI1170">
        <v>4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3</v>
      </c>
      <c r="AV1170">
        <v>0</v>
      </c>
      <c r="AW1170">
        <v>10</v>
      </c>
      <c r="AX1170">
        <v>0</v>
      </c>
      <c r="AY1170">
        <v>13</v>
      </c>
      <c r="AZ1170">
        <v>27</v>
      </c>
      <c r="BA1170">
        <v>0</v>
      </c>
      <c r="BB1170">
        <v>0</v>
      </c>
      <c r="BC1170">
        <v>2</v>
      </c>
      <c r="BD1170">
        <v>5</v>
      </c>
    </row>
    <row r="1171" spans="1:56" x14ac:dyDescent="0.3">
      <c r="A1171">
        <v>2025</v>
      </c>
      <c r="B1171">
        <v>7</v>
      </c>
      <c r="C1171">
        <v>4364</v>
      </c>
      <c r="D1171">
        <v>4367</v>
      </c>
      <c r="E1171" t="s">
        <v>62</v>
      </c>
      <c r="F1171" t="s">
        <v>8</v>
      </c>
      <c r="G1171" t="s">
        <v>61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1</v>
      </c>
      <c r="X1171">
        <v>1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1</v>
      </c>
      <c r="AV1171">
        <v>0</v>
      </c>
      <c r="AW1171">
        <v>1</v>
      </c>
      <c r="AX1171">
        <v>0</v>
      </c>
      <c r="AY1171">
        <v>1</v>
      </c>
      <c r="AZ1171">
        <v>7</v>
      </c>
      <c r="BA1171">
        <v>0</v>
      </c>
      <c r="BB1171">
        <v>0</v>
      </c>
      <c r="BC1171">
        <v>0</v>
      </c>
      <c r="BD1171">
        <v>0</v>
      </c>
    </row>
    <row r="1172" spans="1:56" x14ac:dyDescent="0.3">
      <c r="A1172">
        <v>2025</v>
      </c>
      <c r="B1172">
        <v>7</v>
      </c>
      <c r="C1172">
        <v>4365</v>
      </c>
      <c r="D1172">
        <v>4368</v>
      </c>
      <c r="E1172" t="s">
        <v>63</v>
      </c>
      <c r="F1172" t="s">
        <v>8</v>
      </c>
      <c r="G1172" t="s">
        <v>61</v>
      </c>
      <c r="H1172">
        <v>0</v>
      </c>
      <c r="I1172">
        <v>0</v>
      </c>
      <c r="J1172">
        <v>0</v>
      </c>
      <c r="K1172">
        <v>1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1</v>
      </c>
      <c r="S1172">
        <v>1</v>
      </c>
      <c r="T1172">
        <v>0</v>
      </c>
      <c r="U1172">
        <v>0</v>
      </c>
      <c r="V1172">
        <v>1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2</v>
      </c>
      <c r="AX1172">
        <v>0</v>
      </c>
      <c r="AY1172">
        <v>0</v>
      </c>
      <c r="AZ1172">
        <v>1</v>
      </c>
      <c r="BA1172">
        <v>0</v>
      </c>
      <c r="BB1172">
        <v>0</v>
      </c>
      <c r="BC1172">
        <v>0</v>
      </c>
      <c r="BD1172">
        <v>1</v>
      </c>
    </row>
    <row r="1173" spans="1:56" x14ac:dyDescent="0.3">
      <c r="A1173">
        <v>2025</v>
      </c>
      <c r="B1173">
        <v>7</v>
      </c>
      <c r="C1173">
        <v>4366</v>
      </c>
      <c r="D1173">
        <v>4369</v>
      </c>
      <c r="E1173" t="s">
        <v>64</v>
      </c>
      <c r="F1173" t="s">
        <v>8</v>
      </c>
      <c r="G1173" t="s">
        <v>37</v>
      </c>
      <c r="H1173">
        <v>0</v>
      </c>
      <c r="I1173">
        <v>0</v>
      </c>
      <c r="J1173">
        <v>0</v>
      </c>
      <c r="K1173">
        <v>1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1</v>
      </c>
      <c r="S1173">
        <v>1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1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13</v>
      </c>
      <c r="BA1173">
        <v>0</v>
      </c>
      <c r="BB1173">
        <v>0</v>
      </c>
      <c r="BC1173">
        <v>1</v>
      </c>
      <c r="BD1173">
        <v>2</v>
      </c>
    </row>
    <row r="1174" spans="1:56" x14ac:dyDescent="0.3">
      <c r="A1174">
        <v>2025</v>
      </c>
      <c r="B1174">
        <v>7</v>
      </c>
      <c r="C1174">
        <v>4367</v>
      </c>
      <c r="D1174">
        <v>4370</v>
      </c>
      <c r="E1174" t="s">
        <v>65</v>
      </c>
      <c r="F1174" t="s">
        <v>66</v>
      </c>
      <c r="G1174" t="s">
        <v>9</v>
      </c>
      <c r="H1174">
        <v>0</v>
      </c>
      <c r="I1174">
        <v>0</v>
      </c>
      <c r="J1174">
        <v>250</v>
      </c>
      <c r="K1174">
        <v>7</v>
      </c>
      <c r="L1174">
        <v>3</v>
      </c>
      <c r="M1174">
        <v>1</v>
      </c>
      <c r="N1174">
        <v>6</v>
      </c>
      <c r="O1174">
        <v>0</v>
      </c>
      <c r="P1174">
        <v>3</v>
      </c>
      <c r="Q1174">
        <v>0</v>
      </c>
      <c r="R1174">
        <v>0</v>
      </c>
      <c r="S1174">
        <v>0</v>
      </c>
      <c r="T1174">
        <v>2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1</v>
      </c>
      <c r="AJ1174">
        <v>0</v>
      </c>
      <c r="AK1174">
        <v>0</v>
      </c>
      <c r="AL1174">
        <v>0</v>
      </c>
      <c r="AM1174">
        <v>0</v>
      </c>
      <c r="AN1174">
        <v>1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2</v>
      </c>
      <c r="AV1174">
        <v>0</v>
      </c>
      <c r="AW1174">
        <v>4</v>
      </c>
      <c r="AX1174">
        <v>0</v>
      </c>
      <c r="AY1174">
        <v>11</v>
      </c>
      <c r="AZ1174">
        <v>14</v>
      </c>
      <c r="BA1174">
        <v>0</v>
      </c>
      <c r="BB1174">
        <v>0</v>
      </c>
      <c r="BC1174">
        <v>1</v>
      </c>
      <c r="BD1174">
        <v>1</v>
      </c>
    </row>
    <row r="1175" spans="1:56" x14ac:dyDescent="0.3">
      <c r="A1175">
        <v>2025</v>
      </c>
      <c r="B1175">
        <v>7</v>
      </c>
      <c r="C1175">
        <v>4368</v>
      </c>
      <c r="D1175">
        <v>4371</v>
      </c>
      <c r="E1175" t="s">
        <v>67</v>
      </c>
      <c r="F1175" t="s">
        <v>68</v>
      </c>
      <c r="G1175" t="s">
        <v>67</v>
      </c>
      <c r="H1175">
        <v>9</v>
      </c>
      <c r="I1175">
        <v>0</v>
      </c>
      <c r="J1175">
        <v>8</v>
      </c>
      <c r="K1175">
        <v>22</v>
      </c>
      <c r="L1175">
        <v>25</v>
      </c>
      <c r="M1175">
        <v>0</v>
      </c>
      <c r="N1175">
        <v>26</v>
      </c>
      <c r="O1175">
        <v>0</v>
      </c>
      <c r="P1175">
        <v>26</v>
      </c>
      <c r="Q1175">
        <v>0</v>
      </c>
      <c r="R1175">
        <v>0</v>
      </c>
      <c r="S1175">
        <v>21</v>
      </c>
      <c r="T1175">
        <v>19</v>
      </c>
      <c r="U1175">
        <v>27</v>
      </c>
      <c r="V1175">
        <v>14</v>
      </c>
      <c r="W1175">
        <v>24</v>
      </c>
      <c r="X1175">
        <v>11</v>
      </c>
      <c r="Y1175">
        <v>15</v>
      </c>
      <c r="Z1175">
        <v>4</v>
      </c>
      <c r="AA1175">
        <v>8</v>
      </c>
      <c r="AB1175">
        <v>1</v>
      </c>
      <c r="AC1175">
        <v>0</v>
      </c>
      <c r="AD1175">
        <v>6</v>
      </c>
      <c r="AE1175">
        <v>0</v>
      </c>
      <c r="AF1175">
        <v>66</v>
      </c>
      <c r="AG1175">
        <v>0</v>
      </c>
      <c r="AH1175">
        <v>0</v>
      </c>
      <c r="AI1175">
        <v>22</v>
      </c>
      <c r="AJ1175">
        <v>0</v>
      </c>
      <c r="AK1175">
        <v>16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1</v>
      </c>
      <c r="AV1175">
        <v>0</v>
      </c>
      <c r="AW1175">
        <v>4</v>
      </c>
      <c r="AX1175">
        <v>9</v>
      </c>
      <c r="AY1175">
        <v>36</v>
      </c>
      <c r="AZ1175">
        <v>28</v>
      </c>
      <c r="BA1175">
        <v>1</v>
      </c>
      <c r="BB1175">
        <v>0</v>
      </c>
      <c r="BC1175">
        <v>5</v>
      </c>
      <c r="BD1175">
        <v>15</v>
      </c>
    </row>
    <row r="1176" spans="1:56" x14ac:dyDescent="0.3">
      <c r="A1176">
        <v>2025</v>
      </c>
      <c r="B1176">
        <v>7</v>
      </c>
      <c r="C1176">
        <v>4369</v>
      </c>
      <c r="D1176">
        <v>4372</v>
      </c>
      <c r="E1176" t="s">
        <v>69</v>
      </c>
      <c r="F1176" t="s">
        <v>68</v>
      </c>
      <c r="G1176" t="s">
        <v>68</v>
      </c>
      <c r="H1176">
        <v>0</v>
      </c>
      <c r="I1176">
        <v>0</v>
      </c>
      <c r="J1176">
        <v>0</v>
      </c>
      <c r="K1176">
        <v>35</v>
      </c>
      <c r="L1176">
        <v>36</v>
      </c>
      <c r="M1176">
        <v>0</v>
      </c>
      <c r="N1176">
        <v>28</v>
      </c>
      <c r="O1176">
        <v>0</v>
      </c>
      <c r="P1176">
        <v>28</v>
      </c>
      <c r="Q1176">
        <v>1</v>
      </c>
      <c r="R1176">
        <v>8</v>
      </c>
      <c r="S1176">
        <v>40</v>
      </c>
      <c r="T1176">
        <v>18</v>
      </c>
      <c r="U1176">
        <v>30</v>
      </c>
      <c r="V1176">
        <v>12</v>
      </c>
      <c r="W1176">
        <v>21</v>
      </c>
      <c r="X1176">
        <v>12</v>
      </c>
      <c r="Y1176">
        <v>22</v>
      </c>
      <c r="Z1176">
        <v>4</v>
      </c>
      <c r="AA1176">
        <v>19</v>
      </c>
      <c r="AB1176">
        <v>3</v>
      </c>
      <c r="AC1176">
        <v>0</v>
      </c>
      <c r="AD1176">
        <v>29</v>
      </c>
      <c r="AE1176">
        <v>0</v>
      </c>
      <c r="AF1176">
        <v>97</v>
      </c>
      <c r="AG1176">
        <v>0</v>
      </c>
      <c r="AH1176">
        <v>0</v>
      </c>
      <c r="AI1176">
        <v>31</v>
      </c>
      <c r="AJ1176">
        <v>0</v>
      </c>
      <c r="AK1176">
        <v>19</v>
      </c>
      <c r="AL1176">
        <v>0</v>
      </c>
      <c r="AM1176">
        <v>0</v>
      </c>
      <c r="AN1176">
        <v>0</v>
      </c>
      <c r="AO1176">
        <v>1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9</v>
      </c>
      <c r="AV1176">
        <v>0</v>
      </c>
      <c r="AW1176">
        <v>13</v>
      </c>
      <c r="AX1176">
        <v>7</v>
      </c>
      <c r="AY1176">
        <v>29</v>
      </c>
      <c r="AZ1176">
        <v>89</v>
      </c>
      <c r="BA1176">
        <v>0</v>
      </c>
      <c r="BB1176">
        <v>0</v>
      </c>
      <c r="BC1176">
        <v>4</v>
      </c>
      <c r="BD1176">
        <v>10</v>
      </c>
    </row>
    <row r="1177" spans="1:56" x14ac:dyDescent="0.3">
      <c r="A1177">
        <v>2025</v>
      </c>
      <c r="B1177">
        <v>7</v>
      </c>
      <c r="C1177">
        <v>4370</v>
      </c>
      <c r="D1177">
        <v>4373</v>
      </c>
      <c r="E1177" t="s">
        <v>70</v>
      </c>
      <c r="F1177" t="s">
        <v>68</v>
      </c>
      <c r="G1177" t="s">
        <v>68</v>
      </c>
      <c r="H1177">
        <v>14</v>
      </c>
      <c r="I1177">
        <v>0</v>
      </c>
      <c r="J1177">
        <v>15</v>
      </c>
      <c r="K1177">
        <v>27</v>
      </c>
      <c r="L1177">
        <v>26</v>
      </c>
      <c r="M1177">
        <v>1</v>
      </c>
      <c r="N1177">
        <v>26</v>
      </c>
      <c r="O1177">
        <v>2</v>
      </c>
      <c r="P1177">
        <v>32</v>
      </c>
      <c r="Q1177">
        <v>0</v>
      </c>
      <c r="R1177">
        <v>4</v>
      </c>
      <c r="S1177">
        <v>38</v>
      </c>
      <c r="T1177">
        <v>22</v>
      </c>
      <c r="U1177">
        <v>49</v>
      </c>
      <c r="V1177">
        <v>19</v>
      </c>
      <c r="W1177">
        <v>22</v>
      </c>
      <c r="X1177">
        <v>14</v>
      </c>
      <c r="Y1177">
        <v>31</v>
      </c>
      <c r="Z1177">
        <v>12</v>
      </c>
      <c r="AA1177">
        <v>29</v>
      </c>
      <c r="AB1177">
        <v>15</v>
      </c>
      <c r="AC1177">
        <v>0</v>
      </c>
      <c r="AD1177">
        <v>41</v>
      </c>
      <c r="AE1177">
        <v>1</v>
      </c>
      <c r="AF1177">
        <v>135</v>
      </c>
      <c r="AG1177">
        <v>0</v>
      </c>
      <c r="AH1177">
        <v>0</v>
      </c>
      <c r="AI1177">
        <v>35</v>
      </c>
      <c r="AJ1177">
        <v>0</v>
      </c>
      <c r="AK1177">
        <v>34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6</v>
      </c>
      <c r="AV1177">
        <v>0</v>
      </c>
      <c r="AW1177">
        <v>21</v>
      </c>
      <c r="AX1177">
        <v>16</v>
      </c>
      <c r="AY1177">
        <v>18</v>
      </c>
      <c r="AZ1177">
        <v>62</v>
      </c>
      <c r="BA1177">
        <v>1</v>
      </c>
      <c r="BB1177">
        <v>1</v>
      </c>
      <c r="BC1177">
        <v>7</v>
      </c>
      <c r="BD1177">
        <v>18</v>
      </c>
    </row>
    <row r="1178" spans="1:56" x14ac:dyDescent="0.3">
      <c r="A1178">
        <v>2025</v>
      </c>
      <c r="B1178">
        <v>7</v>
      </c>
      <c r="C1178">
        <v>4371</v>
      </c>
      <c r="D1178">
        <v>4374</v>
      </c>
      <c r="E1178" t="s">
        <v>71</v>
      </c>
      <c r="F1178" t="s">
        <v>68</v>
      </c>
      <c r="G1178" t="s">
        <v>68</v>
      </c>
      <c r="H1178">
        <v>0</v>
      </c>
      <c r="I1178">
        <v>0</v>
      </c>
      <c r="J1178">
        <v>0</v>
      </c>
      <c r="K1178">
        <v>3</v>
      </c>
      <c r="L1178">
        <v>2</v>
      </c>
      <c r="M1178">
        <v>0</v>
      </c>
      <c r="N1178">
        <v>3</v>
      </c>
      <c r="O1178">
        <v>0</v>
      </c>
      <c r="P1178">
        <v>1</v>
      </c>
      <c r="Q1178">
        <v>0</v>
      </c>
      <c r="R1178">
        <v>0</v>
      </c>
      <c r="S1178">
        <v>2</v>
      </c>
      <c r="T1178">
        <v>2</v>
      </c>
      <c r="U1178">
        <v>0</v>
      </c>
      <c r="V1178">
        <v>0</v>
      </c>
      <c r="W1178">
        <v>2</v>
      </c>
      <c r="X1178">
        <v>2</v>
      </c>
      <c r="Y1178">
        <v>2</v>
      </c>
      <c r="Z1178">
        <v>1</v>
      </c>
      <c r="AA1178">
        <v>1</v>
      </c>
      <c r="AB1178">
        <v>0</v>
      </c>
      <c r="AC1178">
        <v>0</v>
      </c>
      <c r="AD1178">
        <v>0</v>
      </c>
      <c r="AE1178">
        <v>0</v>
      </c>
      <c r="AF1178">
        <v>3</v>
      </c>
      <c r="AG1178">
        <v>0</v>
      </c>
      <c r="AH1178">
        <v>1</v>
      </c>
      <c r="AI1178">
        <v>1</v>
      </c>
      <c r="AJ1178">
        <v>0</v>
      </c>
      <c r="AK1178">
        <v>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1</v>
      </c>
      <c r="AX1178">
        <v>2</v>
      </c>
      <c r="AY1178">
        <v>3</v>
      </c>
      <c r="AZ1178">
        <v>5</v>
      </c>
      <c r="BA1178">
        <v>0</v>
      </c>
      <c r="BB1178">
        <v>0</v>
      </c>
      <c r="BC1178">
        <v>0</v>
      </c>
      <c r="BD1178">
        <v>1</v>
      </c>
    </row>
    <row r="1179" spans="1:56" x14ac:dyDescent="0.3">
      <c r="A1179">
        <v>2025</v>
      </c>
      <c r="B1179">
        <v>7</v>
      </c>
      <c r="C1179">
        <v>4372</v>
      </c>
      <c r="D1179">
        <v>4375</v>
      </c>
      <c r="E1179" t="s">
        <v>72</v>
      </c>
      <c r="F1179" t="s">
        <v>68</v>
      </c>
      <c r="G1179" t="s">
        <v>68</v>
      </c>
      <c r="H1179">
        <v>0</v>
      </c>
      <c r="I1179">
        <v>0</v>
      </c>
      <c r="J1179">
        <v>0</v>
      </c>
      <c r="K1179">
        <v>8</v>
      </c>
      <c r="L1179">
        <v>8</v>
      </c>
      <c r="M1179">
        <v>1</v>
      </c>
      <c r="N1179">
        <v>6</v>
      </c>
      <c r="O1179">
        <v>0</v>
      </c>
      <c r="P1179">
        <v>3</v>
      </c>
      <c r="Q1179">
        <v>0</v>
      </c>
      <c r="R1179">
        <v>2</v>
      </c>
      <c r="S1179">
        <v>3</v>
      </c>
      <c r="T1179">
        <v>6</v>
      </c>
      <c r="U1179">
        <v>4</v>
      </c>
      <c r="V1179">
        <v>2</v>
      </c>
      <c r="W1179">
        <v>3</v>
      </c>
      <c r="X1179">
        <v>3</v>
      </c>
      <c r="Y1179">
        <v>4</v>
      </c>
      <c r="Z1179">
        <v>4</v>
      </c>
      <c r="AA1179">
        <v>5</v>
      </c>
      <c r="AB1179">
        <v>4</v>
      </c>
      <c r="AC1179">
        <v>0</v>
      </c>
      <c r="AD1179">
        <v>7</v>
      </c>
      <c r="AE1179">
        <v>0</v>
      </c>
      <c r="AF1179">
        <v>19</v>
      </c>
      <c r="AG1179">
        <v>0</v>
      </c>
      <c r="AH1179">
        <v>1</v>
      </c>
      <c r="AI1179">
        <v>5</v>
      </c>
      <c r="AJ1179">
        <v>0</v>
      </c>
      <c r="AK1179">
        <v>5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4</v>
      </c>
      <c r="AX1179">
        <v>3</v>
      </c>
      <c r="AY1179">
        <v>2</v>
      </c>
      <c r="AZ1179">
        <v>7</v>
      </c>
      <c r="BA1179">
        <v>0</v>
      </c>
      <c r="BB1179">
        <v>0</v>
      </c>
      <c r="BC1179">
        <v>4</v>
      </c>
      <c r="BD1179">
        <v>1</v>
      </c>
    </row>
    <row r="1180" spans="1:56" x14ac:dyDescent="0.3">
      <c r="A1180">
        <v>2025</v>
      </c>
      <c r="B1180">
        <v>7</v>
      </c>
      <c r="C1180">
        <v>4373</v>
      </c>
      <c r="D1180">
        <v>4376</v>
      </c>
      <c r="E1180" t="s">
        <v>73</v>
      </c>
      <c r="F1180" t="s">
        <v>68</v>
      </c>
      <c r="G1180" t="s">
        <v>73</v>
      </c>
      <c r="H1180">
        <v>6</v>
      </c>
      <c r="I1180">
        <v>1</v>
      </c>
      <c r="J1180">
        <v>7</v>
      </c>
      <c r="K1180">
        <v>2</v>
      </c>
      <c r="L1180">
        <v>2</v>
      </c>
      <c r="M1180">
        <v>0</v>
      </c>
      <c r="N1180">
        <v>2</v>
      </c>
      <c r="O1180">
        <v>0</v>
      </c>
      <c r="P1180">
        <v>7</v>
      </c>
      <c r="Q1180">
        <v>0</v>
      </c>
      <c r="R1180">
        <v>1</v>
      </c>
      <c r="S1180">
        <v>5</v>
      </c>
      <c r="T1180">
        <v>7</v>
      </c>
      <c r="U1180">
        <v>11</v>
      </c>
      <c r="V1180">
        <v>6</v>
      </c>
      <c r="W1180">
        <v>13</v>
      </c>
      <c r="X1180">
        <v>11</v>
      </c>
      <c r="Y1180">
        <v>5</v>
      </c>
      <c r="Z1180">
        <v>3</v>
      </c>
      <c r="AA1180">
        <v>2</v>
      </c>
      <c r="AB1180">
        <v>3</v>
      </c>
      <c r="AC1180">
        <v>0</v>
      </c>
      <c r="AD1180">
        <v>12</v>
      </c>
      <c r="AE1180">
        <v>0</v>
      </c>
      <c r="AF1180">
        <v>34</v>
      </c>
      <c r="AG1180">
        <v>0</v>
      </c>
      <c r="AH1180">
        <v>0</v>
      </c>
      <c r="AI1180">
        <v>15</v>
      </c>
      <c r="AJ1180">
        <v>0</v>
      </c>
      <c r="AK1180">
        <v>3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3</v>
      </c>
      <c r="AV1180">
        <v>0</v>
      </c>
      <c r="AW1180">
        <v>3</v>
      </c>
      <c r="AX1180">
        <v>10</v>
      </c>
      <c r="AY1180">
        <v>10</v>
      </c>
      <c r="AZ1180">
        <v>15</v>
      </c>
      <c r="BA1180">
        <v>0</v>
      </c>
      <c r="BB1180">
        <v>0</v>
      </c>
      <c r="BC1180">
        <v>1</v>
      </c>
      <c r="BD1180">
        <v>3</v>
      </c>
    </row>
    <row r="1181" spans="1:56" x14ac:dyDescent="0.3">
      <c r="A1181">
        <v>2025</v>
      </c>
      <c r="B1181">
        <v>7</v>
      </c>
      <c r="C1181">
        <v>4374</v>
      </c>
      <c r="D1181">
        <v>4377</v>
      </c>
      <c r="E1181" t="s">
        <v>74</v>
      </c>
      <c r="F1181" t="s">
        <v>68</v>
      </c>
      <c r="G1181" t="s">
        <v>73</v>
      </c>
      <c r="H1181">
        <v>0</v>
      </c>
      <c r="I1181">
        <v>0</v>
      </c>
      <c r="J1181">
        <v>0</v>
      </c>
      <c r="K1181">
        <v>4</v>
      </c>
      <c r="L1181">
        <v>2</v>
      </c>
      <c r="M1181">
        <v>0</v>
      </c>
      <c r="N1181">
        <v>1</v>
      </c>
      <c r="O1181">
        <v>0</v>
      </c>
      <c r="P1181">
        <v>0</v>
      </c>
      <c r="Q1181">
        <v>0</v>
      </c>
      <c r="R1181">
        <v>1</v>
      </c>
      <c r="S1181">
        <v>0</v>
      </c>
      <c r="T1181">
        <v>3</v>
      </c>
      <c r="U1181">
        <v>3</v>
      </c>
      <c r="V1181">
        <v>1</v>
      </c>
      <c r="W1181">
        <v>2</v>
      </c>
      <c r="X1181">
        <v>3</v>
      </c>
      <c r="Y1181">
        <v>1</v>
      </c>
      <c r="Z1181">
        <v>3</v>
      </c>
      <c r="AA1181">
        <v>3</v>
      </c>
      <c r="AB1181">
        <v>0</v>
      </c>
      <c r="AC1181">
        <v>0</v>
      </c>
      <c r="AD1181">
        <v>0</v>
      </c>
      <c r="AE1181">
        <v>0</v>
      </c>
      <c r="AF1181">
        <v>5</v>
      </c>
      <c r="AG1181">
        <v>0</v>
      </c>
      <c r="AH1181">
        <v>0</v>
      </c>
      <c r="AI1181">
        <v>1</v>
      </c>
      <c r="AJ1181">
        <v>0</v>
      </c>
      <c r="AK1181">
        <v>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</v>
      </c>
      <c r="AV1181">
        <v>0</v>
      </c>
      <c r="AW1181">
        <v>0</v>
      </c>
      <c r="AX1181">
        <v>2</v>
      </c>
      <c r="AY1181">
        <v>2</v>
      </c>
      <c r="AZ1181">
        <v>8</v>
      </c>
      <c r="BA1181">
        <v>0</v>
      </c>
      <c r="BB1181">
        <v>0</v>
      </c>
      <c r="BC1181">
        <v>2</v>
      </c>
      <c r="BD1181">
        <v>4</v>
      </c>
    </row>
    <row r="1182" spans="1:56" x14ac:dyDescent="0.3">
      <c r="A1182">
        <v>2025</v>
      </c>
      <c r="B1182">
        <v>7</v>
      </c>
      <c r="C1182">
        <v>4375</v>
      </c>
      <c r="D1182">
        <v>4378</v>
      </c>
      <c r="E1182" t="s">
        <v>75</v>
      </c>
      <c r="F1182" t="s">
        <v>68</v>
      </c>
      <c r="G1182" t="s">
        <v>73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1</v>
      </c>
      <c r="O1182">
        <v>0</v>
      </c>
      <c r="P1182">
        <v>1</v>
      </c>
      <c r="Q1182">
        <v>0</v>
      </c>
      <c r="R1182">
        <v>1</v>
      </c>
      <c r="S1182">
        <v>3</v>
      </c>
      <c r="T1182">
        <v>4</v>
      </c>
      <c r="U1182">
        <v>2</v>
      </c>
      <c r="V1182">
        <v>1</v>
      </c>
      <c r="W1182">
        <v>3</v>
      </c>
      <c r="X1182">
        <v>1</v>
      </c>
      <c r="Y1182">
        <v>2</v>
      </c>
      <c r="Z1182">
        <v>2</v>
      </c>
      <c r="AA1182">
        <v>1</v>
      </c>
      <c r="AB1182">
        <v>0</v>
      </c>
      <c r="AC1182">
        <v>0</v>
      </c>
      <c r="AD1182">
        <v>0</v>
      </c>
      <c r="AE1182">
        <v>0</v>
      </c>
      <c r="AF1182">
        <v>2</v>
      </c>
      <c r="AG1182">
        <v>0</v>
      </c>
      <c r="AH1182">
        <v>0</v>
      </c>
      <c r="AI1182">
        <v>0</v>
      </c>
      <c r="AJ1182">
        <v>0</v>
      </c>
      <c r="AK1182">
        <v>2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1</v>
      </c>
      <c r="AZ1182">
        <v>2</v>
      </c>
      <c r="BA1182">
        <v>0</v>
      </c>
      <c r="BB1182">
        <v>0</v>
      </c>
      <c r="BC1182">
        <v>0</v>
      </c>
      <c r="BD1182">
        <v>0</v>
      </c>
    </row>
    <row r="1183" spans="1:56" x14ac:dyDescent="0.3">
      <c r="A1183">
        <v>2025</v>
      </c>
      <c r="B1183">
        <v>7</v>
      </c>
      <c r="C1183">
        <v>4376</v>
      </c>
      <c r="D1183">
        <v>4379</v>
      </c>
      <c r="E1183" t="s">
        <v>76</v>
      </c>
      <c r="F1183" t="s">
        <v>68</v>
      </c>
      <c r="G1183" t="s">
        <v>67</v>
      </c>
      <c r="H1183">
        <v>0</v>
      </c>
      <c r="I1183">
        <v>0</v>
      </c>
      <c r="J1183">
        <v>0</v>
      </c>
      <c r="K1183">
        <v>2</v>
      </c>
      <c r="L1183">
        <v>1</v>
      </c>
      <c r="M1183">
        <v>0</v>
      </c>
      <c r="N1183">
        <v>1</v>
      </c>
      <c r="O1183">
        <v>0</v>
      </c>
      <c r="P1183">
        <v>1</v>
      </c>
      <c r="Q1183">
        <v>0</v>
      </c>
      <c r="R1183">
        <v>0</v>
      </c>
      <c r="S1183">
        <v>2</v>
      </c>
      <c r="T1183">
        <v>2</v>
      </c>
      <c r="U1183">
        <v>1</v>
      </c>
      <c r="V1183">
        <v>1</v>
      </c>
      <c r="W1183">
        <v>2</v>
      </c>
      <c r="X1183">
        <v>0</v>
      </c>
      <c r="Y1183">
        <v>0</v>
      </c>
      <c r="Z1183">
        <v>0</v>
      </c>
      <c r="AA1183">
        <v>2</v>
      </c>
      <c r="AB1183">
        <v>0</v>
      </c>
      <c r="AC1183">
        <v>0</v>
      </c>
      <c r="AD1183">
        <v>1</v>
      </c>
      <c r="AE1183">
        <v>0</v>
      </c>
      <c r="AF1183">
        <v>12</v>
      </c>
      <c r="AG1183">
        <v>0</v>
      </c>
      <c r="AH1183">
        <v>0</v>
      </c>
      <c r="AI1183">
        <v>4</v>
      </c>
      <c r="AJ1183">
        <v>0</v>
      </c>
      <c r="AK1183">
        <v>5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</v>
      </c>
      <c r="AV1183">
        <v>0</v>
      </c>
      <c r="AW1183">
        <v>4</v>
      </c>
      <c r="AX1183">
        <v>1</v>
      </c>
      <c r="AY1183">
        <v>0</v>
      </c>
      <c r="AZ1183">
        <v>4</v>
      </c>
      <c r="BA1183">
        <v>0</v>
      </c>
      <c r="BB1183">
        <v>0</v>
      </c>
      <c r="BC1183">
        <v>1</v>
      </c>
      <c r="BD1183">
        <v>3</v>
      </c>
    </row>
    <row r="1184" spans="1:56" x14ac:dyDescent="0.3">
      <c r="A1184">
        <v>2025</v>
      </c>
      <c r="B1184">
        <v>7</v>
      </c>
      <c r="C1184">
        <v>4377</v>
      </c>
      <c r="D1184">
        <v>4380</v>
      </c>
      <c r="E1184" t="s">
        <v>77</v>
      </c>
      <c r="F1184" t="s">
        <v>68</v>
      </c>
      <c r="G1184" t="s">
        <v>77</v>
      </c>
      <c r="H1184">
        <v>0</v>
      </c>
      <c r="I1184">
        <v>0</v>
      </c>
      <c r="J1184">
        <v>0</v>
      </c>
      <c r="K1184">
        <v>15</v>
      </c>
      <c r="L1184">
        <v>8</v>
      </c>
      <c r="M1184">
        <v>0</v>
      </c>
      <c r="N1184">
        <v>11</v>
      </c>
      <c r="O1184">
        <v>0</v>
      </c>
      <c r="P1184">
        <v>11</v>
      </c>
      <c r="Q1184">
        <v>0</v>
      </c>
      <c r="R1184">
        <v>3</v>
      </c>
      <c r="S1184">
        <v>14</v>
      </c>
      <c r="T1184">
        <v>12</v>
      </c>
      <c r="U1184">
        <v>14</v>
      </c>
      <c r="V1184">
        <v>14</v>
      </c>
      <c r="W1184">
        <v>22</v>
      </c>
      <c r="X1184">
        <v>17</v>
      </c>
      <c r="Y1184">
        <v>10</v>
      </c>
      <c r="Z1184">
        <v>20</v>
      </c>
      <c r="AA1184">
        <v>14</v>
      </c>
      <c r="AB1184">
        <v>12</v>
      </c>
      <c r="AC1184">
        <v>0</v>
      </c>
      <c r="AD1184">
        <v>1</v>
      </c>
      <c r="AE1184">
        <v>0</v>
      </c>
      <c r="AF1184">
        <v>2</v>
      </c>
      <c r="AG1184">
        <v>0</v>
      </c>
      <c r="AH1184">
        <v>0</v>
      </c>
      <c r="AI1184">
        <v>15</v>
      </c>
      <c r="AJ1184">
        <v>0</v>
      </c>
      <c r="AK1184">
        <v>6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2</v>
      </c>
      <c r="AV1184">
        <v>0</v>
      </c>
      <c r="AW1184">
        <v>1</v>
      </c>
      <c r="AX1184">
        <v>1</v>
      </c>
      <c r="AY1184">
        <v>13</v>
      </c>
      <c r="AZ1184">
        <v>30</v>
      </c>
      <c r="BA1184">
        <v>0</v>
      </c>
      <c r="BB1184">
        <v>0</v>
      </c>
      <c r="BC1184">
        <v>0</v>
      </c>
      <c r="BD1184">
        <v>2</v>
      </c>
    </row>
    <row r="1185" spans="1:56" x14ac:dyDescent="0.3">
      <c r="A1185">
        <v>2025</v>
      </c>
      <c r="B1185">
        <v>7</v>
      </c>
      <c r="C1185">
        <v>4378</v>
      </c>
      <c r="D1185">
        <v>4381</v>
      </c>
      <c r="E1185" t="s">
        <v>78</v>
      </c>
      <c r="F1185" t="s">
        <v>68</v>
      </c>
      <c r="G1185" t="s">
        <v>77</v>
      </c>
      <c r="H1185">
        <v>0</v>
      </c>
      <c r="I1185">
        <v>0</v>
      </c>
      <c r="J1185">
        <v>0</v>
      </c>
      <c r="K1185">
        <v>5</v>
      </c>
      <c r="L1185">
        <v>3</v>
      </c>
      <c r="M1185">
        <v>0</v>
      </c>
      <c r="N1185">
        <v>5</v>
      </c>
      <c r="O1185">
        <v>0</v>
      </c>
      <c r="P1185">
        <v>2</v>
      </c>
      <c r="Q1185">
        <v>0</v>
      </c>
      <c r="R1185">
        <v>4</v>
      </c>
      <c r="S1185">
        <v>4</v>
      </c>
      <c r="T1185">
        <v>3</v>
      </c>
      <c r="U1185">
        <v>1</v>
      </c>
      <c r="V1185">
        <v>1</v>
      </c>
      <c r="W1185">
        <v>2</v>
      </c>
      <c r="X1185">
        <v>1</v>
      </c>
      <c r="Y1185">
        <v>0</v>
      </c>
      <c r="Z1185">
        <v>2</v>
      </c>
      <c r="AA1185">
        <v>1</v>
      </c>
      <c r="AB1185">
        <v>6</v>
      </c>
      <c r="AC1185">
        <v>0</v>
      </c>
      <c r="AD1185">
        <v>0</v>
      </c>
      <c r="AE1185">
        <v>0</v>
      </c>
      <c r="AF1185">
        <v>1</v>
      </c>
      <c r="AG1185">
        <v>0</v>
      </c>
      <c r="AH1185">
        <v>0</v>
      </c>
      <c r="AI1185">
        <v>4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1</v>
      </c>
      <c r="AZ1185">
        <v>1</v>
      </c>
      <c r="BA1185">
        <v>0</v>
      </c>
      <c r="BB1185">
        <v>0</v>
      </c>
      <c r="BC1185">
        <v>0</v>
      </c>
      <c r="BD1185">
        <v>0</v>
      </c>
    </row>
    <row r="1186" spans="1:56" x14ac:dyDescent="0.3">
      <c r="A1186">
        <v>2025</v>
      </c>
      <c r="B1186">
        <v>7</v>
      </c>
      <c r="C1186">
        <v>4379</v>
      </c>
      <c r="D1186">
        <v>4382</v>
      </c>
      <c r="E1186" t="s">
        <v>79</v>
      </c>
      <c r="F1186" t="s">
        <v>68</v>
      </c>
      <c r="G1186" t="s">
        <v>77</v>
      </c>
      <c r="H1186">
        <v>0</v>
      </c>
      <c r="I1186">
        <v>0</v>
      </c>
      <c r="J1186">
        <v>0</v>
      </c>
      <c r="K1186">
        <v>4</v>
      </c>
      <c r="L1186">
        <v>3</v>
      </c>
      <c r="M1186">
        <v>0</v>
      </c>
      <c r="N1186">
        <v>3</v>
      </c>
      <c r="O1186">
        <v>0</v>
      </c>
      <c r="P1186">
        <v>3</v>
      </c>
      <c r="Q1186">
        <v>0</v>
      </c>
      <c r="R1186">
        <v>1</v>
      </c>
      <c r="S1186">
        <v>2</v>
      </c>
      <c r="T1186">
        <v>3</v>
      </c>
      <c r="U1186">
        <v>3</v>
      </c>
      <c r="V1186">
        <v>1</v>
      </c>
      <c r="W1186">
        <v>2</v>
      </c>
      <c r="X1186">
        <v>2</v>
      </c>
      <c r="Y1186">
        <v>4</v>
      </c>
      <c r="Z1186">
        <v>2</v>
      </c>
      <c r="AA1186">
        <v>4</v>
      </c>
      <c r="AB1186">
        <v>1</v>
      </c>
      <c r="AC1186">
        <v>0</v>
      </c>
      <c r="AD1186">
        <v>4</v>
      </c>
      <c r="AE1186">
        <v>0</v>
      </c>
      <c r="AF1186">
        <v>6</v>
      </c>
      <c r="AG1186">
        <v>0</v>
      </c>
      <c r="AH1186">
        <v>0</v>
      </c>
      <c r="AI1186">
        <v>6</v>
      </c>
      <c r="AJ1186">
        <v>0</v>
      </c>
      <c r="AK1186">
        <v>3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</row>
    <row r="1187" spans="1:56" x14ac:dyDescent="0.3">
      <c r="A1187">
        <v>2025</v>
      </c>
      <c r="B1187">
        <v>7</v>
      </c>
      <c r="C1187">
        <v>4380</v>
      </c>
      <c r="D1187">
        <v>4383</v>
      </c>
      <c r="E1187" t="s">
        <v>80</v>
      </c>
      <c r="F1187" t="s">
        <v>68</v>
      </c>
      <c r="G1187" t="s">
        <v>77</v>
      </c>
      <c r="H1187">
        <v>0</v>
      </c>
      <c r="I1187">
        <v>0</v>
      </c>
      <c r="J1187">
        <v>0</v>
      </c>
      <c r="K1187">
        <v>2</v>
      </c>
      <c r="L1187">
        <v>1</v>
      </c>
      <c r="M1187">
        <v>0</v>
      </c>
      <c r="N1187">
        <v>0</v>
      </c>
      <c r="O1187">
        <v>0</v>
      </c>
      <c r="P1187">
        <v>1</v>
      </c>
      <c r="Q1187">
        <v>0</v>
      </c>
      <c r="R1187">
        <v>2</v>
      </c>
      <c r="S1187">
        <v>3</v>
      </c>
      <c r="T1187">
        <v>5</v>
      </c>
      <c r="U1187">
        <v>2</v>
      </c>
      <c r="V1187">
        <v>0</v>
      </c>
      <c r="W1187">
        <v>1</v>
      </c>
      <c r="X1187">
        <v>2</v>
      </c>
      <c r="Y1187">
        <v>5</v>
      </c>
      <c r="Z1187">
        <v>1</v>
      </c>
      <c r="AA1187">
        <v>2</v>
      </c>
      <c r="AB1187">
        <v>2</v>
      </c>
      <c r="AC1187">
        <v>0</v>
      </c>
      <c r="AD1187">
        <v>2</v>
      </c>
      <c r="AE1187">
        <v>0</v>
      </c>
      <c r="AF1187">
        <v>14</v>
      </c>
      <c r="AG1187">
        <v>0</v>
      </c>
      <c r="AH1187">
        <v>1</v>
      </c>
      <c r="AI1187">
        <v>1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2</v>
      </c>
      <c r="AY1187">
        <v>4</v>
      </c>
      <c r="AZ1187">
        <v>5</v>
      </c>
      <c r="BA1187">
        <v>0</v>
      </c>
      <c r="BB1187">
        <v>0</v>
      </c>
      <c r="BC1187">
        <v>0</v>
      </c>
      <c r="BD1187">
        <v>4</v>
      </c>
    </row>
    <row r="1188" spans="1:56" x14ac:dyDescent="0.3">
      <c r="A1188">
        <v>2025</v>
      </c>
      <c r="B1188">
        <v>7</v>
      </c>
      <c r="C1188">
        <v>4381</v>
      </c>
      <c r="D1188">
        <v>4384</v>
      </c>
      <c r="E1188" t="s">
        <v>81</v>
      </c>
      <c r="F1188" t="s">
        <v>68</v>
      </c>
      <c r="G1188" t="s">
        <v>73</v>
      </c>
      <c r="H1188">
        <v>0</v>
      </c>
      <c r="I1188">
        <v>1</v>
      </c>
      <c r="J1188">
        <v>0</v>
      </c>
      <c r="K1188">
        <v>7</v>
      </c>
      <c r="L1188">
        <v>6</v>
      </c>
      <c r="M1188">
        <v>0</v>
      </c>
      <c r="N1188">
        <v>6</v>
      </c>
      <c r="O1188">
        <v>0</v>
      </c>
      <c r="P1188">
        <v>5</v>
      </c>
      <c r="Q1188">
        <v>0</v>
      </c>
      <c r="R1188">
        <v>5</v>
      </c>
      <c r="S1188">
        <v>9</v>
      </c>
      <c r="T1188">
        <v>5</v>
      </c>
      <c r="U1188">
        <v>9</v>
      </c>
      <c r="V1188">
        <v>5</v>
      </c>
      <c r="W1188">
        <v>8</v>
      </c>
      <c r="X1188">
        <v>3</v>
      </c>
      <c r="Y1188">
        <v>8</v>
      </c>
      <c r="Z1188">
        <v>6</v>
      </c>
      <c r="AA1188">
        <v>10</v>
      </c>
      <c r="AB1188">
        <v>3</v>
      </c>
      <c r="AC1188">
        <v>0</v>
      </c>
      <c r="AD1188">
        <v>2</v>
      </c>
      <c r="AE1188">
        <v>1</v>
      </c>
      <c r="AF1188">
        <v>8</v>
      </c>
      <c r="AG1188">
        <v>0</v>
      </c>
      <c r="AH1188">
        <v>0</v>
      </c>
      <c r="AI1188">
        <v>9</v>
      </c>
      <c r="AJ1188">
        <v>0</v>
      </c>
      <c r="AK1188">
        <v>7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</v>
      </c>
      <c r="AV1188">
        <v>0</v>
      </c>
      <c r="AW1188">
        <v>4</v>
      </c>
      <c r="AX1188">
        <v>2</v>
      </c>
      <c r="AY1188">
        <v>13</v>
      </c>
      <c r="AZ1188">
        <v>33</v>
      </c>
      <c r="BA1188">
        <v>0</v>
      </c>
      <c r="BB1188">
        <v>0</v>
      </c>
      <c r="BC1188">
        <v>11</v>
      </c>
      <c r="BD1188">
        <v>8</v>
      </c>
    </row>
    <row r="1189" spans="1:56" x14ac:dyDescent="0.3">
      <c r="A1189">
        <v>2025</v>
      </c>
      <c r="B1189">
        <v>7</v>
      </c>
      <c r="C1189">
        <v>4382</v>
      </c>
      <c r="D1189">
        <v>4385</v>
      </c>
      <c r="E1189" t="s">
        <v>82</v>
      </c>
      <c r="F1189" t="s">
        <v>68</v>
      </c>
      <c r="G1189" t="s">
        <v>73</v>
      </c>
      <c r="H1189">
        <v>0</v>
      </c>
      <c r="I1189">
        <v>0</v>
      </c>
      <c r="J1189">
        <v>0</v>
      </c>
      <c r="K1189">
        <v>3</v>
      </c>
      <c r="L1189">
        <v>1</v>
      </c>
      <c r="M1189">
        <v>0</v>
      </c>
      <c r="N1189">
        <v>1</v>
      </c>
      <c r="O1189">
        <v>0</v>
      </c>
      <c r="P1189">
        <v>0</v>
      </c>
      <c r="Q1189">
        <v>0</v>
      </c>
      <c r="R1189">
        <v>1</v>
      </c>
      <c r="S1189">
        <v>0</v>
      </c>
      <c r="T1189">
        <v>4</v>
      </c>
      <c r="U1189">
        <v>1</v>
      </c>
      <c r="V1189">
        <v>3</v>
      </c>
      <c r="W1189">
        <v>1</v>
      </c>
      <c r="X1189">
        <v>3</v>
      </c>
      <c r="Y1189">
        <v>1</v>
      </c>
      <c r="Z1189">
        <v>0</v>
      </c>
      <c r="AA1189">
        <v>0</v>
      </c>
      <c r="AB1189">
        <v>1</v>
      </c>
      <c r="AC1189">
        <v>0</v>
      </c>
      <c r="AD1189">
        <v>1</v>
      </c>
      <c r="AE1189">
        <v>0</v>
      </c>
      <c r="AF1189">
        <v>7</v>
      </c>
      <c r="AG1189">
        <v>0</v>
      </c>
      <c r="AH1189">
        <v>0</v>
      </c>
      <c r="AI1189">
        <v>1</v>
      </c>
      <c r="AJ1189">
        <v>0</v>
      </c>
      <c r="AK1189">
        <v>3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2</v>
      </c>
      <c r="AX1189">
        <v>0</v>
      </c>
      <c r="AY1189">
        <v>1</v>
      </c>
      <c r="AZ1189">
        <v>7</v>
      </c>
      <c r="BA1189">
        <v>0</v>
      </c>
      <c r="BB1189">
        <v>0</v>
      </c>
      <c r="BC1189">
        <v>2</v>
      </c>
      <c r="BD1189">
        <v>3</v>
      </c>
    </row>
    <row r="1190" spans="1:56" x14ac:dyDescent="0.3">
      <c r="A1190">
        <v>2025</v>
      </c>
      <c r="B1190">
        <v>7</v>
      </c>
      <c r="C1190">
        <v>4383</v>
      </c>
      <c r="D1190">
        <v>4386</v>
      </c>
      <c r="E1190" t="s">
        <v>83</v>
      </c>
      <c r="F1190" t="s">
        <v>68</v>
      </c>
      <c r="G1190" t="s">
        <v>83</v>
      </c>
      <c r="H1190">
        <v>5</v>
      </c>
      <c r="I1190">
        <v>0</v>
      </c>
      <c r="J1190">
        <v>12</v>
      </c>
      <c r="K1190">
        <v>7</v>
      </c>
      <c r="L1190">
        <v>4</v>
      </c>
      <c r="M1190">
        <v>0</v>
      </c>
      <c r="N1190">
        <v>3</v>
      </c>
      <c r="O1190">
        <v>0</v>
      </c>
      <c r="P1190">
        <v>2</v>
      </c>
      <c r="Q1190">
        <v>0</v>
      </c>
      <c r="R1190">
        <v>4</v>
      </c>
      <c r="S1190">
        <v>8</v>
      </c>
      <c r="T1190">
        <v>12</v>
      </c>
      <c r="U1190">
        <v>10</v>
      </c>
      <c r="V1190">
        <v>5</v>
      </c>
      <c r="W1190">
        <v>7</v>
      </c>
      <c r="X1190">
        <v>3</v>
      </c>
      <c r="Y1190">
        <v>5</v>
      </c>
      <c r="Z1190">
        <v>7</v>
      </c>
      <c r="AA1190">
        <v>6</v>
      </c>
      <c r="AB1190">
        <v>4</v>
      </c>
      <c r="AC1190">
        <v>0</v>
      </c>
      <c r="AD1190">
        <v>8</v>
      </c>
      <c r="AE1190">
        <v>0</v>
      </c>
      <c r="AF1190">
        <v>22</v>
      </c>
      <c r="AG1190">
        <v>0</v>
      </c>
      <c r="AH1190">
        <v>0</v>
      </c>
      <c r="AI1190">
        <v>7</v>
      </c>
      <c r="AJ1190">
        <v>0</v>
      </c>
      <c r="AK1190">
        <v>2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</v>
      </c>
      <c r="AV1190">
        <v>0</v>
      </c>
      <c r="AW1190">
        <v>4</v>
      </c>
      <c r="AX1190">
        <v>0</v>
      </c>
      <c r="AY1190">
        <v>15</v>
      </c>
      <c r="AZ1190">
        <v>34</v>
      </c>
      <c r="BA1190">
        <v>0</v>
      </c>
      <c r="BB1190">
        <v>0</v>
      </c>
      <c r="BC1190">
        <v>3</v>
      </c>
      <c r="BD1190">
        <v>6</v>
      </c>
    </row>
    <row r="1191" spans="1:56" x14ac:dyDescent="0.3">
      <c r="A1191">
        <v>2025</v>
      </c>
      <c r="B1191">
        <v>7</v>
      </c>
      <c r="C1191">
        <v>4384</v>
      </c>
      <c r="D1191">
        <v>4387</v>
      </c>
      <c r="E1191" t="s">
        <v>84</v>
      </c>
      <c r="F1191" t="s">
        <v>68</v>
      </c>
      <c r="G1191" t="s">
        <v>83</v>
      </c>
      <c r="H1191">
        <v>1</v>
      </c>
      <c r="I1191">
        <v>0</v>
      </c>
      <c r="J1191">
        <v>0</v>
      </c>
      <c r="K1191">
        <v>2</v>
      </c>
      <c r="L1191">
        <v>2</v>
      </c>
      <c r="M1191">
        <v>0</v>
      </c>
      <c r="N1191">
        <v>1</v>
      </c>
      <c r="O1191">
        <v>0</v>
      </c>
      <c r="P1191">
        <v>1</v>
      </c>
      <c r="Q1191">
        <v>0</v>
      </c>
      <c r="R1191">
        <v>1</v>
      </c>
      <c r="S1191">
        <v>2</v>
      </c>
      <c r="T1191">
        <v>5</v>
      </c>
      <c r="U1191">
        <v>1</v>
      </c>
      <c r="V1191">
        <v>1</v>
      </c>
      <c r="W1191">
        <v>0</v>
      </c>
      <c r="X1191">
        <v>3</v>
      </c>
      <c r="Y1191">
        <v>1</v>
      </c>
      <c r="Z1191">
        <v>0</v>
      </c>
      <c r="AA1191">
        <v>2</v>
      </c>
      <c r="AB1191">
        <v>0</v>
      </c>
      <c r="AC1191">
        <v>0</v>
      </c>
      <c r="AD1191">
        <v>0</v>
      </c>
      <c r="AE1191">
        <v>0</v>
      </c>
      <c r="AF1191">
        <v>5</v>
      </c>
      <c r="AG1191">
        <v>0</v>
      </c>
      <c r="AH1191">
        <v>0</v>
      </c>
      <c r="AI1191">
        <v>1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2</v>
      </c>
      <c r="AV1191">
        <v>0</v>
      </c>
      <c r="AW1191">
        <v>0</v>
      </c>
      <c r="AX1191">
        <v>4</v>
      </c>
      <c r="AY1191">
        <v>4</v>
      </c>
      <c r="AZ1191">
        <v>10</v>
      </c>
      <c r="BA1191">
        <v>0</v>
      </c>
      <c r="BB1191">
        <v>0</v>
      </c>
      <c r="BC1191">
        <v>0</v>
      </c>
      <c r="BD1191">
        <v>3</v>
      </c>
    </row>
    <row r="1192" spans="1:56" x14ac:dyDescent="0.3">
      <c r="A1192">
        <v>2025</v>
      </c>
      <c r="B1192">
        <v>7</v>
      </c>
      <c r="C1192">
        <v>4385</v>
      </c>
      <c r="D1192">
        <v>4388</v>
      </c>
      <c r="E1192" t="s">
        <v>85</v>
      </c>
      <c r="F1192" t="s">
        <v>68</v>
      </c>
      <c r="G1192" t="s">
        <v>83</v>
      </c>
      <c r="H1192">
        <v>0</v>
      </c>
      <c r="I1192">
        <v>0</v>
      </c>
      <c r="J1192">
        <v>0</v>
      </c>
      <c r="K1192">
        <v>1</v>
      </c>
      <c r="L1192">
        <v>1</v>
      </c>
      <c r="M1192">
        <v>0</v>
      </c>
      <c r="N1192">
        <v>1</v>
      </c>
      <c r="O1192">
        <v>0</v>
      </c>
      <c r="P1192">
        <v>0</v>
      </c>
      <c r="Q1192">
        <v>0</v>
      </c>
      <c r="R1192">
        <v>0</v>
      </c>
      <c r="S1192">
        <v>1</v>
      </c>
      <c r="T1192">
        <v>1</v>
      </c>
      <c r="U1192">
        <v>0</v>
      </c>
      <c r="V1192">
        <v>2</v>
      </c>
      <c r="W1192">
        <v>0</v>
      </c>
      <c r="X1192">
        <v>2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3</v>
      </c>
      <c r="AG1192">
        <v>0</v>
      </c>
      <c r="AH1192">
        <v>0</v>
      </c>
      <c r="AI1192">
        <v>0</v>
      </c>
      <c r="AJ1192">
        <v>0</v>
      </c>
      <c r="AK1192">
        <v>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3</v>
      </c>
      <c r="AZ1192">
        <v>8</v>
      </c>
      <c r="BA1192">
        <v>0</v>
      </c>
      <c r="BB1192">
        <v>0</v>
      </c>
      <c r="BC1192">
        <v>1</v>
      </c>
      <c r="BD1192">
        <v>1</v>
      </c>
    </row>
    <row r="1193" spans="1:56" x14ac:dyDescent="0.3">
      <c r="A1193">
        <v>2025</v>
      </c>
      <c r="B1193">
        <v>7</v>
      </c>
      <c r="C1193">
        <v>4386</v>
      </c>
      <c r="D1193">
        <v>4389</v>
      </c>
      <c r="E1193" t="s">
        <v>86</v>
      </c>
      <c r="F1193" t="s">
        <v>68</v>
      </c>
      <c r="G1193" t="s">
        <v>86</v>
      </c>
      <c r="H1193">
        <v>0</v>
      </c>
      <c r="I1193">
        <v>0</v>
      </c>
      <c r="J1193">
        <v>0</v>
      </c>
      <c r="K1193">
        <v>13</v>
      </c>
      <c r="L1193">
        <v>12</v>
      </c>
      <c r="M1193">
        <v>0</v>
      </c>
      <c r="N1193">
        <v>17</v>
      </c>
      <c r="O1193">
        <v>0</v>
      </c>
      <c r="P1193">
        <v>17</v>
      </c>
      <c r="Q1193">
        <v>0</v>
      </c>
      <c r="R1193">
        <v>1</v>
      </c>
      <c r="S1193">
        <v>20</v>
      </c>
      <c r="T1193">
        <v>15</v>
      </c>
      <c r="U1193">
        <v>12</v>
      </c>
      <c r="V1193">
        <v>13</v>
      </c>
      <c r="W1193">
        <v>14</v>
      </c>
      <c r="X1193">
        <v>10</v>
      </c>
      <c r="Y1193">
        <v>18</v>
      </c>
      <c r="Z1193">
        <v>15</v>
      </c>
      <c r="AA1193">
        <v>13</v>
      </c>
      <c r="AB1193">
        <v>12</v>
      </c>
      <c r="AC1193">
        <v>0</v>
      </c>
      <c r="AD1193">
        <v>16</v>
      </c>
      <c r="AE1193">
        <v>0</v>
      </c>
      <c r="AF1193">
        <v>48</v>
      </c>
      <c r="AG1193">
        <v>0</v>
      </c>
      <c r="AH1193">
        <v>1</v>
      </c>
      <c r="AI1193">
        <v>11</v>
      </c>
      <c r="AJ1193">
        <v>0</v>
      </c>
      <c r="AK1193">
        <v>5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3</v>
      </c>
      <c r="AX1193">
        <v>3</v>
      </c>
      <c r="AY1193">
        <v>18</v>
      </c>
      <c r="AZ1193">
        <v>15</v>
      </c>
      <c r="BA1193">
        <v>0</v>
      </c>
      <c r="BB1193">
        <v>0</v>
      </c>
      <c r="BC1193">
        <v>1</v>
      </c>
      <c r="BD1193">
        <v>19</v>
      </c>
    </row>
    <row r="1194" spans="1:56" x14ac:dyDescent="0.3">
      <c r="A1194">
        <v>2025</v>
      </c>
      <c r="B1194">
        <v>7</v>
      </c>
      <c r="C1194">
        <v>4387</v>
      </c>
      <c r="D1194">
        <v>4390</v>
      </c>
      <c r="E1194" t="s">
        <v>87</v>
      </c>
      <c r="F1194" t="s">
        <v>68</v>
      </c>
      <c r="G1194" t="s">
        <v>86</v>
      </c>
      <c r="H1194">
        <v>0</v>
      </c>
      <c r="I1194">
        <v>0</v>
      </c>
      <c r="J1194">
        <v>0</v>
      </c>
      <c r="K1194">
        <v>2</v>
      </c>
      <c r="L1194">
        <v>1</v>
      </c>
      <c r="M1194">
        <v>0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1</v>
      </c>
      <c r="T1194">
        <v>1</v>
      </c>
      <c r="U1194">
        <v>0</v>
      </c>
      <c r="V1194">
        <v>0</v>
      </c>
      <c r="W1194">
        <v>3</v>
      </c>
      <c r="X1194">
        <v>2</v>
      </c>
      <c r="Y1194">
        <v>1</v>
      </c>
      <c r="Z1194">
        <v>2</v>
      </c>
      <c r="AA1194">
        <v>0</v>
      </c>
      <c r="AB1194">
        <v>1</v>
      </c>
      <c r="AC1194">
        <v>0</v>
      </c>
      <c r="AD1194">
        <v>0</v>
      </c>
      <c r="AE1194">
        <v>0</v>
      </c>
      <c r="AF1194">
        <v>3</v>
      </c>
      <c r="AG1194">
        <v>0</v>
      </c>
      <c r="AH1194">
        <v>0</v>
      </c>
      <c r="AI1194">
        <v>0</v>
      </c>
      <c r="AJ1194">
        <v>0</v>
      </c>
      <c r="AK1194">
        <v>1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1</v>
      </c>
      <c r="AX1194">
        <v>0</v>
      </c>
      <c r="AY1194">
        <v>0</v>
      </c>
      <c r="AZ1194">
        <v>9</v>
      </c>
      <c r="BA1194">
        <v>0</v>
      </c>
      <c r="BB1194">
        <v>0</v>
      </c>
      <c r="BC1194">
        <v>0</v>
      </c>
      <c r="BD1194">
        <v>0</v>
      </c>
    </row>
    <row r="1195" spans="1:56" x14ac:dyDescent="0.3">
      <c r="A1195">
        <v>2025</v>
      </c>
      <c r="B1195">
        <v>7</v>
      </c>
      <c r="C1195">
        <v>4388</v>
      </c>
      <c r="D1195">
        <v>4391</v>
      </c>
      <c r="E1195" t="s">
        <v>88</v>
      </c>
      <c r="F1195" t="s">
        <v>68</v>
      </c>
      <c r="G1195" t="s">
        <v>86</v>
      </c>
      <c r="H1195">
        <v>0</v>
      </c>
      <c r="I1195">
        <v>0</v>
      </c>
      <c r="J1195">
        <v>1</v>
      </c>
      <c r="K1195">
        <v>3</v>
      </c>
      <c r="L1195">
        <v>2</v>
      </c>
      <c r="M1195">
        <v>0</v>
      </c>
      <c r="N1195">
        <v>2</v>
      </c>
      <c r="O1195">
        <v>0</v>
      </c>
      <c r="P1195">
        <v>2</v>
      </c>
      <c r="Q1195">
        <v>0</v>
      </c>
      <c r="R1195">
        <v>0</v>
      </c>
      <c r="S1195">
        <v>1</v>
      </c>
      <c r="T1195">
        <v>2</v>
      </c>
      <c r="U1195">
        <v>4</v>
      </c>
      <c r="V1195">
        <v>0</v>
      </c>
      <c r="W1195">
        <v>3</v>
      </c>
      <c r="X1195">
        <v>1</v>
      </c>
      <c r="Y1195">
        <v>2</v>
      </c>
      <c r="Z1195">
        <v>3</v>
      </c>
      <c r="AA1195">
        <v>1</v>
      </c>
      <c r="AB1195">
        <v>0</v>
      </c>
      <c r="AC1195">
        <v>0</v>
      </c>
      <c r="AD1195">
        <v>6</v>
      </c>
      <c r="AE1195">
        <v>0</v>
      </c>
      <c r="AF1195">
        <v>8</v>
      </c>
      <c r="AG1195">
        <v>0</v>
      </c>
      <c r="AH1195">
        <v>0</v>
      </c>
      <c r="AI1195">
        <v>6</v>
      </c>
      <c r="AJ1195">
        <v>0</v>
      </c>
      <c r="AK1195">
        <v>2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5</v>
      </c>
      <c r="AZ1195">
        <v>9</v>
      </c>
      <c r="BA1195">
        <v>0</v>
      </c>
      <c r="BB1195">
        <v>0</v>
      </c>
      <c r="BC1195">
        <v>0</v>
      </c>
      <c r="BD1195">
        <v>1</v>
      </c>
    </row>
    <row r="1196" spans="1:56" x14ac:dyDescent="0.3">
      <c r="A1196">
        <v>2025</v>
      </c>
      <c r="B1196">
        <v>7</v>
      </c>
      <c r="C1196">
        <v>4389</v>
      </c>
      <c r="D1196">
        <v>4392</v>
      </c>
      <c r="E1196" t="s">
        <v>89</v>
      </c>
      <c r="F1196" t="s">
        <v>68</v>
      </c>
      <c r="G1196" t="s">
        <v>86</v>
      </c>
      <c r="H1196">
        <v>0</v>
      </c>
      <c r="I1196">
        <v>0</v>
      </c>
      <c r="J1196">
        <v>1</v>
      </c>
      <c r="K1196">
        <v>3</v>
      </c>
      <c r="L1196">
        <v>2</v>
      </c>
      <c r="M1196">
        <v>0</v>
      </c>
      <c r="N1196">
        <v>4</v>
      </c>
      <c r="O1196">
        <v>0</v>
      </c>
      <c r="P1196">
        <v>5</v>
      </c>
      <c r="Q1196">
        <v>0</v>
      </c>
      <c r="R1196">
        <v>0</v>
      </c>
      <c r="S1196">
        <v>4</v>
      </c>
      <c r="T1196">
        <v>5</v>
      </c>
      <c r="U1196">
        <v>4</v>
      </c>
      <c r="V1196">
        <v>3</v>
      </c>
      <c r="W1196">
        <v>7</v>
      </c>
      <c r="X1196">
        <v>5</v>
      </c>
      <c r="Y1196">
        <v>5</v>
      </c>
      <c r="Z1196">
        <v>3</v>
      </c>
      <c r="AA1196">
        <v>5</v>
      </c>
      <c r="AB1196">
        <v>8</v>
      </c>
      <c r="AC1196">
        <v>0</v>
      </c>
      <c r="AD1196">
        <v>4</v>
      </c>
      <c r="AE1196">
        <v>0</v>
      </c>
      <c r="AF1196">
        <v>19</v>
      </c>
      <c r="AG1196">
        <v>0</v>
      </c>
      <c r="AH1196">
        <v>0</v>
      </c>
      <c r="AI1196">
        <v>4</v>
      </c>
      <c r="AJ1196">
        <v>0</v>
      </c>
      <c r="AK1196">
        <v>5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1</v>
      </c>
      <c r="AX1196">
        <v>1</v>
      </c>
      <c r="AY1196">
        <v>9</v>
      </c>
      <c r="AZ1196">
        <v>12</v>
      </c>
      <c r="BA1196">
        <v>0</v>
      </c>
      <c r="BB1196">
        <v>0</v>
      </c>
      <c r="BC1196">
        <v>0</v>
      </c>
      <c r="BD1196">
        <v>4</v>
      </c>
    </row>
    <row r="1197" spans="1:56" x14ac:dyDescent="0.3">
      <c r="A1197">
        <v>2025</v>
      </c>
      <c r="B1197">
        <v>7</v>
      </c>
      <c r="C1197">
        <v>4390</v>
      </c>
      <c r="D1197">
        <v>4393</v>
      </c>
      <c r="E1197" t="s">
        <v>90</v>
      </c>
      <c r="F1197" t="s">
        <v>68</v>
      </c>
      <c r="G1197" t="s">
        <v>86</v>
      </c>
      <c r="H1197">
        <v>0</v>
      </c>
      <c r="I1197">
        <v>0</v>
      </c>
      <c r="J1197">
        <v>3</v>
      </c>
      <c r="K1197">
        <v>4</v>
      </c>
      <c r="L1197">
        <v>3</v>
      </c>
      <c r="M1197">
        <v>0</v>
      </c>
      <c r="N1197">
        <v>3</v>
      </c>
      <c r="O1197">
        <v>0</v>
      </c>
      <c r="P1197">
        <v>2</v>
      </c>
      <c r="Q1197">
        <v>0</v>
      </c>
      <c r="R1197">
        <v>0</v>
      </c>
      <c r="S1197">
        <v>1</v>
      </c>
      <c r="T1197">
        <v>0</v>
      </c>
      <c r="U1197">
        <v>2</v>
      </c>
      <c r="V1197">
        <v>0</v>
      </c>
      <c r="W1197">
        <v>0</v>
      </c>
      <c r="X1197">
        <v>3</v>
      </c>
      <c r="Y1197">
        <v>2</v>
      </c>
      <c r="Z1197">
        <v>0</v>
      </c>
      <c r="AA1197">
        <v>1</v>
      </c>
      <c r="AB1197">
        <v>1</v>
      </c>
      <c r="AC1197">
        <v>0</v>
      </c>
      <c r="AD1197">
        <v>1</v>
      </c>
      <c r="AE1197">
        <v>0</v>
      </c>
      <c r="AF1197">
        <v>7</v>
      </c>
      <c r="AG1197">
        <v>0</v>
      </c>
      <c r="AH1197">
        <v>0</v>
      </c>
      <c r="AI1197">
        <v>2</v>
      </c>
      <c r="AJ1197">
        <v>0</v>
      </c>
      <c r="AK1197">
        <v>1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2</v>
      </c>
      <c r="AX1197">
        <v>0</v>
      </c>
      <c r="AY1197">
        <v>10</v>
      </c>
      <c r="AZ1197">
        <v>21</v>
      </c>
      <c r="BA1197">
        <v>0</v>
      </c>
      <c r="BB1197">
        <v>0</v>
      </c>
      <c r="BC1197">
        <v>2</v>
      </c>
      <c r="BD1197">
        <v>1</v>
      </c>
    </row>
    <row r="1198" spans="1:56" x14ac:dyDescent="0.3">
      <c r="A1198">
        <v>2025</v>
      </c>
      <c r="B1198">
        <v>7</v>
      </c>
      <c r="C1198">
        <v>4391</v>
      </c>
      <c r="D1198">
        <v>4394</v>
      </c>
      <c r="E1198" t="s">
        <v>91</v>
      </c>
      <c r="F1198" t="s">
        <v>68</v>
      </c>
      <c r="G1198" t="s">
        <v>86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1</v>
      </c>
      <c r="O1198">
        <v>0</v>
      </c>
      <c r="P1198">
        <v>1</v>
      </c>
      <c r="Q1198">
        <v>0</v>
      </c>
      <c r="R1198">
        <v>0</v>
      </c>
      <c r="S1198">
        <v>1</v>
      </c>
      <c r="T1198">
        <v>1</v>
      </c>
      <c r="U1198">
        <v>3</v>
      </c>
      <c r="V1198">
        <v>3</v>
      </c>
      <c r="W1198">
        <v>1</v>
      </c>
      <c r="X1198">
        <v>0</v>
      </c>
      <c r="Y1198">
        <v>1</v>
      </c>
      <c r="Z1198">
        <v>4</v>
      </c>
      <c r="AA1198">
        <v>1</v>
      </c>
      <c r="AB1198">
        <v>2</v>
      </c>
      <c r="AC1198">
        <v>0</v>
      </c>
      <c r="AD1198">
        <v>2</v>
      </c>
      <c r="AE1198">
        <v>0</v>
      </c>
      <c r="AF1198">
        <v>3</v>
      </c>
      <c r="AG1198">
        <v>0</v>
      </c>
      <c r="AH1198">
        <v>0</v>
      </c>
      <c r="AI1198">
        <v>5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2</v>
      </c>
      <c r="BA1198">
        <v>0</v>
      </c>
      <c r="BB1198">
        <v>0</v>
      </c>
      <c r="BC1198">
        <v>0</v>
      </c>
      <c r="BD1198">
        <v>0</v>
      </c>
    </row>
    <row r="1199" spans="1:56" x14ac:dyDescent="0.3">
      <c r="A1199">
        <v>2025</v>
      </c>
      <c r="B1199">
        <v>7</v>
      </c>
      <c r="C1199">
        <v>4392</v>
      </c>
      <c r="D1199">
        <v>4395</v>
      </c>
      <c r="E1199" t="s">
        <v>92</v>
      </c>
      <c r="F1199" t="s">
        <v>68</v>
      </c>
      <c r="G1199" t="s">
        <v>92</v>
      </c>
      <c r="H1199">
        <v>5</v>
      </c>
      <c r="I1199">
        <v>0</v>
      </c>
      <c r="J1199">
        <v>21</v>
      </c>
      <c r="K1199">
        <v>31</v>
      </c>
      <c r="L1199">
        <v>28</v>
      </c>
      <c r="M1199">
        <v>1</v>
      </c>
      <c r="N1199">
        <v>37</v>
      </c>
      <c r="O1199">
        <v>1</v>
      </c>
      <c r="P1199">
        <v>35</v>
      </c>
      <c r="Q1199">
        <v>0</v>
      </c>
      <c r="R1199">
        <v>3</v>
      </c>
      <c r="S1199">
        <v>39</v>
      </c>
      <c r="T1199">
        <v>32</v>
      </c>
      <c r="U1199">
        <v>18</v>
      </c>
      <c r="V1199">
        <v>27</v>
      </c>
      <c r="W1199">
        <v>23</v>
      </c>
      <c r="X1199">
        <v>17</v>
      </c>
      <c r="Y1199">
        <v>18</v>
      </c>
      <c r="Z1199">
        <v>4</v>
      </c>
      <c r="AA1199">
        <v>8</v>
      </c>
      <c r="AB1199">
        <v>0</v>
      </c>
      <c r="AC1199">
        <v>0</v>
      </c>
      <c r="AD1199">
        <v>18</v>
      </c>
      <c r="AE1199">
        <v>0</v>
      </c>
      <c r="AF1199">
        <v>51</v>
      </c>
      <c r="AG1199">
        <v>0</v>
      </c>
      <c r="AH1199">
        <v>0</v>
      </c>
      <c r="AI1199">
        <v>28</v>
      </c>
      <c r="AJ1199">
        <v>0</v>
      </c>
      <c r="AK1199">
        <v>19</v>
      </c>
      <c r="AL1199">
        <v>0</v>
      </c>
      <c r="AM1199">
        <v>1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4</v>
      </c>
      <c r="AV1199">
        <v>0</v>
      </c>
      <c r="AW1199">
        <v>8</v>
      </c>
      <c r="AX1199">
        <v>9</v>
      </c>
      <c r="AY1199">
        <v>42</v>
      </c>
      <c r="AZ1199">
        <v>82</v>
      </c>
      <c r="BA1199">
        <v>1</v>
      </c>
      <c r="BB1199">
        <v>1</v>
      </c>
      <c r="BC1199">
        <v>3</v>
      </c>
      <c r="BD1199">
        <v>8</v>
      </c>
    </row>
    <row r="1200" spans="1:56" x14ac:dyDescent="0.3">
      <c r="A1200">
        <v>2025</v>
      </c>
      <c r="B1200">
        <v>7</v>
      </c>
      <c r="C1200">
        <v>4393</v>
      </c>
      <c r="D1200">
        <v>4396</v>
      </c>
      <c r="E1200" t="s">
        <v>93</v>
      </c>
      <c r="F1200" t="s">
        <v>68</v>
      </c>
      <c r="G1200" t="s">
        <v>92</v>
      </c>
      <c r="H1200">
        <v>0</v>
      </c>
      <c r="I1200">
        <v>0</v>
      </c>
      <c r="J1200">
        <v>0</v>
      </c>
      <c r="K1200">
        <v>1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1</v>
      </c>
      <c r="T1200">
        <v>2</v>
      </c>
      <c r="U1200">
        <v>1</v>
      </c>
      <c r="V1200">
        <v>1</v>
      </c>
      <c r="W1200">
        <v>3</v>
      </c>
      <c r="X1200">
        <v>3</v>
      </c>
      <c r="Y1200">
        <v>0</v>
      </c>
      <c r="Z1200">
        <v>2</v>
      </c>
      <c r="AA1200">
        <v>2</v>
      </c>
      <c r="AB1200">
        <v>1</v>
      </c>
      <c r="AC1200">
        <v>0</v>
      </c>
      <c r="AD1200">
        <v>0</v>
      </c>
      <c r="AE1200">
        <v>0</v>
      </c>
      <c r="AF1200">
        <v>4</v>
      </c>
      <c r="AG1200">
        <v>0</v>
      </c>
      <c r="AH1200">
        <v>0</v>
      </c>
      <c r="AI1200">
        <v>3</v>
      </c>
      <c r="AJ1200">
        <v>0</v>
      </c>
      <c r="AK1200">
        <v>3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1</v>
      </c>
      <c r="AX1200">
        <v>0</v>
      </c>
      <c r="AY1200">
        <v>5</v>
      </c>
      <c r="AZ1200">
        <v>24</v>
      </c>
      <c r="BA1200">
        <v>0</v>
      </c>
      <c r="BB1200">
        <v>0</v>
      </c>
      <c r="BC1200">
        <v>0</v>
      </c>
      <c r="BD1200">
        <v>3</v>
      </c>
    </row>
    <row r="1201" spans="1:56" x14ac:dyDescent="0.3">
      <c r="A1201">
        <v>2025</v>
      </c>
      <c r="B1201">
        <v>7</v>
      </c>
      <c r="C1201">
        <v>4394</v>
      </c>
      <c r="D1201">
        <v>4397</v>
      </c>
      <c r="E1201" t="s">
        <v>94</v>
      </c>
      <c r="F1201" t="s">
        <v>68</v>
      </c>
      <c r="G1201" t="s">
        <v>94</v>
      </c>
      <c r="H1201">
        <v>1</v>
      </c>
      <c r="I1201">
        <v>0</v>
      </c>
      <c r="J1201">
        <v>0</v>
      </c>
      <c r="K1201">
        <v>7</v>
      </c>
      <c r="L1201">
        <v>4</v>
      </c>
      <c r="M1201">
        <v>0</v>
      </c>
      <c r="N1201">
        <v>2</v>
      </c>
      <c r="O1201">
        <v>0</v>
      </c>
      <c r="P1201">
        <v>2</v>
      </c>
      <c r="Q1201">
        <v>0</v>
      </c>
      <c r="R1201">
        <v>4</v>
      </c>
      <c r="S1201">
        <v>6</v>
      </c>
      <c r="T1201">
        <v>7</v>
      </c>
      <c r="U1201">
        <v>5</v>
      </c>
      <c r="V1201">
        <v>2</v>
      </c>
      <c r="W1201">
        <v>5</v>
      </c>
      <c r="X1201">
        <v>6</v>
      </c>
      <c r="Y1201">
        <v>9</v>
      </c>
      <c r="Z1201">
        <v>3</v>
      </c>
      <c r="AA1201">
        <v>6</v>
      </c>
      <c r="AB1201">
        <v>3</v>
      </c>
      <c r="AC1201">
        <v>0</v>
      </c>
      <c r="AD1201">
        <v>5</v>
      </c>
      <c r="AE1201">
        <v>0</v>
      </c>
      <c r="AF1201">
        <v>3</v>
      </c>
      <c r="AG1201">
        <v>0</v>
      </c>
      <c r="AH1201">
        <v>0</v>
      </c>
      <c r="AI1201">
        <v>9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2</v>
      </c>
      <c r="AV1201">
        <v>0</v>
      </c>
      <c r="AW1201">
        <v>7</v>
      </c>
      <c r="AX1201">
        <v>0</v>
      </c>
      <c r="AY1201">
        <v>7</v>
      </c>
      <c r="AZ1201">
        <v>9</v>
      </c>
      <c r="BA1201">
        <v>0</v>
      </c>
      <c r="BB1201">
        <v>0</v>
      </c>
      <c r="BC1201">
        <v>10</v>
      </c>
      <c r="BD1201">
        <v>13</v>
      </c>
    </row>
    <row r="1202" spans="1:56" x14ac:dyDescent="0.3">
      <c r="A1202">
        <v>2025</v>
      </c>
      <c r="B1202">
        <v>7</v>
      </c>
      <c r="C1202">
        <v>4395</v>
      </c>
      <c r="D1202">
        <v>4398</v>
      </c>
      <c r="E1202" t="s">
        <v>95</v>
      </c>
      <c r="F1202" t="s">
        <v>68</v>
      </c>
      <c r="G1202" t="s">
        <v>94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1</v>
      </c>
      <c r="V1202">
        <v>3</v>
      </c>
      <c r="W1202">
        <v>2</v>
      </c>
      <c r="X1202">
        <v>1</v>
      </c>
      <c r="Y1202">
        <v>0</v>
      </c>
      <c r="Z1202">
        <v>2</v>
      </c>
      <c r="AA1202">
        <v>1</v>
      </c>
      <c r="AB1202">
        <v>0</v>
      </c>
      <c r="AC1202">
        <v>0</v>
      </c>
      <c r="AD1202">
        <v>0</v>
      </c>
      <c r="AE1202">
        <v>0</v>
      </c>
      <c r="AF1202">
        <v>4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1</v>
      </c>
      <c r="AY1202">
        <v>0</v>
      </c>
      <c r="AZ1202">
        <v>7</v>
      </c>
      <c r="BA1202">
        <v>0</v>
      </c>
      <c r="BB1202">
        <v>0</v>
      </c>
      <c r="BC1202">
        <v>0</v>
      </c>
      <c r="BD1202">
        <v>4</v>
      </c>
    </row>
    <row r="1203" spans="1:56" x14ac:dyDescent="0.3">
      <c r="A1203">
        <v>2025</v>
      </c>
      <c r="B1203">
        <v>7</v>
      </c>
      <c r="C1203">
        <v>4396</v>
      </c>
      <c r="D1203">
        <v>4399</v>
      </c>
      <c r="E1203" t="s">
        <v>96</v>
      </c>
      <c r="F1203" t="s">
        <v>68</v>
      </c>
      <c r="G1203" t="s">
        <v>94</v>
      </c>
      <c r="H1203">
        <v>2</v>
      </c>
      <c r="I1203">
        <v>0</v>
      </c>
      <c r="J1203">
        <v>0</v>
      </c>
      <c r="K1203">
        <v>3</v>
      </c>
      <c r="L1203">
        <v>2</v>
      </c>
      <c r="M1203">
        <v>0</v>
      </c>
      <c r="N1203">
        <v>1</v>
      </c>
      <c r="O1203">
        <v>0</v>
      </c>
      <c r="P1203">
        <v>2</v>
      </c>
      <c r="Q1203">
        <v>0</v>
      </c>
      <c r="R1203">
        <v>0</v>
      </c>
      <c r="S1203">
        <v>4</v>
      </c>
      <c r="T1203">
        <v>6</v>
      </c>
      <c r="U1203">
        <v>3</v>
      </c>
      <c r="V1203">
        <v>3</v>
      </c>
      <c r="W1203">
        <v>1</v>
      </c>
      <c r="X1203">
        <v>1</v>
      </c>
      <c r="Y1203">
        <v>3</v>
      </c>
      <c r="Z1203">
        <v>3</v>
      </c>
      <c r="AA1203">
        <v>6</v>
      </c>
      <c r="AB1203">
        <v>1</v>
      </c>
      <c r="AC1203">
        <v>0</v>
      </c>
      <c r="AD1203">
        <v>0</v>
      </c>
      <c r="AE1203">
        <v>0</v>
      </c>
      <c r="AF1203">
        <v>1</v>
      </c>
      <c r="AG1203">
        <v>0</v>
      </c>
      <c r="AH1203">
        <v>0</v>
      </c>
      <c r="AI1203">
        <v>2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1</v>
      </c>
      <c r="AX1203">
        <v>1</v>
      </c>
      <c r="AY1203">
        <v>1</v>
      </c>
      <c r="AZ1203">
        <v>13</v>
      </c>
      <c r="BA1203">
        <v>0</v>
      </c>
      <c r="BB1203">
        <v>0</v>
      </c>
      <c r="BC1203">
        <v>2</v>
      </c>
      <c r="BD1203">
        <v>2</v>
      </c>
    </row>
    <row r="1204" spans="1:56" x14ac:dyDescent="0.3">
      <c r="A1204">
        <v>2025</v>
      </c>
      <c r="B1204">
        <v>7</v>
      </c>
      <c r="C1204">
        <v>4397</v>
      </c>
      <c r="D1204">
        <v>4400</v>
      </c>
      <c r="E1204" t="s">
        <v>97</v>
      </c>
      <c r="F1204" t="s">
        <v>68</v>
      </c>
      <c r="G1204" t="s">
        <v>94</v>
      </c>
      <c r="H1204">
        <v>0</v>
      </c>
      <c r="I1204">
        <v>0</v>
      </c>
      <c r="J1204">
        <v>0</v>
      </c>
      <c r="K1204">
        <v>1</v>
      </c>
      <c r="L1204">
        <v>1</v>
      </c>
      <c r="M1204">
        <v>0</v>
      </c>
      <c r="N1204">
        <v>2</v>
      </c>
      <c r="O1204">
        <v>0</v>
      </c>
      <c r="P1204">
        <v>2</v>
      </c>
      <c r="Q1204">
        <v>0</v>
      </c>
      <c r="R1204">
        <v>0</v>
      </c>
      <c r="S1204">
        <v>1</v>
      </c>
      <c r="T1204">
        <v>4</v>
      </c>
      <c r="U1204">
        <v>1</v>
      </c>
      <c r="V1204">
        <v>2</v>
      </c>
      <c r="W1204">
        <v>2</v>
      </c>
      <c r="X1204">
        <v>2</v>
      </c>
      <c r="Y1204">
        <v>1</v>
      </c>
      <c r="Z1204">
        <v>2</v>
      </c>
      <c r="AA1204">
        <v>2</v>
      </c>
      <c r="AB1204">
        <v>1</v>
      </c>
      <c r="AC1204">
        <v>0</v>
      </c>
      <c r="AD1204">
        <v>2</v>
      </c>
      <c r="AE1204">
        <v>0</v>
      </c>
      <c r="AF1204">
        <v>9</v>
      </c>
      <c r="AG1204">
        <v>0</v>
      </c>
      <c r="AH1204">
        <v>0</v>
      </c>
      <c r="AI1204">
        <v>2</v>
      </c>
      <c r="AJ1204">
        <v>0</v>
      </c>
      <c r="AK1204">
        <v>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4</v>
      </c>
      <c r="AX1204">
        <v>1</v>
      </c>
      <c r="AY1204">
        <v>4</v>
      </c>
      <c r="AZ1204">
        <v>10</v>
      </c>
      <c r="BA1204">
        <v>0</v>
      </c>
      <c r="BB1204">
        <v>0</v>
      </c>
      <c r="BC1204">
        <v>0</v>
      </c>
      <c r="BD1204">
        <v>1</v>
      </c>
    </row>
    <row r="1205" spans="1:56" x14ac:dyDescent="0.3">
      <c r="A1205">
        <v>2025</v>
      </c>
      <c r="B1205">
        <v>7</v>
      </c>
      <c r="C1205">
        <v>4398</v>
      </c>
      <c r="D1205">
        <v>4401</v>
      </c>
      <c r="E1205" t="s">
        <v>98</v>
      </c>
      <c r="F1205" t="s">
        <v>68</v>
      </c>
      <c r="G1205" t="s">
        <v>94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4</v>
      </c>
      <c r="U1205">
        <v>2</v>
      </c>
      <c r="V1205">
        <v>0</v>
      </c>
      <c r="W1205">
        <v>0</v>
      </c>
      <c r="X1205">
        <v>0</v>
      </c>
      <c r="Y1205">
        <v>2</v>
      </c>
      <c r="Z1205">
        <v>0</v>
      </c>
      <c r="AA1205">
        <v>1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1</v>
      </c>
      <c r="AJ1205">
        <v>0</v>
      </c>
      <c r="AK1205">
        <v>3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2</v>
      </c>
      <c r="AX1205">
        <v>0</v>
      </c>
      <c r="AY1205">
        <v>3</v>
      </c>
      <c r="AZ1205">
        <v>5</v>
      </c>
      <c r="BA1205">
        <v>0</v>
      </c>
      <c r="BB1205">
        <v>0</v>
      </c>
      <c r="BC1205">
        <v>0</v>
      </c>
      <c r="BD1205">
        <v>0</v>
      </c>
    </row>
    <row r="1206" spans="1:56" x14ac:dyDescent="0.3">
      <c r="A1206">
        <v>2025</v>
      </c>
      <c r="B1206">
        <v>7</v>
      </c>
      <c r="C1206">
        <v>4399</v>
      </c>
      <c r="D1206">
        <v>4402</v>
      </c>
      <c r="E1206" t="s">
        <v>99</v>
      </c>
      <c r="F1206" t="s">
        <v>68</v>
      </c>
      <c r="G1206" t="s">
        <v>94</v>
      </c>
      <c r="H1206">
        <v>2</v>
      </c>
      <c r="I1206">
        <v>1</v>
      </c>
      <c r="J1206">
        <v>0</v>
      </c>
      <c r="K1206">
        <v>3</v>
      </c>
      <c r="L1206">
        <v>1</v>
      </c>
      <c r="M1206">
        <v>0</v>
      </c>
      <c r="N1206">
        <v>1</v>
      </c>
      <c r="O1206">
        <v>0</v>
      </c>
      <c r="P1206">
        <v>1</v>
      </c>
      <c r="Q1206">
        <v>0</v>
      </c>
      <c r="R1206">
        <v>1</v>
      </c>
      <c r="S1206">
        <v>4</v>
      </c>
      <c r="T1206">
        <v>1</v>
      </c>
      <c r="U1206">
        <v>2</v>
      </c>
      <c r="V1206">
        <v>0</v>
      </c>
      <c r="W1206">
        <v>0</v>
      </c>
      <c r="X1206">
        <v>0</v>
      </c>
      <c r="Y1206">
        <v>0</v>
      </c>
      <c r="Z1206">
        <v>1</v>
      </c>
      <c r="AA1206">
        <v>0</v>
      </c>
      <c r="AB1206">
        <v>1</v>
      </c>
      <c r="AC1206">
        <v>0</v>
      </c>
      <c r="AD1206">
        <v>0</v>
      </c>
      <c r="AE1206">
        <v>0</v>
      </c>
      <c r="AF1206">
        <v>2</v>
      </c>
      <c r="AG1206">
        <v>0</v>
      </c>
      <c r="AH1206">
        <v>1</v>
      </c>
      <c r="AI1206">
        <v>0</v>
      </c>
      <c r="AJ1206">
        <v>0</v>
      </c>
      <c r="AK1206">
        <v>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1</v>
      </c>
      <c r="AX1206">
        <v>2</v>
      </c>
      <c r="AY1206">
        <v>3</v>
      </c>
      <c r="AZ1206">
        <v>7</v>
      </c>
      <c r="BA1206">
        <v>0</v>
      </c>
      <c r="BB1206">
        <v>0</v>
      </c>
      <c r="BC1206">
        <v>1</v>
      </c>
      <c r="BD1206">
        <v>1</v>
      </c>
    </row>
    <row r="1207" spans="1:56" x14ac:dyDescent="0.3">
      <c r="A1207">
        <v>2025</v>
      </c>
      <c r="B1207">
        <v>7</v>
      </c>
      <c r="C1207">
        <v>4400</v>
      </c>
      <c r="D1207">
        <v>4403</v>
      </c>
      <c r="E1207" t="s">
        <v>100</v>
      </c>
      <c r="F1207" t="s">
        <v>68</v>
      </c>
      <c r="G1207" t="s">
        <v>94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4</v>
      </c>
      <c r="Z1207">
        <v>0</v>
      </c>
      <c r="AA1207">
        <v>1</v>
      </c>
      <c r="AB1207">
        <v>1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2</v>
      </c>
      <c r="AX1207">
        <v>1</v>
      </c>
      <c r="AY1207">
        <v>2</v>
      </c>
      <c r="AZ1207">
        <v>3</v>
      </c>
      <c r="BA1207">
        <v>0</v>
      </c>
      <c r="BB1207">
        <v>0</v>
      </c>
      <c r="BC1207">
        <v>0</v>
      </c>
      <c r="BD1207">
        <v>2</v>
      </c>
    </row>
    <row r="1208" spans="1:56" x14ac:dyDescent="0.3">
      <c r="A1208">
        <v>2025</v>
      </c>
      <c r="B1208">
        <v>7</v>
      </c>
      <c r="C1208">
        <v>4401</v>
      </c>
      <c r="D1208">
        <v>4404</v>
      </c>
      <c r="E1208" t="s">
        <v>101</v>
      </c>
      <c r="F1208" t="s">
        <v>68</v>
      </c>
      <c r="G1208" t="s">
        <v>92</v>
      </c>
      <c r="H1208">
        <v>0</v>
      </c>
      <c r="I1208">
        <v>0</v>
      </c>
      <c r="J1208">
        <v>0</v>
      </c>
      <c r="K1208">
        <v>3</v>
      </c>
      <c r="L1208">
        <v>3</v>
      </c>
      <c r="M1208">
        <v>0</v>
      </c>
      <c r="N1208">
        <v>2</v>
      </c>
      <c r="O1208">
        <v>0</v>
      </c>
      <c r="P1208">
        <v>3</v>
      </c>
      <c r="Q1208">
        <v>0</v>
      </c>
      <c r="R1208">
        <v>1</v>
      </c>
      <c r="S1208">
        <v>4</v>
      </c>
      <c r="T1208">
        <v>2</v>
      </c>
      <c r="U1208">
        <v>6</v>
      </c>
      <c r="V1208">
        <v>6</v>
      </c>
      <c r="W1208">
        <v>1</v>
      </c>
      <c r="X1208">
        <v>1</v>
      </c>
      <c r="Y1208">
        <v>3</v>
      </c>
      <c r="Z1208">
        <v>0</v>
      </c>
      <c r="AA1208">
        <v>0</v>
      </c>
      <c r="AB1208">
        <v>1</v>
      </c>
      <c r="AC1208">
        <v>0</v>
      </c>
      <c r="AD1208">
        <v>1</v>
      </c>
      <c r="AE1208">
        <v>0</v>
      </c>
      <c r="AF1208">
        <v>10</v>
      </c>
      <c r="AG1208">
        <v>0</v>
      </c>
      <c r="AH1208">
        <v>0</v>
      </c>
      <c r="AI1208">
        <v>1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1</v>
      </c>
      <c r="AY1208">
        <v>3</v>
      </c>
      <c r="AZ1208">
        <v>9</v>
      </c>
      <c r="BA1208">
        <v>0</v>
      </c>
      <c r="BB1208">
        <v>0</v>
      </c>
      <c r="BC1208">
        <v>0</v>
      </c>
      <c r="BD1208">
        <v>1</v>
      </c>
    </row>
    <row r="1209" spans="1:56" x14ac:dyDescent="0.3">
      <c r="A1209">
        <v>2025</v>
      </c>
      <c r="B1209">
        <v>7</v>
      </c>
      <c r="C1209">
        <v>4402</v>
      </c>
      <c r="D1209">
        <v>4405</v>
      </c>
      <c r="E1209" t="s">
        <v>102</v>
      </c>
      <c r="F1209" t="s">
        <v>68</v>
      </c>
      <c r="G1209" t="s">
        <v>92</v>
      </c>
      <c r="H1209">
        <v>0</v>
      </c>
      <c r="I1209">
        <v>0</v>
      </c>
      <c r="J1209">
        <v>0</v>
      </c>
      <c r="K1209">
        <v>2</v>
      </c>
      <c r="L1209">
        <v>1</v>
      </c>
      <c r="M1209">
        <v>0</v>
      </c>
      <c r="N1209">
        <v>1</v>
      </c>
      <c r="O1209">
        <v>0</v>
      </c>
      <c r="P1209">
        <v>1</v>
      </c>
      <c r="Q1209">
        <v>0</v>
      </c>
      <c r="R1209">
        <v>1</v>
      </c>
      <c r="S1209">
        <v>2</v>
      </c>
      <c r="T1209">
        <v>3</v>
      </c>
      <c r="U1209">
        <v>0</v>
      </c>
      <c r="V1209">
        <v>1</v>
      </c>
      <c r="W1209">
        <v>5</v>
      </c>
      <c r="X1209">
        <v>1</v>
      </c>
      <c r="Y1209">
        <v>3</v>
      </c>
      <c r="Z1209">
        <v>0</v>
      </c>
      <c r="AA1209">
        <v>2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2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2</v>
      </c>
      <c r="AZ1209">
        <v>4</v>
      </c>
      <c r="BA1209">
        <v>0</v>
      </c>
      <c r="BB1209">
        <v>0</v>
      </c>
      <c r="BC1209">
        <v>0</v>
      </c>
      <c r="BD1209">
        <v>5</v>
      </c>
    </row>
    <row r="1210" spans="1:56" x14ac:dyDescent="0.3">
      <c r="A1210">
        <v>2025</v>
      </c>
      <c r="B1210">
        <v>7</v>
      </c>
      <c r="C1210">
        <v>4403</v>
      </c>
      <c r="D1210">
        <v>4406</v>
      </c>
      <c r="E1210" t="s">
        <v>103</v>
      </c>
      <c r="F1210" t="s">
        <v>68</v>
      </c>
      <c r="G1210" t="s">
        <v>92</v>
      </c>
      <c r="H1210">
        <v>0</v>
      </c>
      <c r="I1210">
        <v>0</v>
      </c>
      <c r="J1210">
        <v>0</v>
      </c>
      <c r="K1210">
        <v>1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1</v>
      </c>
      <c r="S1210">
        <v>0</v>
      </c>
      <c r="T1210">
        <v>1</v>
      </c>
      <c r="U1210">
        <v>1</v>
      </c>
      <c r="V1210">
        <v>3</v>
      </c>
      <c r="W1210">
        <v>0</v>
      </c>
      <c r="X1210">
        <v>3</v>
      </c>
      <c r="Y1210">
        <v>1</v>
      </c>
      <c r="Z1210">
        <v>0</v>
      </c>
      <c r="AA1210">
        <v>1</v>
      </c>
      <c r="AB1210">
        <v>1</v>
      </c>
      <c r="AC1210">
        <v>0</v>
      </c>
      <c r="AD1210">
        <v>0</v>
      </c>
      <c r="AE1210">
        <v>0</v>
      </c>
      <c r="AF1210">
        <v>1</v>
      </c>
      <c r="AG1210">
        <v>0</v>
      </c>
      <c r="AH1210">
        <v>0</v>
      </c>
      <c r="AI1210">
        <v>2</v>
      </c>
      <c r="AJ1210">
        <v>0</v>
      </c>
      <c r="AK1210">
        <v>1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2</v>
      </c>
      <c r="AY1210">
        <v>0</v>
      </c>
      <c r="AZ1210">
        <v>4</v>
      </c>
      <c r="BA1210">
        <v>0</v>
      </c>
      <c r="BB1210">
        <v>0</v>
      </c>
      <c r="BC1210">
        <v>4</v>
      </c>
      <c r="BD1210">
        <v>0</v>
      </c>
    </row>
    <row r="1211" spans="1:56" x14ac:dyDescent="0.3">
      <c r="A1211">
        <v>2025</v>
      </c>
      <c r="B1211">
        <v>7</v>
      </c>
      <c r="C1211">
        <v>4404</v>
      </c>
      <c r="D1211">
        <v>4407</v>
      </c>
      <c r="E1211" t="s">
        <v>104</v>
      </c>
      <c r="F1211" t="s">
        <v>68</v>
      </c>
      <c r="G1211" t="s">
        <v>104</v>
      </c>
      <c r="H1211">
        <v>27</v>
      </c>
      <c r="I1211">
        <v>2</v>
      </c>
      <c r="J1211">
        <v>41</v>
      </c>
      <c r="K1211">
        <v>30</v>
      </c>
      <c r="L1211">
        <v>29</v>
      </c>
      <c r="M1211">
        <v>0</v>
      </c>
      <c r="N1211">
        <v>30</v>
      </c>
      <c r="O1211">
        <v>0</v>
      </c>
      <c r="P1211">
        <v>21</v>
      </c>
      <c r="Q1211">
        <v>0</v>
      </c>
      <c r="R1211">
        <v>4</v>
      </c>
      <c r="S1211">
        <v>23</v>
      </c>
      <c r="T1211">
        <v>35</v>
      </c>
      <c r="U1211">
        <v>25</v>
      </c>
      <c r="V1211">
        <v>14</v>
      </c>
      <c r="W1211">
        <v>14</v>
      </c>
      <c r="X1211">
        <v>12</v>
      </c>
      <c r="Y1211">
        <v>11</v>
      </c>
      <c r="Z1211">
        <v>10</v>
      </c>
      <c r="AA1211">
        <v>13</v>
      </c>
      <c r="AB1211">
        <v>2</v>
      </c>
      <c r="AC1211">
        <v>0</v>
      </c>
      <c r="AD1211">
        <v>10</v>
      </c>
      <c r="AE1211">
        <v>0</v>
      </c>
      <c r="AF1211">
        <v>104</v>
      </c>
      <c r="AG1211">
        <v>0</v>
      </c>
      <c r="AH1211">
        <v>0</v>
      </c>
      <c r="AI1211">
        <v>38</v>
      </c>
      <c r="AJ1211">
        <v>0</v>
      </c>
      <c r="AK1211">
        <v>21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2</v>
      </c>
      <c r="AV1211">
        <v>0</v>
      </c>
      <c r="AW1211">
        <v>10</v>
      </c>
      <c r="AX1211">
        <v>18</v>
      </c>
      <c r="AY1211">
        <v>21</v>
      </c>
      <c r="AZ1211">
        <v>49</v>
      </c>
      <c r="BA1211">
        <v>0</v>
      </c>
      <c r="BB1211">
        <v>1</v>
      </c>
      <c r="BC1211">
        <v>5</v>
      </c>
      <c r="BD1211">
        <v>19</v>
      </c>
    </row>
    <row r="1212" spans="1:56" x14ac:dyDescent="0.3">
      <c r="A1212">
        <v>2025</v>
      </c>
      <c r="B1212">
        <v>7</v>
      </c>
      <c r="C1212">
        <v>4405</v>
      </c>
      <c r="D1212">
        <v>4408</v>
      </c>
      <c r="E1212" t="s">
        <v>105</v>
      </c>
      <c r="F1212" t="s">
        <v>68</v>
      </c>
      <c r="G1212" t="s">
        <v>104</v>
      </c>
      <c r="H1212">
        <v>0</v>
      </c>
      <c r="I1212">
        <v>0</v>
      </c>
      <c r="J1212">
        <v>0</v>
      </c>
      <c r="K1212">
        <v>1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2</v>
      </c>
      <c r="U1212">
        <v>4</v>
      </c>
      <c r="V1212">
        <v>4</v>
      </c>
      <c r="W1212">
        <v>1</v>
      </c>
      <c r="X1212">
        <v>2</v>
      </c>
      <c r="Y1212">
        <v>1</v>
      </c>
      <c r="Z1212">
        <v>1</v>
      </c>
      <c r="AA1212">
        <v>0</v>
      </c>
      <c r="AB1212">
        <v>0</v>
      </c>
      <c r="AC1212">
        <v>0</v>
      </c>
      <c r="AD1212">
        <v>2</v>
      </c>
      <c r="AE1212">
        <v>0</v>
      </c>
      <c r="AF1212">
        <v>8</v>
      </c>
      <c r="AG1212">
        <v>0</v>
      </c>
      <c r="AH1212">
        <v>0</v>
      </c>
      <c r="AI1212">
        <v>1</v>
      </c>
      <c r="AJ1212">
        <v>0</v>
      </c>
      <c r="AK1212">
        <v>3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1</v>
      </c>
      <c r="AX1212">
        <v>1</v>
      </c>
      <c r="AY1212">
        <v>4</v>
      </c>
      <c r="AZ1212">
        <v>6</v>
      </c>
      <c r="BA1212">
        <v>0</v>
      </c>
      <c r="BB1212">
        <v>0</v>
      </c>
      <c r="BC1212">
        <v>0</v>
      </c>
      <c r="BD1212">
        <v>1</v>
      </c>
    </row>
    <row r="1213" spans="1:56" x14ac:dyDescent="0.3">
      <c r="A1213">
        <v>2025</v>
      </c>
      <c r="B1213">
        <v>7</v>
      </c>
      <c r="C1213">
        <v>4406</v>
      </c>
      <c r="D1213">
        <v>4409</v>
      </c>
      <c r="E1213" t="s">
        <v>106</v>
      </c>
      <c r="F1213" t="s">
        <v>68</v>
      </c>
      <c r="G1213" t="s">
        <v>104</v>
      </c>
      <c r="H1213">
        <v>0</v>
      </c>
      <c r="I1213">
        <v>0</v>
      </c>
      <c r="J1213">
        <v>0</v>
      </c>
      <c r="K1213">
        <v>7</v>
      </c>
      <c r="L1213">
        <v>4</v>
      </c>
      <c r="M1213">
        <v>0</v>
      </c>
      <c r="N1213">
        <v>3</v>
      </c>
      <c r="O1213">
        <v>0</v>
      </c>
      <c r="P1213">
        <v>2</v>
      </c>
      <c r="Q1213">
        <v>0</v>
      </c>
      <c r="R1213">
        <v>1</v>
      </c>
      <c r="S1213">
        <v>3</v>
      </c>
      <c r="T1213">
        <v>4</v>
      </c>
      <c r="U1213">
        <v>2</v>
      </c>
      <c r="V1213">
        <v>6</v>
      </c>
      <c r="W1213">
        <v>0</v>
      </c>
      <c r="X1213">
        <v>4</v>
      </c>
      <c r="Y1213">
        <v>1</v>
      </c>
      <c r="Z1213">
        <v>3</v>
      </c>
      <c r="AA1213">
        <v>3</v>
      </c>
      <c r="AB1213">
        <v>1</v>
      </c>
      <c r="AC1213">
        <v>0</v>
      </c>
      <c r="AD1213">
        <v>1</v>
      </c>
      <c r="AE1213">
        <v>0</v>
      </c>
      <c r="AF1213">
        <v>20</v>
      </c>
      <c r="AG1213">
        <v>0</v>
      </c>
      <c r="AH1213">
        <v>0</v>
      </c>
      <c r="AI1213">
        <v>5</v>
      </c>
      <c r="AJ1213">
        <v>0</v>
      </c>
      <c r="AK1213">
        <v>5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1</v>
      </c>
      <c r="AT1213">
        <v>0</v>
      </c>
      <c r="AU1213">
        <v>1</v>
      </c>
      <c r="AV1213">
        <v>0</v>
      </c>
      <c r="AW1213">
        <v>6</v>
      </c>
      <c r="AX1213">
        <v>0</v>
      </c>
      <c r="AY1213">
        <v>12</v>
      </c>
      <c r="AZ1213">
        <v>21</v>
      </c>
      <c r="BA1213">
        <v>0</v>
      </c>
      <c r="BB1213">
        <v>0</v>
      </c>
      <c r="BC1213">
        <v>3</v>
      </c>
      <c r="BD1213">
        <v>2</v>
      </c>
    </row>
    <row r="1214" spans="1:56" x14ac:dyDescent="0.3">
      <c r="A1214">
        <v>2025</v>
      </c>
      <c r="B1214">
        <v>7</v>
      </c>
      <c r="C1214">
        <v>4407</v>
      </c>
      <c r="D1214">
        <v>4410</v>
      </c>
      <c r="E1214" t="s">
        <v>107</v>
      </c>
      <c r="F1214" t="s">
        <v>68</v>
      </c>
      <c r="G1214" t="s">
        <v>104</v>
      </c>
      <c r="H1214">
        <v>0</v>
      </c>
      <c r="I1214">
        <v>0</v>
      </c>
      <c r="J1214">
        <v>0</v>
      </c>
      <c r="K1214">
        <v>1</v>
      </c>
      <c r="L1214">
        <v>1</v>
      </c>
      <c r="M1214">
        <v>0</v>
      </c>
      <c r="N1214">
        <v>1</v>
      </c>
      <c r="O1214">
        <v>0</v>
      </c>
      <c r="P1214">
        <v>1</v>
      </c>
      <c r="Q1214">
        <v>0</v>
      </c>
      <c r="R1214">
        <v>0</v>
      </c>
      <c r="S1214">
        <v>1</v>
      </c>
      <c r="T1214">
        <v>1</v>
      </c>
      <c r="U1214">
        <v>3</v>
      </c>
      <c r="V1214">
        <v>0</v>
      </c>
      <c r="W1214">
        <v>0</v>
      </c>
      <c r="X1214">
        <v>2</v>
      </c>
      <c r="Y1214">
        <v>1</v>
      </c>
      <c r="Z1214">
        <v>0</v>
      </c>
      <c r="AA1214">
        <v>3</v>
      </c>
      <c r="AB1214">
        <v>0</v>
      </c>
      <c r="AC1214">
        <v>0</v>
      </c>
      <c r="AD1214">
        <v>3</v>
      </c>
      <c r="AE1214">
        <v>0</v>
      </c>
      <c r="AF1214">
        <v>6</v>
      </c>
      <c r="AG1214">
        <v>0</v>
      </c>
      <c r="AH1214">
        <v>1</v>
      </c>
      <c r="AI1214">
        <v>3</v>
      </c>
      <c r="AJ1214">
        <v>0</v>
      </c>
      <c r="AK1214">
        <v>2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3</v>
      </c>
    </row>
    <row r="1215" spans="1:56" x14ac:dyDescent="0.3">
      <c r="A1215">
        <v>2025</v>
      </c>
      <c r="B1215">
        <v>7</v>
      </c>
      <c r="C1215">
        <v>4408</v>
      </c>
      <c r="D1215">
        <v>4411</v>
      </c>
      <c r="E1215" t="s">
        <v>108</v>
      </c>
      <c r="F1215" t="s">
        <v>68</v>
      </c>
      <c r="G1215" t="s">
        <v>104</v>
      </c>
      <c r="H1215">
        <v>0</v>
      </c>
      <c r="I1215">
        <v>0</v>
      </c>
      <c r="J1215">
        <v>0</v>
      </c>
      <c r="K1215">
        <v>1</v>
      </c>
      <c r="L1215">
        <v>1</v>
      </c>
      <c r="M1215">
        <v>0</v>
      </c>
      <c r="N1215">
        <v>0</v>
      </c>
      <c r="O1215">
        <v>0</v>
      </c>
      <c r="P1215">
        <v>1</v>
      </c>
      <c r="Q1215">
        <v>0</v>
      </c>
      <c r="R1215">
        <v>1</v>
      </c>
      <c r="S1215">
        <v>1</v>
      </c>
      <c r="T1215">
        <v>0</v>
      </c>
      <c r="U1215">
        <v>0</v>
      </c>
      <c r="V1215">
        <v>1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2</v>
      </c>
      <c r="AG1215">
        <v>0</v>
      </c>
      <c r="AH1215">
        <v>0</v>
      </c>
      <c r="AI1215">
        <v>0</v>
      </c>
      <c r="AJ1215">
        <v>0</v>
      </c>
      <c r="AK1215">
        <v>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5</v>
      </c>
      <c r="AZ1215">
        <v>5</v>
      </c>
      <c r="BA1215">
        <v>0</v>
      </c>
      <c r="BB1215">
        <v>0</v>
      </c>
      <c r="BC1215">
        <v>0</v>
      </c>
      <c r="BD1215">
        <v>0</v>
      </c>
    </row>
    <row r="1216" spans="1:56" x14ac:dyDescent="0.3">
      <c r="A1216">
        <v>2025</v>
      </c>
      <c r="B1216">
        <v>7</v>
      </c>
      <c r="C1216">
        <v>4409</v>
      </c>
      <c r="D1216">
        <v>4412</v>
      </c>
      <c r="E1216" t="s">
        <v>109</v>
      </c>
      <c r="F1216" t="s">
        <v>68</v>
      </c>
      <c r="G1216" t="s">
        <v>104</v>
      </c>
      <c r="H1216">
        <v>0</v>
      </c>
      <c r="I1216">
        <v>0</v>
      </c>
      <c r="J1216">
        <v>0</v>
      </c>
      <c r="K1216">
        <v>1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2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1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1</v>
      </c>
      <c r="BA1216">
        <v>0</v>
      </c>
      <c r="BB1216">
        <v>0</v>
      </c>
      <c r="BC1216">
        <v>0</v>
      </c>
      <c r="BD1216">
        <v>1</v>
      </c>
    </row>
    <row r="1217" spans="1:56" x14ac:dyDescent="0.3">
      <c r="A1217">
        <v>2025</v>
      </c>
      <c r="B1217">
        <v>7</v>
      </c>
      <c r="C1217">
        <v>4410</v>
      </c>
      <c r="D1217">
        <v>4413</v>
      </c>
      <c r="E1217" t="s">
        <v>110</v>
      </c>
      <c r="F1217" t="s">
        <v>68</v>
      </c>
      <c r="G1217" t="s">
        <v>104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1</v>
      </c>
      <c r="S1217">
        <v>1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1</v>
      </c>
      <c r="AB1217">
        <v>1</v>
      </c>
      <c r="AC1217">
        <v>0</v>
      </c>
      <c r="AD1217">
        <v>0</v>
      </c>
      <c r="AE1217">
        <v>0</v>
      </c>
      <c r="AF1217">
        <v>3</v>
      </c>
      <c r="AG1217">
        <v>0</v>
      </c>
      <c r="AH1217">
        <v>0</v>
      </c>
      <c r="AI1217">
        <v>0</v>
      </c>
      <c r="AJ1217">
        <v>0</v>
      </c>
      <c r="AK1217">
        <v>2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1</v>
      </c>
      <c r="AT1217">
        <v>1</v>
      </c>
      <c r="AU1217">
        <v>0</v>
      </c>
      <c r="AV1217">
        <v>0</v>
      </c>
      <c r="AW1217">
        <v>0</v>
      </c>
      <c r="AX1217">
        <v>1</v>
      </c>
      <c r="AY1217">
        <v>1</v>
      </c>
      <c r="AZ1217">
        <v>0</v>
      </c>
      <c r="BA1217">
        <v>0</v>
      </c>
      <c r="BB1217">
        <v>0</v>
      </c>
      <c r="BC1217">
        <v>0</v>
      </c>
      <c r="BD1217">
        <v>1</v>
      </c>
    </row>
    <row r="1218" spans="1:56" x14ac:dyDescent="0.3">
      <c r="A1218">
        <v>2025</v>
      </c>
      <c r="B1218">
        <v>7</v>
      </c>
      <c r="C1218">
        <v>4411</v>
      </c>
      <c r="D1218">
        <v>4414</v>
      </c>
      <c r="E1218" t="s">
        <v>111</v>
      </c>
      <c r="F1218" t="s">
        <v>68</v>
      </c>
      <c r="G1218" t="s">
        <v>104</v>
      </c>
      <c r="H1218">
        <v>0</v>
      </c>
      <c r="I1218">
        <v>0</v>
      </c>
      <c r="J1218">
        <v>0</v>
      </c>
      <c r="K1218">
        <v>1</v>
      </c>
      <c r="L1218">
        <v>1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3</v>
      </c>
      <c r="V1218">
        <v>1</v>
      </c>
      <c r="W1218">
        <v>2</v>
      </c>
      <c r="X1218">
        <v>1</v>
      </c>
      <c r="Y1218">
        <v>4</v>
      </c>
      <c r="Z1218">
        <v>1</v>
      </c>
      <c r="AA1218">
        <v>2</v>
      </c>
      <c r="AB1218">
        <v>2</v>
      </c>
      <c r="AC1218">
        <v>0</v>
      </c>
      <c r="AD1218">
        <v>1</v>
      </c>
      <c r="AE1218">
        <v>0</v>
      </c>
      <c r="AF1218">
        <v>3</v>
      </c>
      <c r="AG1218">
        <v>0</v>
      </c>
      <c r="AH1218">
        <v>0</v>
      </c>
      <c r="AI1218">
        <v>1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1</v>
      </c>
      <c r="AZ1218">
        <v>7</v>
      </c>
      <c r="BA1218">
        <v>0</v>
      </c>
      <c r="BB1218">
        <v>0</v>
      </c>
      <c r="BC1218">
        <v>0</v>
      </c>
      <c r="BD1218">
        <v>0</v>
      </c>
    </row>
    <row r="1219" spans="1:56" x14ac:dyDescent="0.3">
      <c r="A1219">
        <v>2025</v>
      </c>
      <c r="B1219">
        <v>7</v>
      </c>
      <c r="C1219">
        <v>4412</v>
      </c>
      <c r="D1219">
        <v>4415</v>
      </c>
      <c r="E1219" t="s">
        <v>112</v>
      </c>
      <c r="F1219" t="s">
        <v>68</v>
      </c>
      <c r="G1219" t="s">
        <v>104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1</v>
      </c>
      <c r="O1219">
        <v>0</v>
      </c>
      <c r="P1219">
        <v>2</v>
      </c>
      <c r="Q1219">
        <v>0</v>
      </c>
      <c r="R1219">
        <v>4</v>
      </c>
      <c r="S1219">
        <v>4</v>
      </c>
      <c r="T1219">
        <v>2</v>
      </c>
      <c r="U1219">
        <v>4</v>
      </c>
      <c r="V1219">
        <v>4</v>
      </c>
      <c r="W1219">
        <v>3</v>
      </c>
      <c r="X1219">
        <v>1</v>
      </c>
      <c r="Y1219">
        <v>2</v>
      </c>
      <c r="Z1219">
        <v>2</v>
      </c>
      <c r="AA1219">
        <v>2</v>
      </c>
      <c r="AB1219">
        <v>0</v>
      </c>
      <c r="AC1219">
        <v>0</v>
      </c>
      <c r="AD1219">
        <v>2</v>
      </c>
      <c r="AE1219">
        <v>0</v>
      </c>
      <c r="AF1219">
        <v>6</v>
      </c>
      <c r="AG1219">
        <v>0</v>
      </c>
      <c r="AH1219">
        <v>0</v>
      </c>
      <c r="AI1219">
        <v>4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2</v>
      </c>
      <c r="AX1219">
        <v>0</v>
      </c>
      <c r="AY1219">
        <v>5</v>
      </c>
      <c r="AZ1219">
        <v>12</v>
      </c>
      <c r="BA1219">
        <v>0</v>
      </c>
      <c r="BB1219">
        <v>0</v>
      </c>
      <c r="BC1219">
        <v>1</v>
      </c>
      <c r="BD1219">
        <v>0</v>
      </c>
    </row>
    <row r="1220" spans="1:56" x14ac:dyDescent="0.3">
      <c r="A1220">
        <v>2025</v>
      </c>
      <c r="B1220">
        <v>7</v>
      </c>
      <c r="C1220">
        <v>4413</v>
      </c>
      <c r="D1220">
        <v>4416</v>
      </c>
      <c r="E1220" t="s">
        <v>113</v>
      </c>
      <c r="F1220" t="s">
        <v>68</v>
      </c>
      <c r="G1220" t="s">
        <v>104</v>
      </c>
      <c r="H1220">
        <v>0</v>
      </c>
      <c r="I1220">
        <v>0</v>
      </c>
      <c r="J1220">
        <v>0</v>
      </c>
      <c r="K1220">
        <v>1</v>
      </c>
      <c r="L1220">
        <v>1</v>
      </c>
      <c r="M1220">
        <v>0</v>
      </c>
      <c r="N1220">
        <v>1</v>
      </c>
      <c r="O1220">
        <v>0</v>
      </c>
      <c r="P1220">
        <v>1</v>
      </c>
      <c r="Q1220">
        <v>0</v>
      </c>
      <c r="R1220">
        <v>0</v>
      </c>
      <c r="S1220">
        <v>1</v>
      </c>
      <c r="T1220">
        <v>2</v>
      </c>
      <c r="U1220">
        <v>2</v>
      </c>
      <c r="V1220">
        <v>2</v>
      </c>
      <c r="W1220">
        <v>1</v>
      </c>
      <c r="X1220">
        <v>0</v>
      </c>
      <c r="Y1220">
        <v>0</v>
      </c>
      <c r="Z1220">
        <v>0</v>
      </c>
      <c r="AA1220">
        <v>2</v>
      </c>
      <c r="AB1220">
        <v>0</v>
      </c>
      <c r="AC1220">
        <v>0</v>
      </c>
      <c r="AD1220">
        <v>0</v>
      </c>
      <c r="AE1220">
        <v>0</v>
      </c>
      <c r="AF1220">
        <v>2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1</v>
      </c>
      <c r="AX1220">
        <v>0</v>
      </c>
      <c r="AY1220">
        <v>0</v>
      </c>
      <c r="AZ1220">
        <v>4</v>
      </c>
      <c r="BA1220">
        <v>0</v>
      </c>
      <c r="BB1220">
        <v>0</v>
      </c>
      <c r="BC1220">
        <v>1</v>
      </c>
      <c r="BD1220">
        <v>0</v>
      </c>
    </row>
    <row r="1221" spans="1:56" x14ac:dyDescent="0.3">
      <c r="A1221">
        <v>2025</v>
      </c>
      <c r="B1221">
        <v>7</v>
      </c>
      <c r="C1221">
        <v>4414</v>
      </c>
      <c r="D1221">
        <v>4417</v>
      </c>
      <c r="E1221" t="s">
        <v>114</v>
      </c>
      <c r="F1221" t="s">
        <v>68</v>
      </c>
      <c r="G1221" t="s">
        <v>83</v>
      </c>
      <c r="H1221">
        <v>0</v>
      </c>
      <c r="I1221">
        <v>0</v>
      </c>
      <c r="J1221">
        <v>0</v>
      </c>
      <c r="K1221">
        <v>4</v>
      </c>
      <c r="L1221">
        <v>3</v>
      </c>
      <c r="M1221">
        <v>0</v>
      </c>
      <c r="N1221">
        <v>3</v>
      </c>
      <c r="O1221">
        <v>0</v>
      </c>
      <c r="P1221">
        <v>2</v>
      </c>
      <c r="Q1221">
        <v>0</v>
      </c>
      <c r="R1221">
        <v>1</v>
      </c>
      <c r="S1221">
        <v>2</v>
      </c>
      <c r="T1221">
        <v>2</v>
      </c>
      <c r="U1221">
        <v>0</v>
      </c>
      <c r="V1221">
        <v>4</v>
      </c>
      <c r="W1221">
        <v>2</v>
      </c>
      <c r="X1221">
        <v>1</v>
      </c>
      <c r="Y1221">
        <v>1</v>
      </c>
      <c r="Z1221">
        <v>1</v>
      </c>
      <c r="AA1221">
        <v>2</v>
      </c>
      <c r="AB1221">
        <v>1</v>
      </c>
      <c r="AC1221">
        <v>0</v>
      </c>
      <c r="AD1221">
        <v>0</v>
      </c>
      <c r="AE1221">
        <v>0</v>
      </c>
      <c r="AF1221">
        <v>2</v>
      </c>
      <c r="AG1221">
        <v>0</v>
      </c>
      <c r="AH1221">
        <v>0</v>
      </c>
      <c r="AI1221">
        <v>2</v>
      </c>
      <c r="AJ1221">
        <v>0</v>
      </c>
      <c r="AK1221">
        <v>2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2</v>
      </c>
      <c r="AV1221">
        <v>0</v>
      </c>
      <c r="AW1221">
        <v>1</v>
      </c>
      <c r="AX1221">
        <v>0</v>
      </c>
      <c r="AY1221">
        <v>4</v>
      </c>
      <c r="AZ1221">
        <v>12</v>
      </c>
      <c r="BA1221">
        <v>0</v>
      </c>
      <c r="BB1221">
        <v>0</v>
      </c>
      <c r="BC1221">
        <v>1</v>
      </c>
      <c r="BD1221">
        <v>3</v>
      </c>
    </row>
    <row r="1222" spans="1:56" x14ac:dyDescent="0.3">
      <c r="A1222">
        <v>2025</v>
      </c>
      <c r="B1222">
        <v>7</v>
      </c>
      <c r="C1222">
        <v>4415</v>
      </c>
      <c r="D1222">
        <v>4418</v>
      </c>
      <c r="E1222" t="s">
        <v>115</v>
      </c>
      <c r="F1222" t="s">
        <v>68</v>
      </c>
      <c r="G1222" t="s">
        <v>83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3</v>
      </c>
      <c r="X1222">
        <v>0</v>
      </c>
      <c r="Y1222">
        <v>2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1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1</v>
      </c>
      <c r="AX1222">
        <v>0</v>
      </c>
      <c r="AY1222">
        <v>1</v>
      </c>
      <c r="AZ1222">
        <v>5</v>
      </c>
      <c r="BA1222">
        <v>0</v>
      </c>
      <c r="BB1222">
        <v>0</v>
      </c>
      <c r="BC1222">
        <v>0</v>
      </c>
      <c r="BD1222">
        <v>1</v>
      </c>
    </row>
    <row r="1223" spans="1:56" x14ac:dyDescent="0.3">
      <c r="A1223">
        <v>2025</v>
      </c>
      <c r="B1223">
        <v>7</v>
      </c>
      <c r="C1223">
        <v>4416</v>
      </c>
      <c r="D1223">
        <v>4419</v>
      </c>
      <c r="E1223" t="s">
        <v>116</v>
      </c>
      <c r="F1223" t="s">
        <v>68</v>
      </c>
      <c r="G1223" t="s">
        <v>83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</v>
      </c>
      <c r="S1223">
        <v>1</v>
      </c>
      <c r="T1223">
        <v>3</v>
      </c>
      <c r="U1223">
        <v>0</v>
      </c>
      <c r="V1223">
        <v>0</v>
      </c>
      <c r="W1223">
        <v>1</v>
      </c>
      <c r="X1223">
        <v>0</v>
      </c>
      <c r="Y1223">
        <v>1</v>
      </c>
      <c r="Z1223">
        <v>0</v>
      </c>
      <c r="AA1223">
        <v>0</v>
      </c>
      <c r="AB1223">
        <v>1</v>
      </c>
      <c r="AC1223">
        <v>0</v>
      </c>
      <c r="AD1223">
        <v>0</v>
      </c>
      <c r="AE1223">
        <v>0</v>
      </c>
      <c r="AF1223">
        <v>1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1</v>
      </c>
      <c r="AV1223">
        <v>0</v>
      </c>
      <c r="AW1223">
        <v>5</v>
      </c>
      <c r="AX1223">
        <v>0</v>
      </c>
      <c r="AY1223">
        <v>1</v>
      </c>
      <c r="AZ1223">
        <v>8</v>
      </c>
      <c r="BA1223">
        <v>0</v>
      </c>
      <c r="BB1223">
        <v>0</v>
      </c>
      <c r="BC1223">
        <v>0</v>
      </c>
      <c r="BD1223">
        <v>2</v>
      </c>
    </row>
    <row r="1224" spans="1:56" x14ac:dyDescent="0.3">
      <c r="A1224">
        <v>2025</v>
      </c>
      <c r="B1224">
        <v>7</v>
      </c>
      <c r="C1224">
        <v>4417</v>
      </c>
      <c r="D1224">
        <v>4420</v>
      </c>
      <c r="E1224" t="s">
        <v>117</v>
      </c>
      <c r="F1224" t="s">
        <v>68</v>
      </c>
      <c r="G1224" t="s">
        <v>117</v>
      </c>
      <c r="H1224">
        <v>23</v>
      </c>
      <c r="I1224">
        <v>0</v>
      </c>
      <c r="J1224">
        <v>23</v>
      </c>
      <c r="K1224">
        <v>25</v>
      </c>
      <c r="L1224">
        <v>14</v>
      </c>
      <c r="M1224">
        <v>0</v>
      </c>
      <c r="N1224">
        <v>13</v>
      </c>
      <c r="O1224">
        <v>0</v>
      </c>
      <c r="P1224">
        <v>15</v>
      </c>
      <c r="Q1224">
        <v>0</v>
      </c>
      <c r="R1224">
        <v>3</v>
      </c>
      <c r="S1224">
        <v>24</v>
      </c>
      <c r="T1224">
        <v>19</v>
      </c>
      <c r="U1224">
        <v>18</v>
      </c>
      <c r="V1224">
        <v>15</v>
      </c>
      <c r="W1224">
        <v>13</v>
      </c>
      <c r="X1224">
        <v>9</v>
      </c>
      <c r="Y1224">
        <v>17</v>
      </c>
      <c r="Z1224">
        <v>7</v>
      </c>
      <c r="AA1224">
        <v>16</v>
      </c>
      <c r="AB1224">
        <v>4</v>
      </c>
      <c r="AC1224">
        <v>0</v>
      </c>
      <c r="AD1224">
        <v>13</v>
      </c>
      <c r="AE1224">
        <v>0</v>
      </c>
      <c r="AF1224">
        <v>50</v>
      </c>
      <c r="AG1224">
        <v>0</v>
      </c>
      <c r="AH1224">
        <v>5</v>
      </c>
      <c r="AI1224">
        <v>10</v>
      </c>
      <c r="AJ1224">
        <v>0</v>
      </c>
      <c r="AK1224">
        <v>12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6</v>
      </c>
      <c r="AV1224">
        <v>0</v>
      </c>
      <c r="AW1224">
        <v>12</v>
      </c>
      <c r="AX1224">
        <v>9</v>
      </c>
      <c r="AY1224">
        <v>42</v>
      </c>
      <c r="AZ1224">
        <v>103</v>
      </c>
      <c r="BA1224">
        <v>0</v>
      </c>
      <c r="BB1224">
        <v>0</v>
      </c>
      <c r="BC1224">
        <v>10</v>
      </c>
      <c r="BD1224">
        <v>9</v>
      </c>
    </row>
    <row r="1225" spans="1:56" x14ac:dyDescent="0.3">
      <c r="A1225">
        <v>2025</v>
      </c>
      <c r="B1225">
        <v>7</v>
      </c>
      <c r="C1225">
        <v>4418</v>
      </c>
      <c r="D1225">
        <v>4421</v>
      </c>
      <c r="E1225" t="s">
        <v>118</v>
      </c>
      <c r="F1225" t="s">
        <v>68</v>
      </c>
      <c r="G1225" t="s">
        <v>117</v>
      </c>
      <c r="H1225">
        <v>0</v>
      </c>
      <c r="I1225">
        <v>0</v>
      </c>
      <c r="J1225">
        <v>0</v>
      </c>
      <c r="K1225">
        <v>3</v>
      </c>
      <c r="L1225">
        <v>4</v>
      </c>
      <c r="M1225">
        <v>0</v>
      </c>
      <c r="N1225">
        <v>5</v>
      </c>
      <c r="O1225">
        <v>0</v>
      </c>
      <c r="P1225">
        <v>4</v>
      </c>
      <c r="Q1225">
        <v>0</v>
      </c>
      <c r="R1225">
        <v>2</v>
      </c>
      <c r="S1225">
        <v>7</v>
      </c>
      <c r="T1225">
        <v>11</v>
      </c>
      <c r="U1225">
        <v>5</v>
      </c>
      <c r="V1225">
        <v>5</v>
      </c>
      <c r="W1225">
        <v>8</v>
      </c>
      <c r="X1225">
        <v>7</v>
      </c>
      <c r="Y1225">
        <v>5</v>
      </c>
      <c r="Z1225">
        <v>3</v>
      </c>
      <c r="AA1225">
        <v>4</v>
      </c>
      <c r="AB1225">
        <v>1</v>
      </c>
      <c r="AC1225">
        <v>0</v>
      </c>
      <c r="AD1225">
        <v>2</v>
      </c>
      <c r="AE1225">
        <v>0</v>
      </c>
      <c r="AF1225">
        <v>9</v>
      </c>
      <c r="AG1225">
        <v>0</v>
      </c>
      <c r="AH1225">
        <v>0</v>
      </c>
      <c r="AI1225">
        <v>2</v>
      </c>
      <c r="AJ1225">
        <v>0</v>
      </c>
      <c r="AK1225">
        <v>3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1</v>
      </c>
      <c r="AV1225">
        <v>0</v>
      </c>
      <c r="AW1225">
        <v>5</v>
      </c>
      <c r="AX1225">
        <v>3</v>
      </c>
      <c r="AY1225">
        <v>11</v>
      </c>
      <c r="AZ1225">
        <v>17</v>
      </c>
      <c r="BA1225">
        <v>0</v>
      </c>
      <c r="BB1225">
        <v>0</v>
      </c>
      <c r="BC1225">
        <v>6</v>
      </c>
      <c r="BD1225">
        <v>2</v>
      </c>
    </row>
    <row r="1226" spans="1:56" x14ac:dyDescent="0.3">
      <c r="A1226">
        <v>2025</v>
      </c>
      <c r="B1226">
        <v>7</v>
      </c>
      <c r="C1226">
        <v>4419</v>
      </c>
      <c r="D1226">
        <v>4422</v>
      </c>
      <c r="E1226" t="s">
        <v>119</v>
      </c>
      <c r="F1226" t="s">
        <v>68</v>
      </c>
      <c r="G1226" t="s">
        <v>117</v>
      </c>
      <c r="H1226">
        <v>0</v>
      </c>
      <c r="I1226">
        <v>0</v>
      </c>
      <c r="J1226">
        <v>0</v>
      </c>
      <c r="K1226">
        <v>7</v>
      </c>
      <c r="L1226">
        <v>4</v>
      </c>
      <c r="M1226">
        <v>0</v>
      </c>
      <c r="N1226">
        <v>3</v>
      </c>
      <c r="O1226">
        <v>0</v>
      </c>
      <c r="P1226">
        <v>3</v>
      </c>
      <c r="Q1226">
        <v>0</v>
      </c>
      <c r="R1226">
        <v>3</v>
      </c>
      <c r="S1226">
        <v>7</v>
      </c>
      <c r="T1226">
        <v>4</v>
      </c>
      <c r="U1226">
        <v>0</v>
      </c>
      <c r="V1226">
        <v>4</v>
      </c>
      <c r="W1226">
        <v>4</v>
      </c>
      <c r="X1226">
        <v>7</v>
      </c>
      <c r="Y1226">
        <v>7</v>
      </c>
      <c r="Z1226">
        <v>2</v>
      </c>
      <c r="AA1226">
        <v>5</v>
      </c>
      <c r="AB1226">
        <v>2</v>
      </c>
      <c r="AC1226">
        <v>0</v>
      </c>
      <c r="AD1226">
        <v>0</v>
      </c>
      <c r="AE1226">
        <v>0</v>
      </c>
      <c r="AF1226">
        <v>2</v>
      </c>
      <c r="AG1226">
        <v>0</v>
      </c>
      <c r="AH1226">
        <v>0</v>
      </c>
      <c r="AI1226">
        <v>6</v>
      </c>
      <c r="AJ1226">
        <v>0</v>
      </c>
      <c r="AK1226">
        <v>1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1</v>
      </c>
      <c r="AV1226">
        <v>0</v>
      </c>
      <c r="AW1226">
        <v>4</v>
      </c>
      <c r="AX1226">
        <v>3</v>
      </c>
      <c r="AY1226">
        <v>2</v>
      </c>
      <c r="AZ1226">
        <v>34</v>
      </c>
      <c r="BA1226">
        <v>0</v>
      </c>
      <c r="BB1226">
        <v>0</v>
      </c>
      <c r="BC1226">
        <v>1</v>
      </c>
      <c r="BD1226">
        <v>1</v>
      </c>
    </row>
    <row r="1227" spans="1:56" x14ac:dyDescent="0.3">
      <c r="A1227">
        <v>2025</v>
      </c>
      <c r="B1227">
        <v>7</v>
      </c>
      <c r="C1227">
        <v>4420</v>
      </c>
      <c r="D1227">
        <v>4423</v>
      </c>
      <c r="E1227" t="s">
        <v>120</v>
      </c>
      <c r="F1227" t="s">
        <v>68</v>
      </c>
      <c r="G1227" t="s">
        <v>117</v>
      </c>
      <c r="H1227">
        <v>0</v>
      </c>
      <c r="I1227">
        <v>0</v>
      </c>
      <c r="J1227">
        <v>0</v>
      </c>
      <c r="K1227">
        <v>6</v>
      </c>
      <c r="L1227">
        <v>5</v>
      </c>
      <c r="M1227">
        <v>0</v>
      </c>
      <c r="N1227">
        <v>4</v>
      </c>
      <c r="O1227">
        <v>0</v>
      </c>
      <c r="P1227">
        <v>5</v>
      </c>
      <c r="Q1227">
        <v>0</v>
      </c>
      <c r="R1227">
        <v>2</v>
      </c>
      <c r="S1227">
        <v>7</v>
      </c>
      <c r="T1227">
        <v>4</v>
      </c>
      <c r="U1227">
        <v>5</v>
      </c>
      <c r="V1227">
        <v>6</v>
      </c>
      <c r="W1227">
        <v>11</v>
      </c>
      <c r="X1227">
        <v>7</v>
      </c>
      <c r="Y1227">
        <v>11</v>
      </c>
      <c r="Z1227">
        <v>6</v>
      </c>
      <c r="AA1227">
        <v>13</v>
      </c>
      <c r="AB1227">
        <v>5</v>
      </c>
      <c r="AC1227">
        <v>0</v>
      </c>
      <c r="AD1227">
        <v>0</v>
      </c>
      <c r="AE1227">
        <v>0</v>
      </c>
      <c r="AF1227">
        <v>3</v>
      </c>
      <c r="AG1227">
        <v>0</v>
      </c>
      <c r="AH1227">
        <v>0</v>
      </c>
      <c r="AI1227">
        <v>4</v>
      </c>
      <c r="AJ1227">
        <v>0</v>
      </c>
      <c r="AK1227">
        <v>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6</v>
      </c>
      <c r="AT1227">
        <v>15</v>
      </c>
      <c r="AU1227">
        <v>0</v>
      </c>
      <c r="AV1227">
        <v>0</v>
      </c>
      <c r="AW1227">
        <v>0</v>
      </c>
      <c r="AX1227">
        <v>2</v>
      </c>
      <c r="AY1227">
        <v>10</v>
      </c>
      <c r="AZ1227">
        <v>13</v>
      </c>
      <c r="BA1227">
        <v>0</v>
      </c>
      <c r="BB1227">
        <v>0</v>
      </c>
      <c r="BC1227">
        <v>0</v>
      </c>
      <c r="BD1227">
        <v>2</v>
      </c>
    </row>
    <row r="1228" spans="1:56" x14ac:dyDescent="0.3">
      <c r="A1228">
        <v>2025</v>
      </c>
      <c r="B1228">
        <v>7</v>
      </c>
      <c r="C1228">
        <v>4421</v>
      </c>
      <c r="D1228">
        <v>4424</v>
      </c>
      <c r="E1228" t="s">
        <v>121</v>
      </c>
      <c r="F1228" t="s">
        <v>68</v>
      </c>
      <c r="G1228" t="s">
        <v>117</v>
      </c>
      <c r="H1228">
        <v>0</v>
      </c>
      <c r="I1228">
        <v>0</v>
      </c>
      <c r="J1228">
        <v>0</v>
      </c>
      <c r="K1228">
        <v>3</v>
      </c>
      <c r="L1228">
        <v>3</v>
      </c>
      <c r="M1228">
        <v>0</v>
      </c>
      <c r="N1228">
        <v>3</v>
      </c>
      <c r="O1228">
        <v>0</v>
      </c>
      <c r="P1228">
        <v>4</v>
      </c>
      <c r="Q1228">
        <v>0</v>
      </c>
      <c r="R1228">
        <v>1</v>
      </c>
      <c r="S1228">
        <v>1</v>
      </c>
      <c r="T1228">
        <v>6</v>
      </c>
      <c r="U1228">
        <v>3</v>
      </c>
      <c r="V1228">
        <v>2</v>
      </c>
      <c r="W1228">
        <v>6</v>
      </c>
      <c r="X1228">
        <v>5</v>
      </c>
      <c r="Y1228">
        <v>8</v>
      </c>
      <c r="Z1228">
        <v>3</v>
      </c>
      <c r="AA1228">
        <v>6</v>
      </c>
      <c r="AB1228">
        <v>1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5</v>
      </c>
      <c r="AJ1228">
        <v>0</v>
      </c>
      <c r="AK1228">
        <v>1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3</v>
      </c>
      <c r="AX1228">
        <v>0</v>
      </c>
      <c r="AY1228">
        <v>7</v>
      </c>
      <c r="AZ1228">
        <v>17</v>
      </c>
      <c r="BA1228">
        <v>0</v>
      </c>
      <c r="BB1228">
        <v>0</v>
      </c>
      <c r="BC1228">
        <v>0</v>
      </c>
      <c r="BD1228">
        <v>6</v>
      </c>
    </row>
    <row r="1229" spans="1:56" x14ac:dyDescent="0.3">
      <c r="A1229">
        <v>2025</v>
      </c>
      <c r="B1229">
        <v>7</v>
      </c>
      <c r="C1229">
        <v>4422</v>
      </c>
      <c r="D1229">
        <v>4425</v>
      </c>
      <c r="E1229" t="s">
        <v>122</v>
      </c>
      <c r="F1229" t="s">
        <v>68</v>
      </c>
      <c r="G1229" t="s">
        <v>117</v>
      </c>
      <c r="H1229">
        <v>0</v>
      </c>
      <c r="I1229">
        <v>0</v>
      </c>
      <c r="J1229">
        <v>0</v>
      </c>
      <c r="K1229">
        <v>5</v>
      </c>
      <c r="L1229">
        <v>1</v>
      </c>
      <c r="M1229">
        <v>0</v>
      </c>
      <c r="N1229">
        <v>1</v>
      </c>
      <c r="O1229">
        <v>0</v>
      </c>
      <c r="P1229">
        <v>0</v>
      </c>
      <c r="Q1229">
        <v>0</v>
      </c>
      <c r="R1229">
        <v>1</v>
      </c>
      <c r="S1229">
        <v>2</v>
      </c>
      <c r="T1229">
        <v>3</v>
      </c>
      <c r="U1229">
        <v>2</v>
      </c>
      <c r="V1229">
        <v>4</v>
      </c>
      <c r="W1229">
        <v>5</v>
      </c>
      <c r="X1229">
        <v>4</v>
      </c>
      <c r="Y1229">
        <v>3</v>
      </c>
      <c r="Z1229">
        <v>3</v>
      </c>
      <c r="AA1229">
        <v>5</v>
      </c>
      <c r="AB1229">
        <v>2</v>
      </c>
      <c r="AC1229">
        <v>0</v>
      </c>
      <c r="AD1229">
        <v>0</v>
      </c>
      <c r="AE1229">
        <v>0</v>
      </c>
      <c r="AF1229">
        <v>7</v>
      </c>
      <c r="AG1229">
        <v>0</v>
      </c>
      <c r="AH1229">
        <v>0</v>
      </c>
      <c r="AI1229">
        <v>1</v>
      </c>
      <c r="AJ1229">
        <v>0</v>
      </c>
      <c r="AK1229">
        <v>4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1</v>
      </c>
      <c r="AV1229">
        <v>0</v>
      </c>
      <c r="AW1229">
        <v>1</v>
      </c>
      <c r="AX1229">
        <v>0</v>
      </c>
      <c r="AY1229">
        <v>12</v>
      </c>
      <c r="AZ1229">
        <v>28</v>
      </c>
      <c r="BA1229">
        <v>0</v>
      </c>
      <c r="BB1229">
        <v>0</v>
      </c>
      <c r="BC1229">
        <v>0</v>
      </c>
      <c r="BD1229">
        <v>3</v>
      </c>
    </row>
    <row r="1230" spans="1:56" x14ac:dyDescent="0.3">
      <c r="A1230">
        <v>2025</v>
      </c>
      <c r="B1230">
        <v>7</v>
      </c>
      <c r="C1230">
        <v>4423</v>
      </c>
      <c r="D1230">
        <v>4426</v>
      </c>
      <c r="E1230" t="s">
        <v>123</v>
      </c>
      <c r="F1230" t="s">
        <v>68</v>
      </c>
      <c r="G1230" t="s">
        <v>117</v>
      </c>
      <c r="H1230">
        <v>0</v>
      </c>
      <c r="I1230">
        <v>0</v>
      </c>
      <c r="J1230">
        <v>0</v>
      </c>
      <c r="K1230">
        <v>4</v>
      </c>
      <c r="L1230">
        <v>6</v>
      </c>
      <c r="M1230">
        <v>0</v>
      </c>
      <c r="N1230">
        <v>5</v>
      </c>
      <c r="O1230">
        <v>0</v>
      </c>
      <c r="P1230">
        <v>7</v>
      </c>
      <c r="Q1230">
        <v>0</v>
      </c>
      <c r="R1230">
        <v>3</v>
      </c>
      <c r="S1230">
        <v>10</v>
      </c>
      <c r="T1230">
        <v>0</v>
      </c>
      <c r="U1230">
        <v>9</v>
      </c>
      <c r="V1230">
        <v>6</v>
      </c>
      <c r="W1230">
        <v>6</v>
      </c>
      <c r="X1230">
        <v>10</v>
      </c>
      <c r="Y1230">
        <v>5</v>
      </c>
      <c r="Z1230">
        <v>5</v>
      </c>
      <c r="AA1230">
        <v>6</v>
      </c>
      <c r="AB1230">
        <v>2</v>
      </c>
      <c r="AC1230">
        <v>0</v>
      </c>
      <c r="AD1230">
        <v>8</v>
      </c>
      <c r="AE1230">
        <v>0</v>
      </c>
      <c r="AF1230">
        <v>6</v>
      </c>
      <c r="AG1230">
        <v>0</v>
      </c>
      <c r="AH1230">
        <v>0</v>
      </c>
      <c r="AI1230">
        <v>8</v>
      </c>
      <c r="AJ1230">
        <v>0</v>
      </c>
      <c r="AK1230">
        <v>1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6</v>
      </c>
      <c r="AX1230">
        <v>7</v>
      </c>
      <c r="AY1230">
        <v>18</v>
      </c>
      <c r="AZ1230">
        <v>49</v>
      </c>
      <c r="BA1230">
        <v>0</v>
      </c>
      <c r="BB1230">
        <v>0</v>
      </c>
      <c r="BC1230">
        <v>6</v>
      </c>
      <c r="BD1230">
        <v>4</v>
      </c>
    </row>
    <row r="1231" spans="1:56" x14ac:dyDescent="0.3">
      <c r="A1231">
        <v>2025</v>
      </c>
      <c r="B1231">
        <v>7</v>
      </c>
      <c r="C1231">
        <v>4424</v>
      </c>
      <c r="D1231">
        <v>4427</v>
      </c>
      <c r="E1231" t="s">
        <v>124</v>
      </c>
      <c r="F1231" t="s">
        <v>68</v>
      </c>
      <c r="G1231" t="s">
        <v>117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2</v>
      </c>
      <c r="S1231">
        <v>4</v>
      </c>
      <c r="T1231">
        <v>0</v>
      </c>
      <c r="U1231">
        <v>4</v>
      </c>
      <c r="V1231">
        <v>1</v>
      </c>
      <c r="W1231">
        <v>1</v>
      </c>
      <c r="X1231">
        <v>2</v>
      </c>
      <c r="Y1231">
        <v>1</v>
      </c>
      <c r="Z1231">
        <v>2</v>
      </c>
      <c r="AA1231">
        <v>2</v>
      </c>
      <c r="AB1231">
        <v>1</v>
      </c>
      <c r="AC1231">
        <v>0</v>
      </c>
      <c r="AD1231">
        <v>2</v>
      </c>
      <c r="AE1231">
        <v>0</v>
      </c>
      <c r="AF1231">
        <v>9</v>
      </c>
      <c r="AG1231">
        <v>0</v>
      </c>
      <c r="AH1231">
        <v>4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2</v>
      </c>
      <c r="AZ1231">
        <v>6</v>
      </c>
      <c r="BA1231">
        <v>0</v>
      </c>
      <c r="BB1231">
        <v>0</v>
      </c>
      <c r="BC1231">
        <v>2</v>
      </c>
      <c r="BD1231">
        <v>1</v>
      </c>
    </row>
    <row r="1232" spans="1:56" x14ac:dyDescent="0.3">
      <c r="A1232">
        <v>2025</v>
      </c>
      <c r="B1232">
        <v>7</v>
      </c>
      <c r="C1232">
        <v>4425</v>
      </c>
      <c r="D1232">
        <v>4428</v>
      </c>
      <c r="E1232" t="s">
        <v>125</v>
      </c>
      <c r="F1232" t="s">
        <v>68</v>
      </c>
      <c r="G1232" t="s">
        <v>117</v>
      </c>
      <c r="H1232">
        <v>0</v>
      </c>
      <c r="I1232">
        <v>0</v>
      </c>
      <c r="J1232">
        <v>0</v>
      </c>
      <c r="K1232">
        <v>6</v>
      </c>
      <c r="L1232">
        <v>5</v>
      </c>
      <c r="M1232">
        <v>1</v>
      </c>
      <c r="N1232">
        <v>3</v>
      </c>
      <c r="O1232">
        <v>0</v>
      </c>
      <c r="P1232">
        <v>3</v>
      </c>
      <c r="Q1232">
        <v>0</v>
      </c>
      <c r="R1232">
        <v>1</v>
      </c>
      <c r="S1232">
        <v>5</v>
      </c>
      <c r="T1232">
        <v>6</v>
      </c>
      <c r="U1232">
        <v>4</v>
      </c>
      <c r="V1232">
        <v>4</v>
      </c>
      <c r="W1232">
        <v>2</v>
      </c>
      <c r="X1232">
        <v>5</v>
      </c>
      <c r="Y1232">
        <v>7</v>
      </c>
      <c r="Z1232">
        <v>2</v>
      </c>
      <c r="AA1232">
        <v>8</v>
      </c>
      <c r="AB1232">
        <v>4</v>
      </c>
      <c r="AC1232">
        <v>0</v>
      </c>
      <c r="AD1232">
        <v>0</v>
      </c>
      <c r="AE1232">
        <v>0</v>
      </c>
      <c r="AF1232">
        <v>9</v>
      </c>
      <c r="AG1232">
        <v>0</v>
      </c>
      <c r="AH1232">
        <v>1</v>
      </c>
      <c r="AI1232">
        <v>1</v>
      </c>
      <c r="AJ1232">
        <v>0</v>
      </c>
      <c r="AK1232">
        <v>4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5</v>
      </c>
      <c r="AV1232">
        <v>1</v>
      </c>
      <c r="AW1232">
        <v>6</v>
      </c>
      <c r="AX1232">
        <v>9</v>
      </c>
      <c r="AY1232">
        <v>14</v>
      </c>
      <c r="AZ1232">
        <v>41</v>
      </c>
      <c r="BA1232">
        <v>0</v>
      </c>
      <c r="BB1232">
        <v>0</v>
      </c>
      <c r="BC1232">
        <v>2</v>
      </c>
      <c r="BD1232">
        <v>0</v>
      </c>
    </row>
    <row r="1233" spans="1:56" x14ac:dyDescent="0.3">
      <c r="A1233">
        <v>2025</v>
      </c>
      <c r="B1233">
        <v>7</v>
      </c>
      <c r="C1233">
        <v>4426</v>
      </c>
      <c r="D1233">
        <v>4429</v>
      </c>
      <c r="E1233" t="s">
        <v>126</v>
      </c>
      <c r="F1233" t="s">
        <v>68</v>
      </c>
      <c r="G1233" t="s">
        <v>117</v>
      </c>
      <c r="H1233">
        <v>0</v>
      </c>
      <c r="I1233">
        <v>0</v>
      </c>
      <c r="J1233">
        <v>0</v>
      </c>
      <c r="K1233">
        <v>14</v>
      </c>
      <c r="L1233">
        <v>9</v>
      </c>
      <c r="M1233">
        <v>0</v>
      </c>
      <c r="N1233">
        <v>9</v>
      </c>
      <c r="O1233">
        <v>0</v>
      </c>
      <c r="P1233">
        <v>8</v>
      </c>
      <c r="Q1233">
        <v>0</v>
      </c>
      <c r="R1233">
        <v>5</v>
      </c>
      <c r="S1233">
        <v>16</v>
      </c>
      <c r="T1233">
        <v>10</v>
      </c>
      <c r="U1233">
        <v>13</v>
      </c>
      <c r="V1233">
        <v>12</v>
      </c>
      <c r="W1233">
        <v>14</v>
      </c>
      <c r="X1233">
        <v>9</v>
      </c>
      <c r="Y1233">
        <v>9</v>
      </c>
      <c r="Z1233">
        <v>13</v>
      </c>
      <c r="AA1233">
        <v>5</v>
      </c>
      <c r="AB1233">
        <v>7</v>
      </c>
      <c r="AC1233">
        <v>5</v>
      </c>
      <c r="AD1233">
        <v>9</v>
      </c>
      <c r="AE1233">
        <v>8</v>
      </c>
      <c r="AF1233">
        <v>31</v>
      </c>
      <c r="AG1233">
        <v>0</v>
      </c>
      <c r="AH1233">
        <v>1</v>
      </c>
      <c r="AI1233">
        <v>11</v>
      </c>
      <c r="AJ1233">
        <v>0</v>
      </c>
      <c r="AK1233">
        <v>7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10</v>
      </c>
      <c r="AV1233">
        <v>0</v>
      </c>
      <c r="AW1233">
        <v>17</v>
      </c>
      <c r="AX1233">
        <v>5</v>
      </c>
      <c r="AY1233">
        <v>33</v>
      </c>
      <c r="AZ1233">
        <v>89</v>
      </c>
      <c r="BA1233">
        <v>0</v>
      </c>
      <c r="BB1233">
        <v>0</v>
      </c>
      <c r="BC1233">
        <v>3</v>
      </c>
      <c r="BD1233">
        <v>12</v>
      </c>
    </row>
    <row r="1234" spans="1:56" x14ac:dyDescent="0.3">
      <c r="A1234">
        <v>2025</v>
      </c>
      <c r="B1234">
        <v>7</v>
      </c>
      <c r="C1234">
        <v>4427</v>
      </c>
      <c r="D1234">
        <v>4430</v>
      </c>
      <c r="E1234" t="s">
        <v>127</v>
      </c>
      <c r="F1234" t="s">
        <v>68</v>
      </c>
      <c r="G1234" t="s">
        <v>117</v>
      </c>
      <c r="H1234">
        <v>0</v>
      </c>
      <c r="I1234">
        <v>0</v>
      </c>
      <c r="J1234">
        <v>0</v>
      </c>
      <c r="K1234">
        <v>2</v>
      </c>
      <c r="L1234">
        <v>0</v>
      </c>
      <c r="M1234">
        <v>1</v>
      </c>
      <c r="N1234">
        <v>0</v>
      </c>
      <c r="O1234">
        <v>0</v>
      </c>
      <c r="P1234">
        <v>1</v>
      </c>
      <c r="Q1234">
        <v>0</v>
      </c>
      <c r="R1234">
        <v>3</v>
      </c>
      <c r="S1234">
        <v>7</v>
      </c>
      <c r="T1234">
        <v>1</v>
      </c>
      <c r="U1234">
        <v>5</v>
      </c>
      <c r="V1234">
        <v>6</v>
      </c>
      <c r="W1234">
        <v>5</v>
      </c>
      <c r="X1234">
        <v>3</v>
      </c>
      <c r="Y1234">
        <v>2</v>
      </c>
      <c r="Z1234">
        <v>2</v>
      </c>
      <c r="AA1234">
        <v>3</v>
      </c>
      <c r="AB1234">
        <v>1</v>
      </c>
      <c r="AC1234">
        <v>0</v>
      </c>
      <c r="AD1234">
        <v>4</v>
      </c>
      <c r="AE1234">
        <v>0</v>
      </c>
      <c r="AF1234">
        <v>15</v>
      </c>
      <c r="AG1234">
        <v>0</v>
      </c>
      <c r="AH1234">
        <v>0</v>
      </c>
      <c r="AI1234">
        <v>4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2</v>
      </c>
      <c r="AZ1234">
        <v>11</v>
      </c>
      <c r="BA1234">
        <v>0</v>
      </c>
      <c r="BB1234">
        <v>0</v>
      </c>
      <c r="BC1234">
        <v>1</v>
      </c>
      <c r="BD1234">
        <v>3</v>
      </c>
    </row>
    <row r="1235" spans="1:56" x14ac:dyDescent="0.3">
      <c r="A1235">
        <v>2025</v>
      </c>
      <c r="B1235">
        <v>7</v>
      </c>
      <c r="C1235">
        <v>4428</v>
      </c>
      <c r="D1235">
        <v>4431</v>
      </c>
      <c r="E1235" t="s">
        <v>128</v>
      </c>
      <c r="F1235" t="s">
        <v>68</v>
      </c>
      <c r="G1235" t="s">
        <v>117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1</v>
      </c>
      <c r="O1235">
        <v>0</v>
      </c>
      <c r="P1235">
        <v>2</v>
      </c>
      <c r="Q1235">
        <v>0</v>
      </c>
      <c r="R1235">
        <v>0</v>
      </c>
      <c r="S1235">
        <v>3</v>
      </c>
      <c r="T1235">
        <v>4</v>
      </c>
      <c r="U1235">
        <v>3</v>
      </c>
      <c r="V1235">
        <v>3</v>
      </c>
      <c r="W1235">
        <v>0</v>
      </c>
      <c r="X1235">
        <v>1</v>
      </c>
      <c r="Y1235">
        <v>7</v>
      </c>
      <c r="Z1235">
        <v>1</v>
      </c>
      <c r="AA1235">
        <v>1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1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</v>
      </c>
      <c r="AV1235">
        <v>0</v>
      </c>
      <c r="AW1235">
        <v>2</v>
      </c>
      <c r="AX1235">
        <v>0</v>
      </c>
      <c r="AY1235">
        <v>1</v>
      </c>
      <c r="AZ1235">
        <v>7</v>
      </c>
      <c r="BA1235">
        <v>0</v>
      </c>
      <c r="BB1235">
        <v>0</v>
      </c>
      <c r="BC1235">
        <v>0</v>
      </c>
      <c r="BD1235">
        <v>0</v>
      </c>
    </row>
    <row r="1236" spans="1:56" x14ac:dyDescent="0.3">
      <c r="A1236">
        <v>2025</v>
      </c>
      <c r="B1236">
        <v>7</v>
      </c>
      <c r="C1236">
        <v>4429</v>
      </c>
      <c r="D1236">
        <v>4432</v>
      </c>
      <c r="E1236" t="s">
        <v>129</v>
      </c>
      <c r="F1236" t="s">
        <v>68</v>
      </c>
      <c r="G1236" t="s">
        <v>117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3</v>
      </c>
      <c r="Q1236">
        <v>0</v>
      </c>
      <c r="R1236">
        <v>0</v>
      </c>
      <c r="S1236">
        <v>1</v>
      </c>
      <c r="T1236">
        <v>3</v>
      </c>
      <c r="U1236">
        <v>3</v>
      </c>
      <c r="V1236">
        <v>3</v>
      </c>
      <c r="W1236">
        <v>3</v>
      </c>
      <c r="X1236">
        <v>2</v>
      </c>
      <c r="Y1236">
        <v>3</v>
      </c>
      <c r="Z1236">
        <v>3</v>
      </c>
      <c r="AA1236">
        <v>1</v>
      </c>
      <c r="AB1236">
        <v>2</v>
      </c>
      <c r="AC1236">
        <v>0</v>
      </c>
      <c r="AD1236">
        <v>2</v>
      </c>
      <c r="AE1236">
        <v>0</v>
      </c>
      <c r="AF1236">
        <v>14</v>
      </c>
      <c r="AG1236">
        <v>0</v>
      </c>
      <c r="AH1236">
        <v>0</v>
      </c>
      <c r="AI1236">
        <v>1</v>
      </c>
      <c r="AJ1236">
        <v>0</v>
      </c>
      <c r="AK1236">
        <v>4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18</v>
      </c>
      <c r="AX1236">
        <v>0</v>
      </c>
      <c r="AY1236">
        <v>5</v>
      </c>
      <c r="AZ1236">
        <v>13</v>
      </c>
      <c r="BA1236">
        <v>0</v>
      </c>
      <c r="BB1236">
        <v>0</v>
      </c>
      <c r="BC1236">
        <v>1</v>
      </c>
      <c r="BD1236">
        <v>3</v>
      </c>
    </row>
    <row r="1237" spans="1:56" x14ac:dyDescent="0.3">
      <c r="A1237">
        <v>2025</v>
      </c>
      <c r="B1237">
        <v>7</v>
      </c>
      <c r="C1237">
        <v>4430</v>
      </c>
      <c r="D1237">
        <v>4433</v>
      </c>
      <c r="E1237" t="s">
        <v>130</v>
      </c>
      <c r="F1237" t="s">
        <v>68</v>
      </c>
      <c r="G1237" t="s">
        <v>117</v>
      </c>
      <c r="H1237">
        <v>0</v>
      </c>
      <c r="I1237">
        <v>0</v>
      </c>
      <c r="J1237">
        <v>0</v>
      </c>
      <c r="K1237">
        <v>1</v>
      </c>
      <c r="L1237">
        <v>2</v>
      </c>
      <c r="M1237">
        <v>0</v>
      </c>
      <c r="N1237">
        <v>0</v>
      </c>
      <c r="O1237">
        <v>0</v>
      </c>
      <c r="P1237">
        <v>1</v>
      </c>
      <c r="Q1237">
        <v>0</v>
      </c>
      <c r="R1237">
        <v>2</v>
      </c>
      <c r="S1237">
        <v>3</v>
      </c>
      <c r="T1237">
        <v>1</v>
      </c>
      <c r="U1237">
        <v>2</v>
      </c>
      <c r="V1237">
        <v>1</v>
      </c>
      <c r="W1237">
        <v>1</v>
      </c>
      <c r="X1237">
        <v>1</v>
      </c>
      <c r="Y1237">
        <v>3</v>
      </c>
      <c r="Z1237">
        <v>1</v>
      </c>
      <c r="AA1237">
        <v>3</v>
      </c>
      <c r="AB1237">
        <v>0</v>
      </c>
      <c r="AC1237">
        <v>0</v>
      </c>
      <c r="AD1237">
        <v>2</v>
      </c>
      <c r="AE1237">
        <v>0</v>
      </c>
      <c r="AF1237">
        <v>3</v>
      </c>
      <c r="AG1237">
        <v>0</v>
      </c>
      <c r="AH1237">
        <v>0</v>
      </c>
      <c r="AI1237">
        <v>2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1</v>
      </c>
      <c r="AX1237">
        <v>0</v>
      </c>
      <c r="AY1237">
        <v>6</v>
      </c>
      <c r="AZ1237">
        <v>14</v>
      </c>
      <c r="BA1237">
        <v>0</v>
      </c>
      <c r="BB1237">
        <v>0</v>
      </c>
      <c r="BC1237">
        <v>0</v>
      </c>
      <c r="BD1237">
        <v>4</v>
      </c>
    </row>
    <row r="1238" spans="1:56" x14ac:dyDescent="0.3">
      <c r="A1238">
        <v>2025</v>
      </c>
      <c r="B1238">
        <v>7</v>
      </c>
      <c r="C1238">
        <v>4431</v>
      </c>
      <c r="D1238">
        <v>4434</v>
      </c>
      <c r="E1238" t="s">
        <v>501</v>
      </c>
      <c r="F1238" t="s">
        <v>68</v>
      </c>
      <c r="G1238" t="s">
        <v>117</v>
      </c>
      <c r="H1238">
        <v>0</v>
      </c>
      <c r="I1238">
        <v>0</v>
      </c>
      <c r="J1238">
        <v>0</v>
      </c>
      <c r="K1238">
        <v>3</v>
      </c>
      <c r="L1238">
        <v>4</v>
      </c>
      <c r="M1238">
        <v>0</v>
      </c>
      <c r="N1238">
        <v>5</v>
      </c>
      <c r="O1238">
        <v>0</v>
      </c>
      <c r="P1238">
        <v>5</v>
      </c>
      <c r="Q1238">
        <v>0</v>
      </c>
      <c r="R1238">
        <v>2</v>
      </c>
      <c r="S1238">
        <v>5</v>
      </c>
      <c r="T1238">
        <v>6</v>
      </c>
      <c r="U1238">
        <v>4</v>
      </c>
      <c r="V1238">
        <v>4</v>
      </c>
      <c r="W1238">
        <v>3</v>
      </c>
      <c r="X1238">
        <v>4</v>
      </c>
      <c r="Y1238">
        <v>4</v>
      </c>
      <c r="Z1238">
        <v>9</v>
      </c>
      <c r="AA1238">
        <v>2</v>
      </c>
      <c r="AB1238">
        <v>2</v>
      </c>
      <c r="AC1238">
        <v>0</v>
      </c>
      <c r="AD1238">
        <v>0</v>
      </c>
      <c r="AE1238">
        <v>0</v>
      </c>
      <c r="AF1238">
        <v>8</v>
      </c>
      <c r="AG1238">
        <v>0</v>
      </c>
      <c r="AH1238">
        <v>0</v>
      </c>
      <c r="AI1238">
        <v>2</v>
      </c>
      <c r="AJ1238">
        <v>0</v>
      </c>
      <c r="AK1238">
        <v>2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1</v>
      </c>
      <c r="AV1238">
        <v>0</v>
      </c>
      <c r="AW1238">
        <v>1</v>
      </c>
      <c r="AX1238">
        <v>2</v>
      </c>
      <c r="AY1238">
        <v>20</v>
      </c>
      <c r="AZ1238">
        <v>29</v>
      </c>
      <c r="BA1238">
        <v>0</v>
      </c>
      <c r="BB1238">
        <v>0</v>
      </c>
      <c r="BC1238">
        <v>2</v>
      </c>
      <c r="BD1238">
        <v>3</v>
      </c>
    </row>
    <row r="1239" spans="1:56" x14ac:dyDescent="0.3">
      <c r="A1239">
        <v>2025</v>
      </c>
      <c r="B1239">
        <v>7</v>
      </c>
      <c r="C1239">
        <v>4432</v>
      </c>
      <c r="D1239">
        <v>4435</v>
      </c>
      <c r="E1239" t="s">
        <v>131</v>
      </c>
      <c r="F1239" t="s">
        <v>68</v>
      </c>
      <c r="G1239" t="s">
        <v>117</v>
      </c>
      <c r="H1239">
        <v>0</v>
      </c>
      <c r="I1239">
        <v>0</v>
      </c>
      <c r="J1239">
        <v>0</v>
      </c>
      <c r="K1239">
        <v>2</v>
      </c>
      <c r="L1239">
        <v>1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0</v>
      </c>
      <c r="V1239">
        <v>4</v>
      </c>
      <c r="W1239">
        <v>0</v>
      </c>
      <c r="X1239">
        <v>2</v>
      </c>
      <c r="Y1239">
        <v>3</v>
      </c>
      <c r="Z1239">
        <v>3</v>
      </c>
      <c r="AA1239">
        <v>1</v>
      </c>
      <c r="AB1239">
        <v>1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3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1</v>
      </c>
      <c r="AZ1239">
        <v>4</v>
      </c>
      <c r="BA1239">
        <v>0</v>
      </c>
      <c r="BB1239">
        <v>0</v>
      </c>
      <c r="BC1239">
        <v>0</v>
      </c>
      <c r="BD1239">
        <v>2</v>
      </c>
    </row>
    <row r="1240" spans="1:56" x14ac:dyDescent="0.3">
      <c r="A1240">
        <v>2025</v>
      </c>
      <c r="B1240">
        <v>7</v>
      </c>
      <c r="C1240">
        <v>4433</v>
      </c>
      <c r="D1240">
        <v>4436</v>
      </c>
      <c r="E1240" t="s">
        <v>132</v>
      </c>
      <c r="F1240" t="s">
        <v>68</v>
      </c>
      <c r="G1240" t="s">
        <v>117</v>
      </c>
      <c r="H1240">
        <v>0</v>
      </c>
      <c r="I1240">
        <v>0</v>
      </c>
      <c r="J1240">
        <v>0</v>
      </c>
      <c r="K1240">
        <v>2</v>
      </c>
      <c r="L1240">
        <v>2</v>
      </c>
      <c r="M1240">
        <v>0</v>
      </c>
      <c r="N1240">
        <v>1</v>
      </c>
      <c r="O1240">
        <v>0</v>
      </c>
      <c r="P1240">
        <v>1</v>
      </c>
      <c r="Q1240">
        <v>0</v>
      </c>
      <c r="R1240">
        <v>0</v>
      </c>
      <c r="S1240">
        <v>1</v>
      </c>
      <c r="T1240">
        <v>0</v>
      </c>
      <c r="U1240">
        <v>3</v>
      </c>
      <c r="V1240">
        <v>2</v>
      </c>
      <c r="W1240">
        <v>0</v>
      </c>
      <c r="X1240">
        <v>0</v>
      </c>
      <c r="Y1240">
        <v>3</v>
      </c>
      <c r="Z1240">
        <v>4</v>
      </c>
      <c r="AA1240">
        <v>3</v>
      </c>
      <c r="AB1240">
        <v>1</v>
      </c>
      <c r="AC1240">
        <v>0</v>
      </c>
      <c r="AD1240">
        <v>0</v>
      </c>
      <c r="AE1240">
        <v>0</v>
      </c>
      <c r="AF1240">
        <v>1</v>
      </c>
      <c r="AG1240">
        <v>0</v>
      </c>
      <c r="AH1240">
        <v>0</v>
      </c>
      <c r="AI1240">
        <v>2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2</v>
      </c>
      <c r="AZ1240">
        <v>1</v>
      </c>
      <c r="BA1240">
        <v>0</v>
      </c>
      <c r="BB1240">
        <v>0</v>
      </c>
      <c r="BC1240">
        <v>0</v>
      </c>
      <c r="BD1240">
        <v>2</v>
      </c>
    </row>
    <row r="1241" spans="1:56" x14ac:dyDescent="0.3">
      <c r="A1241">
        <v>2025</v>
      </c>
      <c r="B1241">
        <v>7</v>
      </c>
      <c r="C1241">
        <v>4434</v>
      </c>
      <c r="D1241">
        <v>4437</v>
      </c>
      <c r="E1241" t="s">
        <v>133</v>
      </c>
      <c r="F1241" t="s">
        <v>68</v>
      </c>
      <c r="G1241" t="s">
        <v>117</v>
      </c>
      <c r="H1241">
        <v>0</v>
      </c>
      <c r="I1241">
        <v>0</v>
      </c>
      <c r="J1241">
        <v>0</v>
      </c>
      <c r="K1241">
        <v>6</v>
      </c>
      <c r="L1241">
        <v>3</v>
      </c>
      <c r="M1241">
        <v>0</v>
      </c>
      <c r="N1241">
        <v>4</v>
      </c>
      <c r="O1241">
        <v>0</v>
      </c>
      <c r="P1241">
        <v>3</v>
      </c>
      <c r="Q1241">
        <v>0</v>
      </c>
      <c r="R1241">
        <v>8</v>
      </c>
      <c r="S1241">
        <v>6</v>
      </c>
      <c r="T1241">
        <v>5</v>
      </c>
      <c r="U1241">
        <v>6</v>
      </c>
      <c r="V1241">
        <v>10</v>
      </c>
      <c r="W1241">
        <v>5</v>
      </c>
      <c r="X1241">
        <v>7</v>
      </c>
      <c r="Y1241">
        <v>4</v>
      </c>
      <c r="Z1241">
        <v>0</v>
      </c>
      <c r="AA1241">
        <v>4</v>
      </c>
      <c r="AB1241">
        <v>0</v>
      </c>
      <c r="AC1241">
        <v>0</v>
      </c>
      <c r="AD1241">
        <v>1</v>
      </c>
      <c r="AE1241">
        <v>0</v>
      </c>
      <c r="AF1241">
        <v>7</v>
      </c>
      <c r="AG1241">
        <v>0</v>
      </c>
      <c r="AH1241">
        <v>0</v>
      </c>
      <c r="AI1241">
        <v>3</v>
      </c>
      <c r="AJ1241">
        <v>0</v>
      </c>
      <c r="AK1241">
        <v>4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1</v>
      </c>
      <c r="AV1241">
        <v>0</v>
      </c>
      <c r="AW1241">
        <v>12</v>
      </c>
      <c r="AX1241">
        <v>1</v>
      </c>
      <c r="AY1241">
        <v>8</v>
      </c>
      <c r="AZ1241">
        <v>33</v>
      </c>
      <c r="BA1241">
        <v>0</v>
      </c>
      <c r="BB1241">
        <v>0</v>
      </c>
      <c r="BC1241">
        <v>2</v>
      </c>
      <c r="BD1241">
        <v>6</v>
      </c>
    </row>
    <row r="1242" spans="1:56" x14ac:dyDescent="0.3">
      <c r="A1242">
        <v>2025</v>
      </c>
      <c r="B1242">
        <v>7</v>
      </c>
      <c r="C1242">
        <v>4435</v>
      </c>
      <c r="D1242">
        <v>4438</v>
      </c>
      <c r="E1242" t="s">
        <v>134</v>
      </c>
      <c r="F1242" t="s">
        <v>68</v>
      </c>
      <c r="G1242" t="s">
        <v>117</v>
      </c>
      <c r="H1242">
        <v>0</v>
      </c>
      <c r="I1242">
        <v>0</v>
      </c>
      <c r="J1242">
        <v>0</v>
      </c>
      <c r="K1242">
        <v>2</v>
      </c>
      <c r="L1242">
        <v>0</v>
      </c>
      <c r="M1242">
        <v>0</v>
      </c>
      <c r="N1242">
        <v>0</v>
      </c>
      <c r="O1242">
        <v>0</v>
      </c>
      <c r="P1242">
        <v>1</v>
      </c>
      <c r="Q1242">
        <v>0</v>
      </c>
      <c r="R1242">
        <v>0</v>
      </c>
      <c r="S1242">
        <v>3</v>
      </c>
      <c r="T1242">
        <v>3</v>
      </c>
      <c r="U1242">
        <v>0</v>
      </c>
      <c r="V1242">
        <v>8</v>
      </c>
      <c r="W1242">
        <v>4</v>
      </c>
      <c r="X1242">
        <v>5</v>
      </c>
      <c r="Y1242">
        <v>9</v>
      </c>
      <c r="Z1242">
        <v>4</v>
      </c>
      <c r="AA1242">
        <v>4</v>
      </c>
      <c r="AB1242">
        <v>5</v>
      </c>
      <c r="AC1242">
        <v>0</v>
      </c>
      <c r="AD1242">
        <v>0</v>
      </c>
      <c r="AE1242">
        <v>0</v>
      </c>
      <c r="AF1242">
        <v>13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2</v>
      </c>
      <c r="AX1242">
        <v>1</v>
      </c>
      <c r="AY1242">
        <v>5</v>
      </c>
      <c r="AZ1242">
        <v>21</v>
      </c>
      <c r="BA1242">
        <v>0</v>
      </c>
      <c r="BB1242">
        <v>0</v>
      </c>
      <c r="BC1242">
        <v>0</v>
      </c>
      <c r="BD1242">
        <v>0</v>
      </c>
    </row>
    <row r="1243" spans="1:56" x14ac:dyDescent="0.3">
      <c r="A1243">
        <v>2025</v>
      </c>
      <c r="B1243">
        <v>7</v>
      </c>
      <c r="C1243">
        <v>4436</v>
      </c>
      <c r="D1243">
        <v>4439</v>
      </c>
      <c r="E1243" t="s">
        <v>135</v>
      </c>
      <c r="F1243" t="s">
        <v>8</v>
      </c>
      <c r="G1243" t="s">
        <v>136</v>
      </c>
      <c r="H1243">
        <v>0</v>
      </c>
      <c r="I1243">
        <v>0</v>
      </c>
      <c r="J1243">
        <v>0</v>
      </c>
      <c r="K1243">
        <v>3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1</v>
      </c>
      <c r="S1243">
        <v>3</v>
      </c>
      <c r="T1243">
        <v>6</v>
      </c>
      <c r="U1243">
        <v>4</v>
      </c>
      <c r="V1243">
        <v>3</v>
      </c>
      <c r="W1243">
        <v>4</v>
      </c>
      <c r="X1243">
        <v>5</v>
      </c>
      <c r="Y1243">
        <v>5</v>
      </c>
      <c r="Z1243">
        <v>0</v>
      </c>
      <c r="AA1243">
        <v>8</v>
      </c>
      <c r="AB1243">
        <v>2</v>
      </c>
      <c r="AC1243">
        <v>0</v>
      </c>
      <c r="AD1243">
        <v>5</v>
      </c>
      <c r="AE1243">
        <v>0</v>
      </c>
      <c r="AF1243">
        <v>8</v>
      </c>
      <c r="AG1243">
        <v>0</v>
      </c>
      <c r="AH1243">
        <v>0</v>
      </c>
      <c r="AI1243">
        <v>5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1</v>
      </c>
      <c r="AY1243">
        <v>4</v>
      </c>
      <c r="AZ1243">
        <v>23</v>
      </c>
      <c r="BA1243">
        <v>0</v>
      </c>
      <c r="BB1243">
        <v>0</v>
      </c>
      <c r="BC1243">
        <v>0</v>
      </c>
      <c r="BD1243">
        <v>4</v>
      </c>
    </row>
    <row r="1244" spans="1:56" x14ac:dyDescent="0.3">
      <c r="A1244">
        <v>2025</v>
      </c>
      <c r="B1244">
        <v>7</v>
      </c>
      <c r="C1244">
        <v>4438</v>
      </c>
      <c r="D1244">
        <v>4441</v>
      </c>
      <c r="E1244" t="s">
        <v>140</v>
      </c>
      <c r="F1244" t="s">
        <v>138</v>
      </c>
      <c r="G1244" t="s">
        <v>139</v>
      </c>
      <c r="H1244">
        <v>0</v>
      </c>
      <c r="I1244">
        <v>0</v>
      </c>
      <c r="J1244">
        <v>0</v>
      </c>
      <c r="K1244">
        <v>11</v>
      </c>
      <c r="L1244">
        <v>9</v>
      </c>
      <c r="M1244">
        <v>0</v>
      </c>
      <c r="N1244">
        <v>8</v>
      </c>
      <c r="O1244">
        <v>0</v>
      </c>
      <c r="P1244">
        <v>11</v>
      </c>
      <c r="Q1244">
        <v>0</v>
      </c>
      <c r="R1244">
        <v>0</v>
      </c>
      <c r="S1244">
        <v>10</v>
      </c>
      <c r="T1244">
        <v>15</v>
      </c>
      <c r="U1244">
        <v>17</v>
      </c>
      <c r="V1244">
        <v>10</v>
      </c>
      <c r="W1244">
        <v>12</v>
      </c>
      <c r="X1244">
        <v>14</v>
      </c>
      <c r="Y1244">
        <v>7</v>
      </c>
      <c r="Z1244">
        <v>7</v>
      </c>
      <c r="AA1244">
        <v>13</v>
      </c>
      <c r="AB1244">
        <v>3</v>
      </c>
      <c r="AC1244">
        <v>0</v>
      </c>
      <c r="AD1244">
        <v>6</v>
      </c>
      <c r="AE1244">
        <v>6</v>
      </c>
      <c r="AF1244">
        <v>30</v>
      </c>
      <c r="AG1244">
        <v>0</v>
      </c>
      <c r="AH1244">
        <v>0</v>
      </c>
      <c r="AI1244">
        <v>1</v>
      </c>
      <c r="AJ1244">
        <v>0</v>
      </c>
      <c r="AK1244">
        <v>4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2</v>
      </c>
      <c r="AV1244">
        <v>0</v>
      </c>
      <c r="AW1244">
        <v>12</v>
      </c>
      <c r="AX1244">
        <v>0</v>
      </c>
      <c r="AY1244">
        <v>7</v>
      </c>
      <c r="AZ1244">
        <v>21</v>
      </c>
      <c r="BA1244">
        <v>0</v>
      </c>
      <c r="BB1244">
        <v>0</v>
      </c>
      <c r="BC1244">
        <v>0</v>
      </c>
      <c r="BD1244">
        <v>1</v>
      </c>
    </row>
    <row r="1245" spans="1:56" x14ac:dyDescent="0.3">
      <c r="A1245">
        <v>2025</v>
      </c>
      <c r="B1245">
        <v>7</v>
      </c>
      <c r="C1245">
        <v>4439</v>
      </c>
      <c r="D1245">
        <v>4442</v>
      </c>
      <c r="E1245" t="s">
        <v>141</v>
      </c>
      <c r="F1245" t="s">
        <v>138</v>
      </c>
      <c r="G1245" t="s">
        <v>142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1</v>
      </c>
      <c r="U1245">
        <v>1</v>
      </c>
      <c r="V1245">
        <v>0</v>
      </c>
      <c r="W1245">
        <v>0</v>
      </c>
      <c r="X1245">
        <v>0</v>
      </c>
      <c r="Y1245">
        <v>0</v>
      </c>
      <c r="Z1245">
        <v>3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1</v>
      </c>
      <c r="AG1245">
        <v>0</v>
      </c>
      <c r="AH1245">
        <v>0</v>
      </c>
      <c r="AI1245">
        <v>0</v>
      </c>
      <c r="AJ1245">
        <v>0</v>
      </c>
      <c r="AK1245">
        <v>1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4</v>
      </c>
      <c r="AX1245">
        <v>1</v>
      </c>
      <c r="AY1245">
        <v>2</v>
      </c>
      <c r="AZ1245">
        <v>4</v>
      </c>
      <c r="BA1245">
        <v>0</v>
      </c>
      <c r="BB1245">
        <v>0</v>
      </c>
      <c r="BC1245">
        <v>0</v>
      </c>
      <c r="BD1245">
        <v>0</v>
      </c>
    </row>
    <row r="1246" spans="1:56" x14ac:dyDescent="0.3">
      <c r="A1246">
        <v>2025</v>
      </c>
      <c r="B1246">
        <v>7</v>
      </c>
      <c r="C1246">
        <v>4440</v>
      </c>
      <c r="D1246">
        <v>4443</v>
      </c>
      <c r="E1246" t="s">
        <v>143</v>
      </c>
      <c r="F1246" t="s">
        <v>138</v>
      </c>
      <c r="G1246" t="s">
        <v>139</v>
      </c>
      <c r="H1246">
        <v>0</v>
      </c>
      <c r="I1246">
        <v>0</v>
      </c>
      <c r="J1246">
        <v>0</v>
      </c>
      <c r="K1246">
        <v>3</v>
      </c>
      <c r="L1246">
        <v>2</v>
      </c>
      <c r="M1246">
        <v>0</v>
      </c>
      <c r="N1246">
        <v>3</v>
      </c>
      <c r="O1246">
        <v>0</v>
      </c>
      <c r="P1246">
        <v>2</v>
      </c>
      <c r="Q1246">
        <v>0</v>
      </c>
      <c r="R1246">
        <v>0</v>
      </c>
      <c r="S1246">
        <v>3</v>
      </c>
      <c r="T1246">
        <v>4</v>
      </c>
      <c r="U1246">
        <v>3</v>
      </c>
      <c r="V1246">
        <v>7</v>
      </c>
      <c r="W1246">
        <v>7</v>
      </c>
      <c r="X1246">
        <v>2</v>
      </c>
      <c r="Y1246">
        <v>6</v>
      </c>
      <c r="Z1246">
        <v>2</v>
      </c>
      <c r="AA1246">
        <v>6</v>
      </c>
      <c r="AB1246">
        <v>3</v>
      </c>
      <c r="AC1246">
        <v>0</v>
      </c>
      <c r="AD1246">
        <v>8</v>
      </c>
      <c r="AE1246">
        <v>0</v>
      </c>
      <c r="AF1246">
        <v>22</v>
      </c>
      <c r="AG1246">
        <v>1</v>
      </c>
      <c r="AH1246">
        <v>12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</v>
      </c>
      <c r="AV1246">
        <v>0</v>
      </c>
      <c r="AW1246">
        <v>4</v>
      </c>
      <c r="AX1246">
        <v>4</v>
      </c>
      <c r="AY1246">
        <v>8</v>
      </c>
      <c r="AZ1246">
        <v>20</v>
      </c>
      <c r="BA1246">
        <v>0</v>
      </c>
      <c r="BB1246">
        <v>0</v>
      </c>
      <c r="BC1246">
        <v>1</v>
      </c>
      <c r="BD1246">
        <v>2</v>
      </c>
    </row>
    <row r="1247" spans="1:56" x14ac:dyDescent="0.3">
      <c r="A1247">
        <v>2025</v>
      </c>
      <c r="B1247">
        <v>7</v>
      </c>
      <c r="C1247">
        <v>4441</v>
      </c>
      <c r="D1247">
        <v>4444</v>
      </c>
      <c r="E1247" t="s">
        <v>144</v>
      </c>
      <c r="F1247" t="s">
        <v>138</v>
      </c>
      <c r="G1247" t="s">
        <v>144</v>
      </c>
      <c r="H1247">
        <v>0</v>
      </c>
      <c r="I1247">
        <v>0</v>
      </c>
      <c r="J1247">
        <v>0</v>
      </c>
      <c r="K1247">
        <v>4</v>
      </c>
      <c r="L1247">
        <v>3</v>
      </c>
      <c r="M1247">
        <v>1</v>
      </c>
      <c r="N1247">
        <v>1</v>
      </c>
      <c r="O1247">
        <v>0</v>
      </c>
      <c r="P1247">
        <v>1</v>
      </c>
      <c r="Q1247">
        <v>1</v>
      </c>
      <c r="R1247">
        <v>1</v>
      </c>
      <c r="S1247">
        <v>2</v>
      </c>
      <c r="T1247">
        <v>1</v>
      </c>
      <c r="U1247">
        <v>5</v>
      </c>
      <c r="V1247">
        <v>0</v>
      </c>
      <c r="W1247">
        <v>3</v>
      </c>
      <c r="X1247">
        <v>4</v>
      </c>
      <c r="Y1247">
        <v>4</v>
      </c>
      <c r="Z1247">
        <v>1</v>
      </c>
      <c r="AA1247">
        <v>4</v>
      </c>
      <c r="AB1247">
        <v>1</v>
      </c>
      <c r="AC1247">
        <v>0</v>
      </c>
      <c r="AD1247">
        <v>1</v>
      </c>
      <c r="AE1247">
        <v>0</v>
      </c>
      <c r="AF1247">
        <v>4</v>
      </c>
      <c r="AG1247">
        <v>0</v>
      </c>
      <c r="AH1247">
        <v>0</v>
      </c>
      <c r="AI1247">
        <v>1</v>
      </c>
      <c r="AJ1247">
        <v>0</v>
      </c>
      <c r="AK1247">
        <v>1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2</v>
      </c>
      <c r="AX1247">
        <v>3</v>
      </c>
      <c r="AY1247">
        <v>2</v>
      </c>
      <c r="AZ1247">
        <v>19</v>
      </c>
      <c r="BA1247">
        <v>0</v>
      </c>
      <c r="BB1247">
        <v>0</v>
      </c>
      <c r="BC1247">
        <v>1</v>
      </c>
      <c r="BD1247">
        <v>3</v>
      </c>
    </row>
    <row r="1248" spans="1:56" x14ac:dyDescent="0.3">
      <c r="A1248">
        <v>2025</v>
      </c>
      <c r="B1248">
        <v>7</v>
      </c>
      <c r="C1248">
        <v>4442</v>
      </c>
      <c r="D1248">
        <v>4445</v>
      </c>
      <c r="E1248" t="s">
        <v>145</v>
      </c>
      <c r="F1248" t="s">
        <v>138</v>
      </c>
      <c r="G1248" t="s">
        <v>144</v>
      </c>
      <c r="H1248">
        <v>0</v>
      </c>
      <c r="I1248">
        <v>0</v>
      </c>
      <c r="J1248">
        <v>0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1</v>
      </c>
      <c r="T1248">
        <v>2</v>
      </c>
      <c r="U1248">
        <v>0</v>
      </c>
      <c r="V1248">
        <v>2</v>
      </c>
      <c r="W1248">
        <v>5</v>
      </c>
      <c r="X1248">
        <v>3</v>
      </c>
      <c r="Y1248">
        <v>3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3</v>
      </c>
      <c r="AG1248">
        <v>0</v>
      </c>
      <c r="AH1248">
        <v>0</v>
      </c>
      <c r="AI1248">
        <v>1</v>
      </c>
      <c r="AJ1248">
        <v>0</v>
      </c>
      <c r="AK1248">
        <v>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3</v>
      </c>
      <c r="AZ1248">
        <v>4</v>
      </c>
      <c r="BA1248">
        <v>0</v>
      </c>
      <c r="BB1248">
        <v>0</v>
      </c>
      <c r="BC1248">
        <v>0</v>
      </c>
      <c r="BD1248">
        <v>1</v>
      </c>
    </row>
    <row r="1249" spans="1:56" x14ac:dyDescent="0.3">
      <c r="A1249">
        <v>2025</v>
      </c>
      <c r="B1249">
        <v>7</v>
      </c>
      <c r="C1249">
        <v>4443</v>
      </c>
      <c r="D1249">
        <v>4446</v>
      </c>
      <c r="E1249" t="s">
        <v>146</v>
      </c>
      <c r="F1249" t="s">
        <v>138</v>
      </c>
      <c r="G1249" t="s">
        <v>144</v>
      </c>
      <c r="H1249">
        <v>0</v>
      </c>
      <c r="I1249">
        <v>0</v>
      </c>
      <c r="J1249">
        <v>0</v>
      </c>
      <c r="K1249">
        <v>2</v>
      </c>
      <c r="L1249">
        <v>2</v>
      </c>
      <c r="M1249">
        <v>0</v>
      </c>
      <c r="N1249">
        <v>2</v>
      </c>
      <c r="O1249">
        <v>0</v>
      </c>
      <c r="P1249">
        <v>2</v>
      </c>
      <c r="Q1249">
        <v>0</v>
      </c>
      <c r="R1249">
        <v>1</v>
      </c>
      <c r="S1249">
        <v>1</v>
      </c>
      <c r="T1249">
        <v>1</v>
      </c>
      <c r="U1249">
        <v>0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2</v>
      </c>
      <c r="AB1249">
        <v>1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1</v>
      </c>
      <c r="AZ1249">
        <v>0</v>
      </c>
      <c r="BA1249">
        <v>0</v>
      </c>
      <c r="BB1249">
        <v>0</v>
      </c>
      <c r="BC1249">
        <v>0</v>
      </c>
      <c r="BD1249">
        <v>0</v>
      </c>
    </row>
    <row r="1250" spans="1:56" x14ac:dyDescent="0.3">
      <c r="A1250">
        <v>2025</v>
      </c>
      <c r="B1250">
        <v>7</v>
      </c>
      <c r="C1250">
        <v>4444</v>
      </c>
      <c r="D1250">
        <v>4447</v>
      </c>
      <c r="E1250" t="s">
        <v>147</v>
      </c>
      <c r="F1250" t="s">
        <v>138</v>
      </c>
      <c r="G1250" t="s">
        <v>144</v>
      </c>
      <c r="H1250">
        <v>0</v>
      </c>
      <c r="I1250">
        <v>0</v>
      </c>
      <c r="J1250">
        <v>0</v>
      </c>
      <c r="K1250">
        <v>2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  <c r="S1250">
        <v>2</v>
      </c>
      <c r="T1250">
        <v>1</v>
      </c>
      <c r="U1250">
        <v>7</v>
      </c>
      <c r="V1250">
        <v>1</v>
      </c>
      <c r="W1250">
        <v>4</v>
      </c>
      <c r="X1250">
        <v>1</v>
      </c>
      <c r="Y1250">
        <v>2</v>
      </c>
      <c r="Z1250">
        <v>3</v>
      </c>
      <c r="AA1250">
        <v>5</v>
      </c>
      <c r="AB1250">
        <v>3</v>
      </c>
      <c r="AC1250">
        <v>0</v>
      </c>
      <c r="AD1250">
        <v>10</v>
      </c>
      <c r="AE1250">
        <v>0</v>
      </c>
      <c r="AF1250">
        <v>13</v>
      </c>
      <c r="AG1250">
        <v>0</v>
      </c>
      <c r="AH1250">
        <v>0</v>
      </c>
      <c r="AI1250">
        <v>1</v>
      </c>
      <c r="AJ1250">
        <v>0</v>
      </c>
      <c r="AK1250">
        <v>1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5</v>
      </c>
      <c r="AX1250">
        <v>0</v>
      </c>
      <c r="AY1250">
        <v>6</v>
      </c>
      <c r="AZ1250">
        <v>21</v>
      </c>
      <c r="BA1250">
        <v>0</v>
      </c>
      <c r="BB1250">
        <v>0</v>
      </c>
      <c r="BC1250">
        <v>0</v>
      </c>
      <c r="BD1250">
        <v>4</v>
      </c>
    </row>
    <row r="1251" spans="1:56" x14ac:dyDescent="0.3">
      <c r="A1251">
        <v>2025</v>
      </c>
      <c r="B1251">
        <v>7</v>
      </c>
      <c r="C1251">
        <v>4445</v>
      </c>
      <c r="D1251">
        <v>4448</v>
      </c>
      <c r="E1251" t="s">
        <v>148</v>
      </c>
      <c r="F1251" t="s">
        <v>138</v>
      </c>
      <c r="G1251" t="s">
        <v>144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1</v>
      </c>
      <c r="S1251">
        <v>1</v>
      </c>
      <c r="T1251">
        <v>0</v>
      </c>
      <c r="U1251">
        <v>0</v>
      </c>
      <c r="V1251">
        <v>1</v>
      </c>
      <c r="W1251">
        <v>0</v>
      </c>
      <c r="X1251">
        <v>0</v>
      </c>
      <c r="Y1251">
        <v>5</v>
      </c>
      <c r="Z1251">
        <v>1</v>
      </c>
      <c r="AA1251">
        <v>1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1</v>
      </c>
      <c r="AJ1251">
        <v>0</v>
      </c>
      <c r="AK1251">
        <v>1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3</v>
      </c>
      <c r="AX1251">
        <v>0</v>
      </c>
      <c r="AY1251">
        <v>5</v>
      </c>
      <c r="AZ1251">
        <v>5</v>
      </c>
      <c r="BA1251">
        <v>0</v>
      </c>
      <c r="BB1251">
        <v>0</v>
      </c>
      <c r="BC1251">
        <v>1</v>
      </c>
      <c r="BD1251">
        <v>1</v>
      </c>
    </row>
    <row r="1252" spans="1:56" x14ac:dyDescent="0.3">
      <c r="A1252">
        <v>2025</v>
      </c>
      <c r="B1252">
        <v>7</v>
      </c>
      <c r="C1252">
        <v>4446</v>
      </c>
      <c r="D1252">
        <v>4449</v>
      </c>
      <c r="E1252" t="s">
        <v>149</v>
      </c>
      <c r="F1252" t="s">
        <v>138</v>
      </c>
      <c r="G1252" t="s">
        <v>144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0</v>
      </c>
      <c r="S1252">
        <v>1</v>
      </c>
      <c r="T1252">
        <v>0</v>
      </c>
      <c r="U1252">
        <v>0</v>
      </c>
      <c r="V1252">
        <v>2</v>
      </c>
      <c r="W1252">
        <v>0</v>
      </c>
      <c r="X1252">
        <v>1</v>
      </c>
      <c r="Y1252">
        <v>3</v>
      </c>
      <c r="Z1252">
        <v>4</v>
      </c>
      <c r="AA1252">
        <v>2</v>
      </c>
      <c r="AB1252">
        <v>0</v>
      </c>
      <c r="AC1252">
        <v>0</v>
      </c>
      <c r="AD1252">
        <v>0</v>
      </c>
      <c r="AE1252">
        <v>0</v>
      </c>
      <c r="AF1252">
        <v>1</v>
      </c>
      <c r="AG1252">
        <v>0</v>
      </c>
      <c r="AH1252">
        <v>0</v>
      </c>
      <c r="AI1252">
        <v>1</v>
      </c>
      <c r="AJ1252">
        <v>0</v>
      </c>
      <c r="AK1252">
        <v>1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1</v>
      </c>
      <c r="AZ1252">
        <v>10</v>
      </c>
      <c r="BA1252">
        <v>0</v>
      </c>
      <c r="BB1252">
        <v>0</v>
      </c>
      <c r="BC1252">
        <v>0</v>
      </c>
      <c r="BD1252">
        <v>2</v>
      </c>
    </row>
    <row r="1253" spans="1:56" x14ac:dyDescent="0.3">
      <c r="A1253">
        <v>2025</v>
      </c>
      <c r="B1253">
        <v>7</v>
      </c>
      <c r="C1253">
        <v>4447</v>
      </c>
      <c r="D1253">
        <v>4450</v>
      </c>
      <c r="E1253" t="s">
        <v>150</v>
      </c>
      <c r="F1253" t="s">
        <v>138</v>
      </c>
      <c r="G1253" t="s">
        <v>144</v>
      </c>
      <c r="H1253">
        <v>0</v>
      </c>
      <c r="I1253">
        <v>0</v>
      </c>
      <c r="J1253">
        <v>0</v>
      </c>
      <c r="K1253">
        <v>1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1</v>
      </c>
      <c r="U1253">
        <v>1</v>
      </c>
      <c r="V1253">
        <v>2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3</v>
      </c>
      <c r="AG1253">
        <v>0</v>
      </c>
      <c r="AH1253">
        <v>0</v>
      </c>
      <c r="AI1253">
        <v>2</v>
      </c>
      <c r="AJ1253">
        <v>0</v>
      </c>
      <c r="AK1253">
        <v>2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1</v>
      </c>
      <c r="AV1253">
        <v>0</v>
      </c>
      <c r="AW1253">
        <v>0</v>
      </c>
      <c r="AX1253">
        <v>0</v>
      </c>
      <c r="AY1253">
        <v>0</v>
      </c>
      <c r="AZ1253">
        <v>1</v>
      </c>
      <c r="BA1253">
        <v>0</v>
      </c>
      <c r="BB1253">
        <v>0</v>
      </c>
      <c r="BC1253">
        <v>0</v>
      </c>
      <c r="BD1253">
        <v>1</v>
      </c>
    </row>
    <row r="1254" spans="1:56" x14ac:dyDescent="0.3">
      <c r="A1254">
        <v>2025</v>
      </c>
      <c r="B1254">
        <v>7</v>
      </c>
      <c r="C1254">
        <v>4448</v>
      </c>
      <c r="D1254">
        <v>4451</v>
      </c>
      <c r="E1254" t="s">
        <v>151</v>
      </c>
      <c r="F1254" t="s">
        <v>138</v>
      </c>
      <c r="G1254" t="s">
        <v>144</v>
      </c>
      <c r="H1254">
        <v>2</v>
      </c>
      <c r="I1254">
        <v>0</v>
      </c>
      <c r="J1254">
        <v>8</v>
      </c>
      <c r="K1254">
        <v>11</v>
      </c>
      <c r="L1254">
        <v>10</v>
      </c>
      <c r="M1254">
        <v>0</v>
      </c>
      <c r="N1254">
        <v>10</v>
      </c>
      <c r="O1254">
        <v>1</v>
      </c>
      <c r="P1254">
        <v>3</v>
      </c>
      <c r="Q1254">
        <v>0</v>
      </c>
      <c r="R1254">
        <v>0</v>
      </c>
      <c r="S1254">
        <v>6</v>
      </c>
      <c r="T1254">
        <v>11</v>
      </c>
      <c r="U1254">
        <v>2</v>
      </c>
      <c r="V1254">
        <v>6</v>
      </c>
      <c r="W1254">
        <v>9</v>
      </c>
      <c r="X1254">
        <v>2</v>
      </c>
      <c r="Y1254">
        <v>8</v>
      </c>
      <c r="Z1254">
        <v>3</v>
      </c>
      <c r="AA1254">
        <v>12</v>
      </c>
      <c r="AB1254">
        <v>2</v>
      </c>
      <c r="AC1254">
        <v>0</v>
      </c>
      <c r="AD1254">
        <v>10</v>
      </c>
      <c r="AE1254">
        <v>0</v>
      </c>
      <c r="AF1254">
        <v>29</v>
      </c>
      <c r="AG1254">
        <v>0</v>
      </c>
      <c r="AH1254">
        <v>0</v>
      </c>
      <c r="AI1254">
        <v>9</v>
      </c>
      <c r="AJ1254">
        <v>0</v>
      </c>
      <c r="AK1254">
        <v>4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1</v>
      </c>
      <c r="AV1254">
        <v>0</v>
      </c>
      <c r="AW1254">
        <v>16</v>
      </c>
      <c r="AX1254">
        <v>0</v>
      </c>
      <c r="AY1254">
        <v>8</v>
      </c>
      <c r="AZ1254">
        <v>22</v>
      </c>
      <c r="BA1254">
        <v>1</v>
      </c>
      <c r="BB1254">
        <v>1</v>
      </c>
      <c r="BC1254">
        <v>8</v>
      </c>
      <c r="BD1254">
        <v>9</v>
      </c>
    </row>
    <row r="1255" spans="1:56" x14ac:dyDescent="0.3">
      <c r="A1255">
        <v>2025</v>
      </c>
      <c r="B1255">
        <v>7</v>
      </c>
      <c r="C1255">
        <v>4449</v>
      </c>
      <c r="D1255">
        <v>4452</v>
      </c>
      <c r="E1255" t="s">
        <v>152</v>
      </c>
      <c r="F1255" t="s">
        <v>138</v>
      </c>
      <c r="G1255" t="s">
        <v>139</v>
      </c>
      <c r="H1255">
        <v>22</v>
      </c>
      <c r="I1255">
        <v>1</v>
      </c>
      <c r="J1255">
        <v>33</v>
      </c>
      <c r="K1255">
        <v>29</v>
      </c>
      <c r="L1255">
        <v>23</v>
      </c>
      <c r="M1255">
        <v>1</v>
      </c>
      <c r="N1255">
        <v>22</v>
      </c>
      <c r="O1255">
        <v>0</v>
      </c>
      <c r="P1255">
        <v>23</v>
      </c>
      <c r="Q1255">
        <v>1</v>
      </c>
      <c r="R1255">
        <v>2</v>
      </c>
      <c r="S1255">
        <v>26</v>
      </c>
      <c r="T1255">
        <v>25</v>
      </c>
      <c r="U1255">
        <v>22</v>
      </c>
      <c r="V1255">
        <v>24</v>
      </c>
      <c r="W1255">
        <v>31</v>
      </c>
      <c r="X1255">
        <v>23</v>
      </c>
      <c r="Y1255">
        <v>18</v>
      </c>
      <c r="Z1255">
        <v>26</v>
      </c>
      <c r="AA1255">
        <v>25</v>
      </c>
      <c r="AB1255">
        <v>13</v>
      </c>
      <c r="AC1255">
        <v>2</v>
      </c>
      <c r="AD1255">
        <v>18</v>
      </c>
      <c r="AE1255">
        <v>19</v>
      </c>
      <c r="AF1255">
        <v>28</v>
      </c>
      <c r="AG1255">
        <v>0</v>
      </c>
      <c r="AH1255">
        <v>9</v>
      </c>
      <c r="AI1255">
        <v>9</v>
      </c>
      <c r="AJ1255">
        <v>0</v>
      </c>
      <c r="AK1255">
        <v>6</v>
      </c>
      <c r="AL1255">
        <v>0</v>
      </c>
      <c r="AM1255">
        <v>0</v>
      </c>
      <c r="AN1255">
        <v>3</v>
      </c>
      <c r="AO1255">
        <v>0</v>
      </c>
      <c r="AP1255">
        <v>0</v>
      </c>
      <c r="AQ1255">
        <v>0</v>
      </c>
      <c r="AR1255">
        <v>0</v>
      </c>
      <c r="AS1255">
        <v>2</v>
      </c>
      <c r="AT1255">
        <v>1</v>
      </c>
      <c r="AU1255">
        <v>1</v>
      </c>
      <c r="AV1255">
        <v>0</v>
      </c>
      <c r="AW1255">
        <v>3</v>
      </c>
      <c r="AX1255">
        <v>0</v>
      </c>
      <c r="AY1255">
        <v>36</v>
      </c>
      <c r="AZ1255">
        <v>67</v>
      </c>
      <c r="BA1255">
        <v>0</v>
      </c>
      <c r="BB1255">
        <v>0</v>
      </c>
      <c r="BC1255">
        <v>2</v>
      </c>
      <c r="BD1255">
        <v>15</v>
      </c>
    </row>
    <row r="1256" spans="1:56" x14ac:dyDescent="0.3">
      <c r="A1256">
        <v>2025</v>
      </c>
      <c r="B1256">
        <v>7</v>
      </c>
      <c r="C1256">
        <v>4450</v>
      </c>
      <c r="D1256">
        <v>4453</v>
      </c>
      <c r="E1256" t="s">
        <v>153</v>
      </c>
      <c r="F1256" t="s">
        <v>138</v>
      </c>
      <c r="G1256" t="s">
        <v>139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3</v>
      </c>
      <c r="X1256">
        <v>1</v>
      </c>
      <c r="Y1256">
        <v>3</v>
      </c>
      <c r="Z1256">
        <v>2</v>
      </c>
      <c r="AA1256">
        <v>2</v>
      </c>
      <c r="AB1256">
        <v>0</v>
      </c>
      <c r="AC1256">
        <v>0</v>
      </c>
      <c r="AD1256">
        <v>0</v>
      </c>
      <c r="AE1256">
        <v>0</v>
      </c>
      <c r="AF1256">
        <v>1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3</v>
      </c>
      <c r="BA1256">
        <v>0</v>
      </c>
      <c r="BB1256">
        <v>0</v>
      </c>
      <c r="BC1256">
        <v>0</v>
      </c>
      <c r="BD1256">
        <v>2</v>
      </c>
    </row>
    <row r="1257" spans="1:56" x14ac:dyDescent="0.3">
      <c r="A1257">
        <v>2025</v>
      </c>
      <c r="B1257">
        <v>7</v>
      </c>
      <c r="C1257">
        <v>4451</v>
      </c>
      <c r="D1257">
        <v>4454</v>
      </c>
      <c r="E1257" t="s">
        <v>154</v>
      </c>
      <c r="F1257" t="s">
        <v>138</v>
      </c>
      <c r="G1257" t="s">
        <v>142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1</v>
      </c>
      <c r="T1257">
        <v>1</v>
      </c>
      <c r="U1257">
        <v>0</v>
      </c>
      <c r="V1257">
        <v>0</v>
      </c>
      <c r="W1257">
        <v>1</v>
      </c>
      <c r="X1257">
        <v>1</v>
      </c>
      <c r="Y1257">
        <v>2</v>
      </c>
      <c r="Z1257">
        <v>0</v>
      </c>
      <c r="AA1257">
        <v>2</v>
      </c>
      <c r="AB1257">
        <v>0</v>
      </c>
      <c r="AC1257">
        <v>0</v>
      </c>
      <c r="AD1257">
        <v>3</v>
      </c>
      <c r="AE1257">
        <v>0</v>
      </c>
      <c r="AF1257">
        <v>3</v>
      </c>
      <c r="AG1257">
        <v>0</v>
      </c>
      <c r="AH1257">
        <v>0</v>
      </c>
      <c r="AI1257">
        <v>2</v>
      </c>
      <c r="AJ1257">
        <v>0</v>
      </c>
      <c r="AK1257">
        <v>4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2</v>
      </c>
      <c r="AV1257">
        <v>0</v>
      </c>
      <c r="AW1257">
        <v>4</v>
      </c>
      <c r="AX1257">
        <v>1</v>
      </c>
      <c r="AY1257">
        <v>5</v>
      </c>
      <c r="AZ1257">
        <v>5</v>
      </c>
      <c r="BA1257">
        <v>0</v>
      </c>
      <c r="BB1257">
        <v>0</v>
      </c>
      <c r="BC1257">
        <v>0</v>
      </c>
      <c r="BD1257">
        <v>5</v>
      </c>
    </row>
    <row r="1258" spans="1:56" x14ac:dyDescent="0.3">
      <c r="A1258">
        <v>2025</v>
      </c>
      <c r="B1258">
        <v>7</v>
      </c>
      <c r="C1258">
        <v>4452</v>
      </c>
      <c r="D1258">
        <v>4455</v>
      </c>
      <c r="E1258" t="s">
        <v>142</v>
      </c>
      <c r="F1258" t="s">
        <v>138</v>
      </c>
      <c r="G1258" t="s">
        <v>142</v>
      </c>
      <c r="H1258">
        <v>7</v>
      </c>
      <c r="I1258">
        <v>0</v>
      </c>
      <c r="J1258">
        <v>0</v>
      </c>
      <c r="K1258">
        <v>4</v>
      </c>
      <c r="L1258">
        <v>5</v>
      </c>
      <c r="M1258">
        <v>0</v>
      </c>
      <c r="N1258">
        <v>5</v>
      </c>
      <c r="O1258">
        <v>0</v>
      </c>
      <c r="P1258">
        <v>7</v>
      </c>
      <c r="Q1258">
        <v>0</v>
      </c>
      <c r="R1258">
        <v>0</v>
      </c>
      <c r="S1258">
        <v>10</v>
      </c>
      <c r="T1258">
        <v>10</v>
      </c>
      <c r="U1258">
        <v>11</v>
      </c>
      <c r="V1258">
        <v>3</v>
      </c>
      <c r="W1258">
        <v>6</v>
      </c>
      <c r="X1258">
        <v>7</v>
      </c>
      <c r="Y1258">
        <v>8</v>
      </c>
      <c r="Z1258">
        <v>6</v>
      </c>
      <c r="AA1258">
        <v>6</v>
      </c>
      <c r="AB1258">
        <v>1</v>
      </c>
      <c r="AC1258">
        <v>0</v>
      </c>
      <c r="AD1258">
        <v>8</v>
      </c>
      <c r="AE1258">
        <v>0</v>
      </c>
      <c r="AF1258">
        <v>40</v>
      </c>
      <c r="AG1258">
        <v>0</v>
      </c>
      <c r="AH1258">
        <v>0</v>
      </c>
      <c r="AI1258">
        <v>4</v>
      </c>
      <c r="AJ1258">
        <v>0</v>
      </c>
      <c r="AK1258">
        <v>11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5</v>
      </c>
      <c r="AV1258">
        <v>0</v>
      </c>
      <c r="AW1258">
        <v>57</v>
      </c>
      <c r="AX1258">
        <v>1</v>
      </c>
      <c r="AY1258">
        <v>4</v>
      </c>
      <c r="AZ1258">
        <v>16</v>
      </c>
      <c r="BA1258">
        <v>0</v>
      </c>
      <c r="BB1258">
        <v>0</v>
      </c>
      <c r="BC1258">
        <v>1</v>
      </c>
      <c r="BD1258">
        <v>7</v>
      </c>
    </row>
    <row r="1259" spans="1:56" x14ac:dyDescent="0.3">
      <c r="A1259">
        <v>2025</v>
      </c>
      <c r="B1259">
        <v>7</v>
      </c>
      <c r="C1259">
        <v>4453</v>
      </c>
      <c r="D1259">
        <v>4456</v>
      </c>
      <c r="E1259" t="s">
        <v>155</v>
      </c>
      <c r="F1259" t="s">
        <v>138</v>
      </c>
      <c r="G1259" t="s">
        <v>142</v>
      </c>
      <c r="H1259">
        <v>0</v>
      </c>
      <c r="I1259">
        <v>0</v>
      </c>
      <c r="J1259">
        <v>0</v>
      </c>
      <c r="K1259">
        <v>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</v>
      </c>
      <c r="W1259">
        <v>1</v>
      </c>
      <c r="X1259">
        <v>0</v>
      </c>
      <c r="Y1259">
        <v>1</v>
      </c>
      <c r="Z1259">
        <v>0</v>
      </c>
      <c r="AA1259">
        <v>2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6</v>
      </c>
      <c r="BA1259">
        <v>0</v>
      </c>
      <c r="BB1259">
        <v>0</v>
      </c>
      <c r="BC1259">
        <v>0</v>
      </c>
      <c r="BD1259">
        <v>1</v>
      </c>
    </row>
    <row r="1260" spans="1:56" x14ac:dyDescent="0.3">
      <c r="A1260">
        <v>2025</v>
      </c>
      <c r="B1260">
        <v>7</v>
      </c>
      <c r="C1260">
        <v>4454</v>
      </c>
      <c r="D1260">
        <v>4457</v>
      </c>
      <c r="E1260" t="s">
        <v>156</v>
      </c>
      <c r="F1260" t="s">
        <v>138</v>
      </c>
      <c r="G1260" t="s">
        <v>142</v>
      </c>
      <c r="H1260">
        <v>0</v>
      </c>
      <c r="I1260">
        <v>0</v>
      </c>
      <c r="J1260">
        <v>0</v>
      </c>
      <c r="K1260">
        <v>2</v>
      </c>
      <c r="L1260">
        <v>1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2</v>
      </c>
      <c r="S1260">
        <v>2</v>
      </c>
      <c r="T1260">
        <v>1</v>
      </c>
      <c r="U1260">
        <v>3</v>
      </c>
      <c r="V1260">
        <v>1</v>
      </c>
      <c r="W1260">
        <v>3</v>
      </c>
      <c r="X1260">
        <v>2</v>
      </c>
      <c r="Y1260">
        <v>7</v>
      </c>
      <c r="Z1260">
        <v>1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3</v>
      </c>
      <c r="AG1260">
        <v>0</v>
      </c>
      <c r="AH1260">
        <v>0</v>
      </c>
      <c r="AI1260">
        <v>2</v>
      </c>
      <c r="AJ1260">
        <v>0</v>
      </c>
      <c r="AK1260">
        <v>7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9</v>
      </c>
      <c r="AX1260">
        <v>0</v>
      </c>
      <c r="AY1260">
        <v>2</v>
      </c>
      <c r="AZ1260">
        <v>19</v>
      </c>
      <c r="BA1260">
        <v>0</v>
      </c>
      <c r="BB1260">
        <v>0</v>
      </c>
      <c r="BC1260">
        <v>0</v>
      </c>
      <c r="BD1260">
        <v>1</v>
      </c>
    </row>
    <row r="1261" spans="1:56" x14ac:dyDescent="0.3">
      <c r="A1261">
        <v>2025</v>
      </c>
      <c r="B1261">
        <v>7</v>
      </c>
      <c r="C1261">
        <v>4455</v>
      </c>
      <c r="D1261">
        <v>4458</v>
      </c>
      <c r="E1261" t="s">
        <v>157</v>
      </c>
      <c r="F1261" t="s">
        <v>138</v>
      </c>
      <c r="G1261" t="s">
        <v>142</v>
      </c>
      <c r="H1261">
        <v>0</v>
      </c>
      <c r="I1261">
        <v>0</v>
      </c>
      <c r="J1261">
        <v>0</v>
      </c>
      <c r="K1261">
        <v>1</v>
      </c>
      <c r="L1261">
        <v>0</v>
      </c>
      <c r="M1261">
        <v>0</v>
      </c>
      <c r="N1261">
        <v>1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2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2</v>
      </c>
      <c r="AG1261">
        <v>0</v>
      </c>
      <c r="AH1261">
        <v>0</v>
      </c>
      <c r="AI1261">
        <v>1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2</v>
      </c>
      <c r="AX1261">
        <v>0</v>
      </c>
      <c r="AY1261">
        <v>0</v>
      </c>
      <c r="AZ1261">
        <v>1</v>
      </c>
      <c r="BA1261">
        <v>0</v>
      </c>
      <c r="BB1261">
        <v>0</v>
      </c>
      <c r="BC1261">
        <v>0</v>
      </c>
      <c r="BD1261">
        <v>1</v>
      </c>
    </row>
    <row r="1262" spans="1:56" x14ac:dyDescent="0.3">
      <c r="A1262">
        <v>2025</v>
      </c>
      <c r="B1262">
        <v>7</v>
      </c>
      <c r="C1262">
        <v>4456</v>
      </c>
      <c r="D1262">
        <v>4459</v>
      </c>
      <c r="E1262" t="s">
        <v>158</v>
      </c>
      <c r="F1262" t="s">
        <v>138</v>
      </c>
      <c r="G1262" t="s">
        <v>142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1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1</v>
      </c>
      <c r="AZ1262">
        <v>4</v>
      </c>
      <c r="BA1262">
        <v>0</v>
      </c>
      <c r="BB1262">
        <v>0</v>
      </c>
      <c r="BC1262">
        <v>0</v>
      </c>
      <c r="BD1262">
        <v>0</v>
      </c>
    </row>
    <row r="1263" spans="1:56" x14ac:dyDescent="0.3">
      <c r="A1263">
        <v>2025</v>
      </c>
      <c r="B1263">
        <v>7</v>
      </c>
      <c r="C1263">
        <v>4457</v>
      </c>
      <c r="D1263">
        <v>4460</v>
      </c>
      <c r="E1263" t="s">
        <v>159</v>
      </c>
      <c r="F1263" t="s">
        <v>138</v>
      </c>
      <c r="G1263" t="s">
        <v>142</v>
      </c>
      <c r="H1263">
        <v>0</v>
      </c>
      <c r="I1263">
        <v>0</v>
      </c>
      <c r="J1263">
        <v>0</v>
      </c>
      <c r="K1263">
        <v>1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1</v>
      </c>
      <c r="S1263">
        <v>1</v>
      </c>
      <c r="T1263">
        <v>1</v>
      </c>
      <c r="U1263">
        <v>0</v>
      </c>
      <c r="V1263">
        <v>0</v>
      </c>
      <c r="W1263">
        <v>0</v>
      </c>
      <c r="X1263">
        <v>1</v>
      </c>
      <c r="Y1263">
        <v>5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1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3</v>
      </c>
      <c r="AX1263">
        <v>0</v>
      </c>
      <c r="AY1263">
        <v>1</v>
      </c>
      <c r="AZ1263">
        <v>4</v>
      </c>
      <c r="BA1263">
        <v>0</v>
      </c>
      <c r="BB1263">
        <v>0</v>
      </c>
      <c r="BC1263">
        <v>0</v>
      </c>
      <c r="BD1263">
        <v>0</v>
      </c>
    </row>
    <row r="1264" spans="1:56" x14ac:dyDescent="0.3">
      <c r="A1264">
        <v>2025</v>
      </c>
      <c r="B1264">
        <v>7</v>
      </c>
      <c r="C1264">
        <v>4458</v>
      </c>
      <c r="D1264">
        <v>4461</v>
      </c>
      <c r="E1264" t="s">
        <v>160</v>
      </c>
      <c r="F1264" t="s">
        <v>138</v>
      </c>
      <c r="G1264" t="s">
        <v>142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1</v>
      </c>
      <c r="O1264">
        <v>0</v>
      </c>
      <c r="P1264">
        <v>1</v>
      </c>
      <c r="Q1264">
        <v>0</v>
      </c>
      <c r="R1264">
        <v>2</v>
      </c>
      <c r="S1264">
        <v>4</v>
      </c>
      <c r="T1264">
        <v>0</v>
      </c>
      <c r="U1264">
        <v>1</v>
      </c>
      <c r="V1264">
        <v>2</v>
      </c>
      <c r="W1264">
        <v>2</v>
      </c>
      <c r="X1264">
        <v>0</v>
      </c>
      <c r="Y1264">
        <v>1</v>
      </c>
      <c r="Z1264">
        <v>1</v>
      </c>
      <c r="AA1264">
        <v>0</v>
      </c>
      <c r="AB1264">
        <v>1</v>
      </c>
      <c r="AC1264">
        <v>0</v>
      </c>
      <c r="AD1264">
        <v>0</v>
      </c>
      <c r="AE1264">
        <v>0</v>
      </c>
      <c r="AF1264">
        <v>1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1</v>
      </c>
      <c r="AX1264">
        <v>0</v>
      </c>
      <c r="AY1264">
        <v>2</v>
      </c>
      <c r="AZ1264">
        <v>6</v>
      </c>
      <c r="BA1264">
        <v>0</v>
      </c>
      <c r="BB1264">
        <v>0</v>
      </c>
      <c r="BC1264">
        <v>0</v>
      </c>
      <c r="BD1264">
        <v>2</v>
      </c>
    </row>
    <row r="1265" spans="1:56" x14ac:dyDescent="0.3">
      <c r="A1265">
        <v>2025</v>
      </c>
      <c r="B1265">
        <v>7</v>
      </c>
      <c r="C1265">
        <v>4459</v>
      </c>
      <c r="D1265">
        <v>4462</v>
      </c>
      <c r="E1265" t="s">
        <v>161</v>
      </c>
      <c r="F1265" t="s">
        <v>138</v>
      </c>
      <c r="G1265" t="s">
        <v>142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3</v>
      </c>
      <c r="T1265">
        <v>1</v>
      </c>
      <c r="U1265">
        <v>2</v>
      </c>
      <c r="V1265">
        <v>0</v>
      </c>
      <c r="W1265">
        <v>0</v>
      </c>
      <c r="X1265">
        <v>0</v>
      </c>
      <c r="Y1265">
        <v>1</v>
      </c>
      <c r="Z1265">
        <v>0</v>
      </c>
      <c r="AA1265">
        <v>0</v>
      </c>
      <c r="AB1265">
        <v>2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3</v>
      </c>
      <c r="AX1265">
        <v>0</v>
      </c>
      <c r="AY1265">
        <v>0</v>
      </c>
      <c r="AZ1265">
        <v>2</v>
      </c>
      <c r="BA1265">
        <v>0</v>
      </c>
      <c r="BB1265">
        <v>0</v>
      </c>
      <c r="BC1265">
        <v>0</v>
      </c>
      <c r="BD1265">
        <v>2</v>
      </c>
    </row>
    <row r="1266" spans="1:56" x14ac:dyDescent="0.3">
      <c r="A1266">
        <v>2025</v>
      </c>
      <c r="B1266">
        <v>7</v>
      </c>
      <c r="C1266">
        <v>4460</v>
      </c>
      <c r="D1266">
        <v>4463</v>
      </c>
      <c r="E1266" t="s">
        <v>162</v>
      </c>
      <c r="F1266" t="s">
        <v>138</v>
      </c>
      <c r="G1266" t="s">
        <v>142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1</v>
      </c>
      <c r="X1266">
        <v>2</v>
      </c>
      <c r="Y1266">
        <v>0</v>
      </c>
      <c r="Z1266">
        <v>0</v>
      </c>
      <c r="AA1266">
        <v>2</v>
      </c>
      <c r="AB1266">
        <v>1</v>
      </c>
      <c r="AC1266">
        <v>0</v>
      </c>
      <c r="AD1266">
        <v>0</v>
      </c>
      <c r="AE1266">
        <v>0</v>
      </c>
      <c r="AF1266">
        <v>2</v>
      </c>
      <c r="AG1266">
        <v>0</v>
      </c>
      <c r="AH1266">
        <v>0</v>
      </c>
      <c r="AI1266">
        <v>3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2</v>
      </c>
      <c r="AV1266">
        <v>0</v>
      </c>
      <c r="AW1266">
        <v>6</v>
      </c>
      <c r="AX1266">
        <v>1</v>
      </c>
      <c r="AY1266">
        <v>1</v>
      </c>
      <c r="AZ1266">
        <v>3</v>
      </c>
      <c r="BA1266">
        <v>0</v>
      </c>
      <c r="BB1266">
        <v>0</v>
      </c>
      <c r="BC1266">
        <v>0</v>
      </c>
      <c r="BD1266">
        <v>1</v>
      </c>
    </row>
    <row r="1267" spans="1:56" x14ac:dyDescent="0.3">
      <c r="A1267">
        <v>2025</v>
      </c>
      <c r="B1267">
        <v>7</v>
      </c>
      <c r="C1267">
        <v>4461</v>
      </c>
      <c r="D1267">
        <v>4464</v>
      </c>
      <c r="E1267" t="s">
        <v>163</v>
      </c>
      <c r="F1267" t="s">
        <v>138</v>
      </c>
      <c r="G1267" t="s">
        <v>142</v>
      </c>
      <c r="H1267">
        <v>0</v>
      </c>
      <c r="I1267">
        <v>0</v>
      </c>
      <c r="J1267">
        <v>0</v>
      </c>
      <c r="K1267">
        <v>1</v>
      </c>
      <c r="L1267">
        <v>1</v>
      </c>
      <c r="M1267">
        <v>0</v>
      </c>
      <c r="N1267">
        <v>1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2</v>
      </c>
      <c r="U1267">
        <v>2</v>
      </c>
      <c r="V1267">
        <v>0</v>
      </c>
      <c r="W1267">
        <v>2</v>
      </c>
      <c r="X1267">
        <v>1</v>
      </c>
      <c r="Y1267">
        <v>1</v>
      </c>
      <c r="Z1267">
        <v>0</v>
      </c>
      <c r="AA1267">
        <v>2</v>
      </c>
      <c r="AB1267">
        <v>0</v>
      </c>
      <c r="AC1267">
        <v>0</v>
      </c>
      <c r="AD1267">
        <v>0</v>
      </c>
      <c r="AE1267">
        <v>0</v>
      </c>
      <c r="AF1267">
        <v>1</v>
      </c>
      <c r="AG1267">
        <v>0</v>
      </c>
      <c r="AH1267">
        <v>0</v>
      </c>
      <c r="AI1267">
        <v>1</v>
      </c>
      <c r="AJ1267">
        <v>0</v>
      </c>
      <c r="AK1267">
        <v>3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1</v>
      </c>
      <c r="AV1267">
        <v>0</v>
      </c>
      <c r="AW1267">
        <v>5</v>
      </c>
      <c r="AX1267">
        <v>0</v>
      </c>
      <c r="AY1267">
        <v>1</v>
      </c>
      <c r="AZ1267">
        <v>0</v>
      </c>
      <c r="BA1267">
        <v>0</v>
      </c>
      <c r="BB1267">
        <v>0</v>
      </c>
      <c r="BC1267">
        <v>0</v>
      </c>
      <c r="BD1267">
        <v>2</v>
      </c>
    </row>
    <row r="1268" spans="1:56" x14ac:dyDescent="0.3">
      <c r="A1268">
        <v>2025</v>
      </c>
      <c r="B1268">
        <v>7</v>
      </c>
      <c r="C1268">
        <v>4462</v>
      </c>
      <c r="D1268">
        <v>4465</v>
      </c>
      <c r="E1268" t="s">
        <v>164</v>
      </c>
      <c r="F1268" t="s">
        <v>138</v>
      </c>
      <c r="G1268" t="s">
        <v>142</v>
      </c>
      <c r="H1268">
        <v>0</v>
      </c>
      <c r="I1268">
        <v>0</v>
      </c>
      <c r="J1268">
        <v>0</v>
      </c>
      <c r="K1268">
        <v>0</v>
      </c>
      <c r="L1268">
        <v>1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1</v>
      </c>
      <c r="T1268">
        <v>1</v>
      </c>
      <c r="U1268">
        <v>1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4</v>
      </c>
      <c r="AG1268">
        <v>0</v>
      </c>
      <c r="AH1268">
        <v>0</v>
      </c>
      <c r="AI1268">
        <v>1</v>
      </c>
      <c r="AJ1268">
        <v>0</v>
      </c>
      <c r="AK1268">
        <v>1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1</v>
      </c>
      <c r="AV1268">
        <v>0</v>
      </c>
      <c r="AW1268">
        <v>2</v>
      </c>
      <c r="AX1268">
        <v>0</v>
      </c>
      <c r="AY1268">
        <v>2</v>
      </c>
      <c r="AZ1268">
        <v>6</v>
      </c>
      <c r="BA1268">
        <v>0</v>
      </c>
      <c r="BB1268">
        <v>0</v>
      </c>
      <c r="BC1268">
        <v>0</v>
      </c>
      <c r="BD1268">
        <v>1</v>
      </c>
    </row>
    <row r="1269" spans="1:56" x14ac:dyDescent="0.3">
      <c r="A1269">
        <v>2025</v>
      </c>
      <c r="B1269">
        <v>7</v>
      </c>
      <c r="C1269">
        <v>6669</v>
      </c>
      <c r="D1269">
        <v>6681</v>
      </c>
      <c r="E1269" t="s">
        <v>165</v>
      </c>
      <c r="F1269" t="s">
        <v>68</v>
      </c>
      <c r="G1269" t="s">
        <v>83</v>
      </c>
      <c r="H1269">
        <v>0</v>
      </c>
      <c r="I1269">
        <v>0</v>
      </c>
      <c r="J1269">
        <v>0</v>
      </c>
      <c r="K1269">
        <v>3</v>
      </c>
      <c r="L1269">
        <v>1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1</v>
      </c>
      <c r="S1269">
        <v>2</v>
      </c>
      <c r="T1269">
        <v>3</v>
      </c>
      <c r="U1269">
        <v>0</v>
      </c>
      <c r="V1269">
        <v>0</v>
      </c>
      <c r="W1269">
        <v>1</v>
      </c>
      <c r="X1269">
        <v>0</v>
      </c>
      <c r="Y1269">
        <v>1</v>
      </c>
      <c r="Z1269">
        <v>1</v>
      </c>
      <c r="AA1269">
        <v>4</v>
      </c>
      <c r="AB1269">
        <v>2</v>
      </c>
      <c r="AC1269">
        <v>0</v>
      </c>
      <c r="AD1269">
        <v>2</v>
      </c>
      <c r="AE1269">
        <v>0</v>
      </c>
      <c r="AF1269">
        <v>2</v>
      </c>
      <c r="AG1269">
        <v>0</v>
      </c>
      <c r="AH1269">
        <v>0</v>
      </c>
      <c r="AI1269">
        <v>2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1</v>
      </c>
      <c r="AV1269">
        <v>0</v>
      </c>
      <c r="AW1269">
        <v>3</v>
      </c>
      <c r="AX1269">
        <v>0</v>
      </c>
      <c r="AY1269">
        <v>0</v>
      </c>
      <c r="AZ1269">
        <v>1</v>
      </c>
      <c r="BA1269">
        <v>0</v>
      </c>
      <c r="BB1269">
        <v>0</v>
      </c>
      <c r="BC1269">
        <v>1</v>
      </c>
      <c r="BD1269">
        <v>0</v>
      </c>
    </row>
    <row r="1270" spans="1:56" x14ac:dyDescent="0.3">
      <c r="A1270">
        <v>2025</v>
      </c>
      <c r="B1270">
        <v>7</v>
      </c>
      <c r="C1270">
        <v>6670</v>
      </c>
      <c r="D1270">
        <v>6682</v>
      </c>
      <c r="E1270" t="s">
        <v>166</v>
      </c>
      <c r="F1270" t="s">
        <v>68</v>
      </c>
      <c r="G1270" t="s">
        <v>83</v>
      </c>
      <c r="H1270">
        <v>0</v>
      </c>
      <c r="I1270">
        <v>0</v>
      </c>
      <c r="J1270">
        <v>0</v>
      </c>
      <c r="K1270">
        <v>1</v>
      </c>
      <c r="L1270">
        <v>1</v>
      </c>
      <c r="M1270">
        <v>0</v>
      </c>
      <c r="N1270">
        <v>1</v>
      </c>
      <c r="O1270">
        <v>0</v>
      </c>
      <c r="P1270">
        <v>1</v>
      </c>
      <c r="Q1270">
        <v>0</v>
      </c>
      <c r="R1270">
        <v>0</v>
      </c>
      <c r="S1270">
        <v>0</v>
      </c>
      <c r="T1270">
        <v>0</v>
      </c>
      <c r="U1270">
        <v>3</v>
      </c>
      <c r="V1270">
        <v>2</v>
      </c>
      <c r="W1270">
        <v>2</v>
      </c>
      <c r="X1270">
        <v>2</v>
      </c>
      <c r="Y1270">
        <v>1</v>
      </c>
      <c r="Z1270">
        <v>1</v>
      </c>
      <c r="AA1270">
        <v>0</v>
      </c>
      <c r="AB1270">
        <v>1</v>
      </c>
      <c r="AC1270">
        <v>0</v>
      </c>
      <c r="AD1270">
        <v>0</v>
      </c>
      <c r="AE1270">
        <v>0</v>
      </c>
      <c r="AF1270">
        <v>2</v>
      </c>
      <c r="AG1270">
        <v>0</v>
      </c>
      <c r="AH1270">
        <v>0</v>
      </c>
      <c r="AI1270">
        <v>1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2</v>
      </c>
      <c r="AX1270">
        <v>0</v>
      </c>
      <c r="AY1270">
        <v>3</v>
      </c>
      <c r="AZ1270">
        <v>7</v>
      </c>
      <c r="BA1270">
        <v>0</v>
      </c>
      <c r="BB1270">
        <v>0</v>
      </c>
      <c r="BC1270">
        <v>1</v>
      </c>
      <c r="BD1270">
        <v>3</v>
      </c>
    </row>
    <row r="1271" spans="1:56" x14ac:dyDescent="0.3">
      <c r="A1271">
        <v>2025</v>
      </c>
      <c r="B1271">
        <v>7</v>
      </c>
      <c r="C1271">
        <v>6671</v>
      </c>
      <c r="D1271">
        <v>6683</v>
      </c>
      <c r="E1271" t="s">
        <v>167</v>
      </c>
      <c r="F1271" t="s">
        <v>68</v>
      </c>
      <c r="G1271" t="s">
        <v>104</v>
      </c>
      <c r="H1271">
        <v>0</v>
      </c>
      <c r="I1271">
        <v>0</v>
      </c>
      <c r="J1271">
        <v>0</v>
      </c>
      <c r="K1271">
        <v>7</v>
      </c>
      <c r="L1271">
        <v>6</v>
      </c>
      <c r="M1271">
        <v>0</v>
      </c>
      <c r="N1271">
        <v>7</v>
      </c>
      <c r="O1271">
        <v>0</v>
      </c>
      <c r="P1271">
        <v>5</v>
      </c>
      <c r="Q1271">
        <v>0</v>
      </c>
      <c r="R1271">
        <v>1</v>
      </c>
      <c r="S1271">
        <v>6</v>
      </c>
      <c r="T1271">
        <v>6</v>
      </c>
      <c r="U1271">
        <v>8</v>
      </c>
      <c r="V1271">
        <v>7</v>
      </c>
      <c r="W1271">
        <v>3</v>
      </c>
      <c r="X1271">
        <v>2</v>
      </c>
      <c r="Y1271">
        <v>3</v>
      </c>
      <c r="Z1271">
        <v>1</v>
      </c>
      <c r="AA1271">
        <v>5</v>
      </c>
      <c r="AB1271">
        <v>0</v>
      </c>
      <c r="AC1271">
        <v>0</v>
      </c>
      <c r="AD1271">
        <v>5</v>
      </c>
      <c r="AE1271">
        <v>0</v>
      </c>
      <c r="AF1271">
        <v>22</v>
      </c>
      <c r="AG1271">
        <v>0</v>
      </c>
      <c r="AH1271">
        <v>0</v>
      </c>
      <c r="AI1271">
        <v>5</v>
      </c>
      <c r="AJ1271">
        <v>0</v>
      </c>
      <c r="AK1271">
        <v>4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1</v>
      </c>
      <c r="AV1271">
        <v>0</v>
      </c>
      <c r="AW1271">
        <v>5</v>
      </c>
      <c r="AX1271">
        <v>0</v>
      </c>
      <c r="AY1271">
        <v>9</v>
      </c>
      <c r="AZ1271">
        <v>14</v>
      </c>
      <c r="BA1271">
        <v>0</v>
      </c>
      <c r="BB1271">
        <v>0</v>
      </c>
      <c r="BC1271">
        <v>0</v>
      </c>
      <c r="BD1271">
        <v>3</v>
      </c>
    </row>
    <row r="1272" spans="1:56" x14ac:dyDescent="0.3">
      <c r="A1272">
        <v>2025</v>
      </c>
      <c r="B1272">
        <v>7</v>
      </c>
      <c r="C1272">
        <v>6709</v>
      </c>
      <c r="D1272">
        <v>6722</v>
      </c>
      <c r="E1272" t="s">
        <v>168</v>
      </c>
      <c r="F1272" t="s">
        <v>8</v>
      </c>
      <c r="G1272" t="s">
        <v>37</v>
      </c>
      <c r="H1272">
        <v>1</v>
      </c>
      <c r="I1272">
        <v>2</v>
      </c>
      <c r="J1272">
        <v>6</v>
      </c>
      <c r="K1272">
        <v>8</v>
      </c>
      <c r="L1272">
        <v>6</v>
      </c>
      <c r="M1272">
        <v>1</v>
      </c>
      <c r="N1272">
        <v>8</v>
      </c>
      <c r="O1272">
        <v>0</v>
      </c>
      <c r="P1272">
        <v>6</v>
      </c>
      <c r="Q1272">
        <v>0</v>
      </c>
      <c r="R1272">
        <v>2</v>
      </c>
      <c r="S1272">
        <v>11</v>
      </c>
      <c r="T1272">
        <v>10</v>
      </c>
      <c r="U1272">
        <v>6</v>
      </c>
      <c r="V1272">
        <v>7</v>
      </c>
      <c r="W1272">
        <v>11</v>
      </c>
      <c r="X1272">
        <v>4</v>
      </c>
      <c r="Y1272">
        <v>1</v>
      </c>
      <c r="Z1272">
        <v>3</v>
      </c>
      <c r="AA1272">
        <v>3</v>
      </c>
      <c r="AB1272">
        <v>1</v>
      </c>
      <c r="AC1272">
        <v>0</v>
      </c>
      <c r="AD1272">
        <v>7</v>
      </c>
      <c r="AE1272">
        <v>0</v>
      </c>
      <c r="AF1272">
        <v>15</v>
      </c>
      <c r="AG1272">
        <v>0</v>
      </c>
      <c r="AH1272">
        <v>1</v>
      </c>
      <c r="AI1272">
        <v>8</v>
      </c>
      <c r="AJ1272">
        <v>0</v>
      </c>
      <c r="AK1272">
        <v>3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4</v>
      </c>
      <c r="AX1272">
        <v>0</v>
      </c>
      <c r="AY1272">
        <v>4</v>
      </c>
      <c r="AZ1272">
        <v>9</v>
      </c>
      <c r="BA1272">
        <v>0</v>
      </c>
      <c r="BB1272">
        <v>0</v>
      </c>
      <c r="BC1272">
        <v>0</v>
      </c>
      <c r="BD1272">
        <v>4</v>
      </c>
    </row>
    <row r="1273" spans="1:56" x14ac:dyDescent="0.3">
      <c r="A1273">
        <v>2025</v>
      </c>
      <c r="B1273">
        <v>7</v>
      </c>
      <c r="C1273">
        <v>6930</v>
      </c>
      <c r="D1273">
        <v>6953</v>
      </c>
      <c r="E1273" t="s">
        <v>170</v>
      </c>
      <c r="F1273" t="s">
        <v>68</v>
      </c>
      <c r="G1273" t="s">
        <v>92</v>
      </c>
      <c r="H1273">
        <v>0</v>
      </c>
      <c r="I1273">
        <v>0</v>
      </c>
      <c r="J1273">
        <v>0</v>
      </c>
      <c r="K1273">
        <v>1</v>
      </c>
      <c r="L1273">
        <v>1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2</v>
      </c>
      <c r="S1273">
        <v>1</v>
      </c>
      <c r="T1273">
        <v>2</v>
      </c>
      <c r="U1273">
        <v>1</v>
      </c>
      <c r="V1273">
        <v>1</v>
      </c>
      <c r="W1273">
        <v>2</v>
      </c>
      <c r="X1273">
        <v>3</v>
      </c>
      <c r="Y1273">
        <v>1</v>
      </c>
      <c r="Z1273">
        <v>2</v>
      </c>
      <c r="AA1273">
        <v>0</v>
      </c>
      <c r="AB1273">
        <v>2</v>
      </c>
      <c r="AC1273">
        <v>0</v>
      </c>
      <c r="AD1273">
        <v>0</v>
      </c>
      <c r="AE1273">
        <v>0</v>
      </c>
      <c r="AF1273">
        <v>1</v>
      </c>
      <c r="AG1273">
        <v>0</v>
      </c>
      <c r="AH1273">
        <v>0</v>
      </c>
      <c r="AI1273">
        <v>1</v>
      </c>
      <c r="AJ1273">
        <v>0</v>
      </c>
      <c r="AK1273">
        <v>1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1</v>
      </c>
      <c r="AV1273">
        <v>0</v>
      </c>
      <c r="AW1273">
        <v>1</v>
      </c>
      <c r="AX1273">
        <v>0</v>
      </c>
      <c r="AY1273">
        <v>0</v>
      </c>
      <c r="AZ1273">
        <v>4</v>
      </c>
      <c r="BA1273">
        <v>0</v>
      </c>
      <c r="BB1273">
        <v>0</v>
      </c>
      <c r="BC1273">
        <v>0</v>
      </c>
      <c r="BD1273">
        <v>5</v>
      </c>
    </row>
    <row r="1274" spans="1:56" x14ac:dyDescent="0.3">
      <c r="A1274">
        <v>2025</v>
      </c>
      <c r="B1274">
        <v>7</v>
      </c>
      <c r="C1274">
        <v>6931</v>
      </c>
      <c r="D1274">
        <v>6954</v>
      </c>
      <c r="E1274" t="s">
        <v>171</v>
      </c>
      <c r="F1274" t="s">
        <v>8</v>
      </c>
      <c r="G1274" t="s">
        <v>136</v>
      </c>
      <c r="H1274">
        <v>0</v>
      </c>
      <c r="I1274">
        <v>0</v>
      </c>
      <c r="J1274">
        <v>0</v>
      </c>
      <c r="K1274">
        <v>1</v>
      </c>
      <c r="L1274">
        <v>1</v>
      </c>
      <c r="M1274">
        <v>0</v>
      </c>
      <c r="N1274">
        <v>1</v>
      </c>
      <c r="O1274">
        <v>0</v>
      </c>
      <c r="P1274">
        <v>0</v>
      </c>
      <c r="Q1274">
        <v>0</v>
      </c>
      <c r="R1274">
        <v>2</v>
      </c>
      <c r="S1274">
        <v>3</v>
      </c>
      <c r="T1274">
        <v>7</v>
      </c>
      <c r="U1274">
        <v>2</v>
      </c>
      <c r="V1274">
        <v>0</v>
      </c>
      <c r="W1274">
        <v>2</v>
      </c>
      <c r="X1274">
        <v>0</v>
      </c>
      <c r="Y1274">
        <v>1</v>
      </c>
      <c r="Z1274">
        <v>0</v>
      </c>
      <c r="AA1274">
        <v>1</v>
      </c>
      <c r="AB1274">
        <v>0</v>
      </c>
      <c r="AC1274">
        <v>0</v>
      </c>
      <c r="AD1274">
        <v>3</v>
      </c>
      <c r="AE1274">
        <v>0</v>
      </c>
      <c r="AF1274">
        <v>9</v>
      </c>
      <c r="AG1274">
        <v>0</v>
      </c>
      <c r="AH1274">
        <v>0</v>
      </c>
      <c r="AI1274">
        <v>2</v>
      </c>
      <c r="AJ1274">
        <v>0</v>
      </c>
      <c r="AK1274">
        <v>2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1</v>
      </c>
      <c r="AV1274">
        <v>0</v>
      </c>
      <c r="AW1274">
        <v>6</v>
      </c>
      <c r="AX1274">
        <v>2</v>
      </c>
      <c r="AY1274">
        <v>10</v>
      </c>
      <c r="AZ1274">
        <v>11</v>
      </c>
      <c r="BA1274">
        <v>0</v>
      </c>
      <c r="BB1274">
        <v>0</v>
      </c>
      <c r="BC1274">
        <v>3</v>
      </c>
      <c r="BD1274">
        <v>3</v>
      </c>
    </row>
    <row r="1275" spans="1:56" x14ac:dyDescent="0.3">
      <c r="A1275">
        <v>2025</v>
      </c>
      <c r="B1275">
        <v>7</v>
      </c>
      <c r="C1275">
        <v>6974</v>
      </c>
      <c r="D1275">
        <v>6997</v>
      </c>
      <c r="E1275" t="s">
        <v>172</v>
      </c>
      <c r="F1275" t="s">
        <v>8</v>
      </c>
      <c r="G1275" t="s">
        <v>30</v>
      </c>
      <c r="H1275">
        <v>0</v>
      </c>
      <c r="I1275">
        <v>0</v>
      </c>
      <c r="J1275">
        <v>0</v>
      </c>
      <c r="K1275">
        <v>2</v>
      </c>
      <c r="L1275">
        <v>2</v>
      </c>
      <c r="M1275">
        <v>0</v>
      </c>
      <c r="N1275">
        <v>2</v>
      </c>
      <c r="O1275">
        <v>0</v>
      </c>
      <c r="P1275">
        <v>3</v>
      </c>
      <c r="Q1275">
        <v>0</v>
      </c>
      <c r="R1275">
        <v>2</v>
      </c>
      <c r="S1275">
        <v>3</v>
      </c>
      <c r="T1275">
        <v>2</v>
      </c>
      <c r="U1275">
        <v>6</v>
      </c>
      <c r="V1275">
        <v>1</v>
      </c>
      <c r="W1275">
        <v>3</v>
      </c>
      <c r="X1275">
        <v>0</v>
      </c>
      <c r="Y1275">
        <v>1</v>
      </c>
      <c r="Z1275">
        <v>1</v>
      </c>
      <c r="AA1275">
        <v>3</v>
      </c>
      <c r="AB1275">
        <v>0</v>
      </c>
      <c r="AC1275">
        <v>0</v>
      </c>
      <c r="AD1275">
        <v>6</v>
      </c>
      <c r="AE1275">
        <v>0</v>
      </c>
      <c r="AF1275">
        <v>7</v>
      </c>
      <c r="AG1275">
        <v>0</v>
      </c>
      <c r="AH1275">
        <v>0</v>
      </c>
      <c r="AI1275">
        <v>6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3</v>
      </c>
      <c r="AZ1275">
        <v>5</v>
      </c>
      <c r="BA1275">
        <v>0</v>
      </c>
      <c r="BB1275">
        <v>0</v>
      </c>
      <c r="BC1275">
        <v>0</v>
      </c>
      <c r="BD1275">
        <v>2</v>
      </c>
    </row>
    <row r="1276" spans="1:56" x14ac:dyDescent="0.3">
      <c r="A1276">
        <v>2025</v>
      </c>
      <c r="B1276">
        <v>7</v>
      </c>
      <c r="C1276">
        <v>6997</v>
      </c>
      <c r="D1276">
        <v>7020</v>
      </c>
      <c r="E1276" t="s">
        <v>173</v>
      </c>
      <c r="F1276" t="s">
        <v>68</v>
      </c>
      <c r="G1276" t="s">
        <v>94</v>
      </c>
      <c r="H1276">
        <v>0</v>
      </c>
      <c r="I1276">
        <v>0</v>
      </c>
      <c r="J1276">
        <v>0</v>
      </c>
      <c r="K1276">
        <v>2</v>
      </c>
      <c r="L1276">
        <v>2</v>
      </c>
      <c r="M1276">
        <v>0</v>
      </c>
      <c r="N1276">
        <v>2</v>
      </c>
      <c r="O1276">
        <v>0</v>
      </c>
      <c r="P1276">
        <v>2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1</v>
      </c>
      <c r="W1276">
        <v>3</v>
      </c>
      <c r="X1276">
        <v>0</v>
      </c>
      <c r="Y1276">
        <v>1</v>
      </c>
      <c r="Z1276">
        <v>2</v>
      </c>
      <c r="AA1276">
        <v>0</v>
      </c>
      <c r="AB1276">
        <v>1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1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2</v>
      </c>
      <c r="AX1276">
        <v>1</v>
      </c>
      <c r="AY1276">
        <v>4</v>
      </c>
      <c r="AZ1276">
        <v>7</v>
      </c>
      <c r="BA1276">
        <v>0</v>
      </c>
      <c r="BB1276">
        <v>0</v>
      </c>
      <c r="BC1276">
        <v>1</v>
      </c>
      <c r="BD1276">
        <v>0</v>
      </c>
    </row>
    <row r="1277" spans="1:56" x14ac:dyDescent="0.3">
      <c r="A1277">
        <v>2025</v>
      </c>
      <c r="B1277">
        <v>7</v>
      </c>
      <c r="C1277">
        <v>6998</v>
      </c>
      <c r="D1277">
        <v>7021</v>
      </c>
      <c r="E1277" t="s">
        <v>174</v>
      </c>
      <c r="F1277" t="s">
        <v>68</v>
      </c>
      <c r="G1277" t="s">
        <v>94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1</v>
      </c>
      <c r="S1277">
        <v>1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5</v>
      </c>
      <c r="AG1277">
        <v>0</v>
      </c>
      <c r="AH1277">
        <v>0</v>
      </c>
      <c r="AI1277">
        <v>1</v>
      </c>
      <c r="AJ1277">
        <v>0</v>
      </c>
      <c r="AK1277">
        <v>1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1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4</v>
      </c>
      <c r="AX1277">
        <v>0</v>
      </c>
      <c r="AY1277">
        <v>2</v>
      </c>
      <c r="AZ1277">
        <v>10</v>
      </c>
      <c r="BA1277">
        <v>0</v>
      </c>
      <c r="BB1277">
        <v>0</v>
      </c>
      <c r="BC1277">
        <v>0</v>
      </c>
      <c r="BD1277">
        <v>1</v>
      </c>
    </row>
    <row r="1278" spans="1:56" x14ac:dyDescent="0.3">
      <c r="A1278">
        <v>2025</v>
      </c>
      <c r="B1278">
        <v>7</v>
      </c>
      <c r="C1278">
        <v>6999</v>
      </c>
      <c r="D1278">
        <v>7022</v>
      </c>
      <c r="E1278" t="s">
        <v>175</v>
      </c>
      <c r="F1278" t="s">
        <v>138</v>
      </c>
      <c r="G1278" t="s">
        <v>144</v>
      </c>
      <c r="H1278">
        <v>0</v>
      </c>
      <c r="I1278">
        <v>0</v>
      </c>
      <c r="J1278">
        <v>0</v>
      </c>
      <c r="K1278">
        <v>2</v>
      </c>
      <c r="L1278">
        <v>1</v>
      </c>
      <c r="M1278">
        <v>0</v>
      </c>
      <c r="N1278">
        <v>1</v>
      </c>
      <c r="O1278">
        <v>0</v>
      </c>
      <c r="P1278">
        <v>1</v>
      </c>
      <c r="Q1278">
        <v>0</v>
      </c>
      <c r="R1278">
        <v>0</v>
      </c>
      <c r="S1278">
        <v>1</v>
      </c>
      <c r="T1278">
        <v>3</v>
      </c>
      <c r="U1278">
        <v>2</v>
      </c>
      <c r="V1278">
        <v>2</v>
      </c>
      <c r="W1278">
        <v>2</v>
      </c>
      <c r="X1278">
        <v>4</v>
      </c>
      <c r="Y1278">
        <v>3</v>
      </c>
      <c r="Z1278">
        <v>1</v>
      </c>
      <c r="AA1278">
        <v>2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4</v>
      </c>
      <c r="AJ1278">
        <v>0</v>
      </c>
      <c r="AK1278">
        <v>2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1</v>
      </c>
      <c r="AV1278">
        <v>0</v>
      </c>
      <c r="AW1278">
        <v>1</v>
      </c>
      <c r="AX1278">
        <v>0</v>
      </c>
      <c r="AY1278">
        <v>2</v>
      </c>
      <c r="AZ1278">
        <v>4</v>
      </c>
      <c r="BA1278">
        <v>0</v>
      </c>
      <c r="BB1278">
        <v>0</v>
      </c>
      <c r="BC1278">
        <v>0</v>
      </c>
      <c r="BD1278">
        <v>0</v>
      </c>
    </row>
    <row r="1279" spans="1:56" x14ac:dyDescent="0.3">
      <c r="A1279">
        <v>2025</v>
      </c>
      <c r="B1279">
        <v>7</v>
      </c>
      <c r="C1279">
        <v>7000</v>
      </c>
      <c r="D1279">
        <v>7023</v>
      </c>
      <c r="E1279" t="s">
        <v>176</v>
      </c>
      <c r="F1279" t="s">
        <v>8</v>
      </c>
      <c r="G1279" t="s">
        <v>18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1</v>
      </c>
      <c r="S1279">
        <v>1</v>
      </c>
      <c r="T1279">
        <v>0</v>
      </c>
      <c r="U1279">
        <v>0</v>
      </c>
      <c r="V1279">
        <v>0</v>
      </c>
      <c r="W1279">
        <v>0</v>
      </c>
      <c r="X1279">
        <v>1</v>
      </c>
      <c r="Y1279">
        <v>0</v>
      </c>
      <c r="Z1279">
        <v>1</v>
      </c>
      <c r="AA1279">
        <v>0</v>
      </c>
      <c r="AB1279">
        <v>0</v>
      </c>
      <c r="AC1279">
        <v>0</v>
      </c>
      <c r="AD1279">
        <v>2</v>
      </c>
      <c r="AE1279">
        <v>0</v>
      </c>
      <c r="AF1279">
        <v>0</v>
      </c>
      <c r="AG1279">
        <v>0</v>
      </c>
      <c r="AH1279">
        <v>0</v>
      </c>
      <c r="AI1279">
        <v>2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2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1</v>
      </c>
    </row>
    <row r="1280" spans="1:56" x14ac:dyDescent="0.3">
      <c r="A1280">
        <v>2025</v>
      </c>
      <c r="B1280">
        <v>7</v>
      </c>
      <c r="C1280">
        <v>7083</v>
      </c>
      <c r="D1280">
        <v>7107</v>
      </c>
      <c r="E1280" t="s">
        <v>34</v>
      </c>
      <c r="F1280" t="s">
        <v>8</v>
      </c>
      <c r="G1280" t="s">
        <v>34</v>
      </c>
      <c r="H1280">
        <v>0</v>
      </c>
      <c r="I1280">
        <v>0</v>
      </c>
      <c r="J1280">
        <v>0</v>
      </c>
      <c r="K1280">
        <v>15</v>
      </c>
      <c r="L1280">
        <v>13</v>
      </c>
      <c r="M1280">
        <v>0</v>
      </c>
      <c r="N1280">
        <v>12</v>
      </c>
      <c r="O1280">
        <v>0</v>
      </c>
      <c r="P1280">
        <v>12</v>
      </c>
      <c r="Q1280">
        <v>0</v>
      </c>
      <c r="R1280">
        <v>2</v>
      </c>
      <c r="S1280">
        <v>14</v>
      </c>
      <c r="T1280">
        <v>13</v>
      </c>
      <c r="U1280">
        <v>21</v>
      </c>
      <c r="V1280">
        <v>8</v>
      </c>
      <c r="W1280">
        <v>16</v>
      </c>
      <c r="X1280">
        <v>2</v>
      </c>
      <c r="Y1280">
        <v>11</v>
      </c>
      <c r="Z1280">
        <v>5</v>
      </c>
      <c r="AA1280">
        <v>13</v>
      </c>
      <c r="AB1280">
        <v>1</v>
      </c>
      <c r="AC1280">
        <v>0</v>
      </c>
      <c r="AD1280">
        <v>17</v>
      </c>
      <c r="AE1280">
        <v>0</v>
      </c>
      <c r="AF1280">
        <v>28</v>
      </c>
      <c r="AG1280">
        <v>0</v>
      </c>
      <c r="AH1280">
        <v>1</v>
      </c>
      <c r="AI1280">
        <v>18</v>
      </c>
      <c r="AJ1280">
        <v>0</v>
      </c>
      <c r="AK1280">
        <v>3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1</v>
      </c>
      <c r="AV1280">
        <v>0</v>
      </c>
      <c r="AW1280">
        <v>3</v>
      </c>
      <c r="AX1280">
        <v>0</v>
      </c>
      <c r="AY1280">
        <v>14</v>
      </c>
      <c r="AZ1280">
        <v>14</v>
      </c>
      <c r="BA1280">
        <v>0</v>
      </c>
      <c r="BB1280">
        <v>1</v>
      </c>
      <c r="BC1280">
        <v>5</v>
      </c>
      <c r="BD1280">
        <v>15</v>
      </c>
    </row>
    <row r="1281" spans="1:56" x14ac:dyDescent="0.3">
      <c r="A1281">
        <v>2025</v>
      </c>
      <c r="B1281">
        <v>7</v>
      </c>
      <c r="C1281">
        <v>7156</v>
      </c>
      <c r="D1281">
        <v>7183</v>
      </c>
      <c r="E1281" t="s">
        <v>177</v>
      </c>
      <c r="F1281" t="s">
        <v>8</v>
      </c>
      <c r="G1281" t="s">
        <v>25</v>
      </c>
      <c r="H1281">
        <v>0</v>
      </c>
      <c r="I1281">
        <v>0</v>
      </c>
      <c r="J1281">
        <v>0</v>
      </c>
      <c r="K1281">
        <v>12</v>
      </c>
      <c r="L1281">
        <v>3</v>
      </c>
      <c r="M1281">
        <v>1</v>
      </c>
      <c r="N1281">
        <v>1</v>
      </c>
      <c r="O1281">
        <v>0</v>
      </c>
      <c r="P1281">
        <v>0</v>
      </c>
      <c r="Q1281">
        <v>0</v>
      </c>
      <c r="R1281">
        <v>3</v>
      </c>
      <c r="S1281">
        <v>15</v>
      </c>
      <c r="T1281">
        <v>19</v>
      </c>
      <c r="U1281">
        <v>23</v>
      </c>
      <c r="V1281">
        <v>5</v>
      </c>
      <c r="W1281">
        <v>13</v>
      </c>
      <c r="X1281">
        <v>6</v>
      </c>
      <c r="Y1281">
        <v>7</v>
      </c>
      <c r="Z1281">
        <v>5</v>
      </c>
      <c r="AA1281">
        <v>10</v>
      </c>
      <c r="AB1281">
        <v>4</v>
      </c>
      <c r="AC1281">
        <v>0</v>
      </c>
      <c r="AD1281">
        <v>21</v>
      </c>
      <c r="AE1281">
        <v>0</v>
      </c>
      <c r="AF1281">
        <v>64</v>
      </c>
      <c r="AG1281">
        <v>0</v>
      </c>
      <c r="AH1281">
        <v>2</v>
      </c>
      <c r="AI1281">
        <v>19</v>
      </c>
      <c r="AJ1281">
        <v>0</v>
      </c>
      <c r="AK1281">
        <v>2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5</v>
      </c>
      <c r="AV1281">
        <v>0</v>
      </c>
      <c r="AW1281">
        <v>11</v>
      </c>
      <c r="AX1281">
        <v>3</v>
      </c>
      <c r="AY1281">
        <v>8</v>
      </c>
      <c r="AZ1281">
        <v>20</v>
      </c>
      <c r="BA1281">
        <v>0</v>
      </c>
      <c r="BB1281">
        <v>0</v>
      </c>
      <c r="BC1281">
        <v>15</v>
      </c>
      <c r="BD1281">
        <v>10</v>
      </c>
    </row>
    <row r="1282" spans="1:56" x14ac:dyDescent="0.3">
      <c r="A1282">
        <v>2025</v>
      </c>
      <c r="B1282">
        <v>7</v>
      </c>
      <c r="C1282">
        <v>7195</v>
      </c>
      <c r="D1282">
        <v>7222</v>
      </c>
      <c r="E1282" t="s">
        <v>178</v>
      </c>
      <c r="F1282" t="s">
        <v>68</v>
      </c>
      <c r="G1282" t="s">
        <v>117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2</v>
      </c>
      <c r="U1282">
        <v>1</v>
      </c>
      <c r="V1282">
        <v>2</v>
      </c>
      <c r="W1282">
        <v>1</v>
      </c>
      <c r="X1282">
        <v>2</v>
      </c>
      <c r="Y1282">
        <v>4</v>
      </c>
      <c r="Z1282">
        <v>1</v>
      </c>
      <c r="AA1282">
        <v>1</v>
      </c>
      <c r="AB1282">
        <v>2</v>
      </c>
      <c r="AC1282">
        <v>0</v>
      </c>
      <c r="AD1282">
        <v>1</v>
      </c>
      <c r="AE1282">
        <v>0</v>
      </c>
      <c r="AF1282">
        <v>4</v>
      </c>
      <c r="AG1282">
        <v>0</v>
      </c>
      <c r="AH1282">
        <v>0</v>
      </c>
      <c r="AI1282">
        <v>1</v>
      </c>
      <c r="AJ1282">
        <v>0</v>
      </c>
      <c r="AK1282">
        <v>0</v>
      </c>
      <c r="AL1282">
        <v>0</v>
      </c>
      <c r="AM1282">
        <v>1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1</v>
      </c>
      <c r="AZ1282">
        <v>14</v>
      </c>
      <c r="BA1282">
        <v>0</v>
      </c>
      <c r="BB1282">
        <v>0</v>
      </c>
      <c r="BC1282">
        <v>0</v>
      </c>
      <c r="BD1282">
        <v>4</v>
      </c>
    </row>
    <row r="1283" spans="1:56" x14ac:dyDescent="0.3">
      <c r="A1283">
        <v>2025</v>
      </c>
      <c r="B1283">
        <v>7</v>
      </c>
      <c r="C1283">
        <v>7196</v>
      </c>
      <c r="D1283">
        <v>7223</v>
      </c>
      <c r="E1283" t="s">
        <v>179</v>
      </c>
      <c r="F1283" t="s">
        <v>68</v>
      </c>
      <c r="G1283" t="s">
        <v>117</v>
      </c>
      <c r="H1283">
        <v>0</v>
      </c>
      <c r="I1283">
        <v>0</v>
      </c>
      <c r="J1283">
        <v>0</v>
      </c>
      <c r="K1283">
        <v>1</v>
      </c>
      <c r="L1283">
        <v>0</v>
      </c>
      <c r="M1283">
        <v>0</v>
      </c>
      <c r="N1283">
        <v>1</v>
      </c>
      <c r="O1283">
        <v>0</v>
      </c>
      <c r="P1283">
        <v>1</v>
      </c>
      <c r="Q1283">
        <v>0</v>
      </c>
      <c r="R1283">
        <v>1</v>
      </c>
      <c r="S1283">
        <v>2</v>
      </c>
      <c r="T1283">
        <v>0</v>
      </c>
      <c r="U1283">
        <v>0</v>
      </c>
      <c r="V1283">
        <v>0</v>
      </c>
      <c r="W1283">
        <v>1</v>
      </c>
      <c r="X1283">
        <v>1</v>
      </c>
      <c r="Y1283">
        <v>2</v>
      </c>
      <c r="Z1283">
        <v>1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3</v>
      </c>
      <c r="AJ1283">
        <v>0</v>
      </c>
      <c r="AK1283">
        <v>4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1</v>
      </c>
      <c r="AV1283">
        <v>0</v>
      </c>
      <c r="AW1283">
        <v>3</v>
      </c>
      <c r="AX1283">
        <v>5</v>
      </c>
      <c r="AY1283">
        <v>0</v>
      </c>
      <c r="AZ1283">
        <v>5</v>
      </c>
      <c r="BA1283">
        <v>0</v>
      </c>
      <c r="BB1283">
        <v>0</v>
      </c>
      <c r="BC1283">
        <v>0</v>
      </c>
      <c r="BD1283">
        <v>1</v>
      </c>
    </row>
    <row r="1284" spans="1:56" x14ac:dyDescent="0.3">
      <c r="A1284">
        <v>2025</v>
      </c>
      <c r="B1284">
        <v>7</v>
      </c>
      <c r="C1284">
        <v>7273</v>
      </c>
      <c r="D1284">
        <v>7306</v>
      </c>
      <c r="E1284" t="s">
        <v>180</v>
      </c>
      <c r="F1284" t="s">
        <v>8</v>
      </c>
      <c r="G1284" t="s">
        <v>32</v>
      </c>
      <c r="H1284">
        <v>0</v>
      </c>
      <c r="I1284">
        <v>0</v>
      </c>
      <c r="J1284">
        <v>0</v>
      </c>
      <c r="K1284">
        <v>3</v>
      </c>
      <c r="L1284">
        <v>1</v>
      </c>
      <c r="M1284">
        <v>0</v>
      </c>
      <c r="N1284">
        <v>2</v>
      </c>
      <c r="O1284">
        <v>0</v>
      </c>
      <c r="P1284">
        <v>2</v>
      </c>
      <c r="Q1284">
        <v>0</v>
      </c>
      <c r="R1284">
        <v>2</v>
      </c>
      <c r="S1284">
        <v>5</v>
      </c>
      <c r="T1284">
        <v>8</v>
      </c>
      <c r="U1284">
        <v>3</v>
      </c>
      <c r="V1284">
        <v>3</v>
      </c>
      <c r="W1284">
        <v>6</v>
      </c>
      <c r="X1284">
        <v>0</v>
      </c>
      <c r="Y1284">
        <v>6</v>
      </c>
      <c r="Z1284">
        <v>1</v>
      </c>
      <c r="AA1284">
        <v>5</v>
      </c>
      <c r="AB1284">
        <v>0</v>
      </c>
      <c r="AC1284">
        <v>0</v>
      </c>
      <c r="AD1284">
        <v>8</v>
      </c>
      <c r="AE1284">
        <v>0</v>
      </c>
      <c r="AF1284">
        <v>20</v>
      </c>
      <c r="AG1284">
        <v>0</v>
      </c>
      <c r="AH1284">
        <v>0</v>
      </c>
      <c r="AI1284">
        <v>8</v>
      </c>
      <c r="AJ1284">
        <v>0</v>
      </c>
      <c r="AK1284">
        <v>6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3</v>
      </c>
      <c r="AZ1284">
        <v>9</v>
      </c>
      <c r="BA1284">
        <v>0</v>
      </c>
      <c r="BB1284">
        <v>0</v>
      </c>
      <c r="BC1284">
        <v>0</v>
      </c>
      <c r="BD1284">
        <v>2</v>
      </c>
    </row>
    <row r="1285" spans="1:56" x14ac:dyDescent="0.3">
      <c r="A1285">
        <v>2025</v>
      </c>
      <c r="B1285">
        <v>7</v>
      </c>
      <c r="C1285">
        <v>7282</v>
      </c>
      <c r="D1285">
        <v>7315</v>
      </c>
      <c r="E1285" t="s">
        <v>181</v>
      </c>
      <c r="F1285" t="s">
        <v>68</v>
      </c>
      <c r="G1285" t="s">
        <v>104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1</v>
      </c>
      <c r="U1285">
        <v>2</v>
      </c>
      <c r="V1285">
        <v>1</v>
      </c>
      <c r="W1285">
        <v>1</v>
      </c>
      <c r="X1285">
        <v>2</v>
      </c>
      <c r="Y1285">
        <v>1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1</v>
      </c>
      <c r="AW1285">
        <v>0</v>
      </c>
      <c r="AX1285">
        <v>0</v>
      </c>
      <c r="AY1285">
        <v>2</v>
      </c>
      <c r="AZ1285">
        <v>4</v>
      </c>
      <c r="BA1285">
        <v>0</v>
      </c>
      <c r="BB1285">
        <v>0</v>
      </c>
      <c r="BC1285">
        <v>1</v>
      </c>
      <c r="BD1285">
        <v>2</v>
      </c>
    </row>
    <row r="1286" spans="1:56" x14ac:dyDescent="0.3">
      <c r="A1286">
        <v>2025</v>
      </c>
      <c r="B1286">
        <v>7</v>
      </c>
      <c r="C1286">
        <v>7283</v>
      </c>
      <c r="D1286">
        <v>7316</v>
      </c>
      <c r="E1286" t="s">
        <v>182</v>
      </c>
      <c r="F1286" t="s">
        <v>68</v>
      </c>
      <c r="G1286" t="s">
        <v>104</v>
      </c>
      <c r="H1286">
        <v>0</v>
      </c>
      <c r="I1286">
        <v>0</v>
      </c>
      <c r="J1286">
        <v>0</v>
      </c>
      <c r="K1286">
        <v>3</v>
      </c>
      <c r="L1286">
        <v>1</v>
      </c>
      <c r="M1286">
        <v>0</v>
      </c>
      <c r="N1286">
        <v>1</v>
      </c>
      <c r="O1286">
        <v>0</v>
      </c>
      <c r="P1286">
        <v>1</v>
      </c>
      <c r="Q1286">
        <v>0</v>
      </c>
      <c r="R1286">
        <v>2</v>
      </c>
      <c r="S1286">
        <v>1</v>
      </c>
      <c r="T1286">
        <v>3</v>
      </c>
      <c r="U1286">
        <v>4</v>
      </c>
      <c r="V1286">
        <v>2</v>
      </c>
      <c r="W1286">
        <v>7</v>
      </c>
      <c r="X1286">
        <v>2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0</v>
      </c>
      <c r="AE1286">
        <v>0</v>
      </c>
      <c r="AF1286">
        <v>10</v>
      </c>
      <c r="AG1286">
        <v>1</v>
      </c>
      <c r="AH1286">
        <v>3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4</v>
      </c>
      <c r="AZ1286">
        <v>2</v>
      </c>
      <c r="BA1286">
        <v>0</v>
      </c>
      <c r="BB1286">
        <v>0</v>
      </c>
      <c r="BC1286">
        <v>0</v>
      </c>
      <c r="BD1286">
        <v>2</v>
      </c>
    </row>
    <row r="1287" spans="1:56" x14ac:dyDescent="0.3">
      <c r="A1287">
        <v>2025</v>
      </c>
      <c r="B1287">
        <v>7</v>
      </c>
      <c r="C1287">
        <v>7284</v>
      </c>
      <c r="D1287">
        <v>7317</v>
      </c>
      <c r="E1287" t="s">
        <v>183</v>
      </c>
      <c r="F1287" t="s">
        <v>138</v>
      </c>
      <c r="G1287" t="s">
        <v>144</v>
      </c>
      <c r="H1287">
        <v>0</v>
      </c>
      <c r="I1287">
        <v>0</v>
      </c>
      <c r="J1287">
        <v>0</v>
      </c>
      <c r="K1287">
        <v>2</v>
      </c>
      <c r="L1287">
        <v>2</v>
      </c>
      <c r="M1287">
        <v>0</v>
      </c>
      <c r="N1287">
        <v>2</v>
      </c>
      <c r="O1287">
        <v>0</v>
      </c>
      <c r="P1287">
        <v>3</v>
      </c>
      <c r="Q1287">
        <v>0</v>
      </c>
      <c r="R1287">
        <v>0</v>
      </c>
      <c r="S1287">
        <v>1</v>
      </c>
      <c r="T1287">
        <v>4</v>
      </c>
      <c r="U1287">
        <v>2</v>
      </c>
      <c r="V1287">
        <v>5</v>
      </c>
      <c r="W1287">
        <v>2</v>
      </c>
      <c r="X1287">
        <v>1</v>
      </c>
      <c r="Y1287">
        <v>1</v>
      </c>
      <c r="Z1287">
        <v>0</v>
      </c>
      <c r="AA1287">
        <v>3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4</v>
      </c>
      <c r="AU1287">
        <v>0</v>
      </c>
      <c r="AV1287">
        <v>0</v>
      </c>
      <c r="AW1287">
        <v>1</v>
      </c>
      <c r="AX1287">
        <v>0</v>
      </c>
      <c r="AY1287">
        <v>1</v>
      </c>
      <c r="AZ1287">
        <v>0</v>
      </c>
      <c r="BA1287">
        <v>0</v>
      </c>
      <c r="BB1287">
        <v>0</v>
      </c>
      <c r="BC1287">
        <v>0</v>
      </c>
      <c r="BD1287">
        <v>2</v>
      </c>
    </row>
    <row r="1288" spans="1:56" x14ac:dyDescent="0.3">
      <c r="A1288">
        <v>2025</v>
      </c>
      <c r="B1288">
        <v>7</v>
      </c>
      <c r="C1288">
        <v>7285</v>
      </c>
      <c r="D1288">
        <v>7318</v>
      </c>
      <c r="E1288" t="s">
        <v>184</v>
      </c>
      <c r="F1288" t="s">
        <v>68</v>
      </c>
      <c r="G1288" t="s">
        <v>94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1</v>
      </c>
      <c r="T1288">
        <v>3</v>
      </c>
      <c r="U1288">
        <v>2</v>
      </c>
      <c r="V1288">
        <v>1</v>
      </c>
      <c r="W1288">
        <v>5</v>
      </c>
      <c r="X1288">
        <v>1</v>
      </c>
      <c r="Y1288">
        <v>5</v>
      </c>
      <c r="Z1288">
        <v>1</v>
      </c>
      <c r="AA1288">
        <v>1</v>
      </c>
      <c r="AB1288">
        <v>1</v>
      </c>
      <c r="AC1288">
        <v>0</v>
      </c>
      <c r="AD1288">
        <v>0</v>
      </c>
      <c r="AE1288">
        <v>0</v>
      </c>
      <c r="AF1288">
        <v>1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3</v>
      </c>
      <c r="AX1288">
        <v>1</v>
      </c>
      <c r="AY1288">
        <v>6</v>
      </c>
      <c r="AZ1288">
        <v>5</v>
      </c>
      <c r="BA1288">
        <v>0</v>
      </c>
      <c r="BB1288">
        <v>0</v>
      </c>
      <c r="BC1288">
        <v>3</v>
      </c>
      <c r="BD1288">
        <v>0</v>
      </c>
    </row>
    <row r="1289" spans="1:56" x14ac:dyDescent="0.3">
      <c r="A1289">
        <v>2025</v>
      </c>
      <c r="B1289">
        <v>7</v>
      </c>
      <c r="C1289">
        <v>8434</v>
      </c>
      <c r="D1289">
        <v>7410</v>
      </c>
      <c r="E1289" t="s">
        <v>185</v>
      </c>
      <c r="F1289" t="s">
        <v>8</v>
      </c>
      <c r="G1289" t="s">
        <v>21</v>
      </c>
      <c r="H1289">
        <v>0</v>
      </c>
      <c r="I1289">
        <v>1</v>
      </c>
      <c r="J1289">
        <v>0</v>
      </c>
      <c r="K1289">
        <v>4</v>
      </c>
      <c r="L1289">
        <v>4</v>
      </c>
      <c r="M1289">
        <v>0</v>
      </c>
      <c r="N1289">
        <v>4</v>
      </c>
      <c r="O1289">
        <v>0</v>
      </c>
      <c r="P1289">
        <v>5</v>
      </c>
      <c r="Q1289">
        <v>0</v>
      </c>
      <c r="R1289">
        <v>3</v>
      </c>
      <c r="S1289">
        <v>12</v>
      </c>
      <c r="T1289">
        <v>8</v>
      </c>
      <c r="U1289">
        <v>9</v>
      </c>
      <c r="V1289">
        <v>7</v>
      </c>
      <c r="W1289">
        <v>6</v>
      </c>
      <c r="X1289">
        <v>4</v>
      </c>
      <c r="Y1289">
        <v>7</v>
      </c>
      <c r="Z1289">
        <v>2</v>
      </c>
      <c r="AA1289">
        <v>5</v>
      </c>
      <c r="AB1289">
        <v>2</v>
      </c>
      <c r="AC1289">
        <v>0</v>
      </c>
      <c r="AD1289">
        <v>6</v>
      </c>
      <c r="AE1289">
        <v>0</v>
      </c>
      <c r="AF1289">
        <v>21</v>
      </c>
      <c r="AG1289">
        <v>0</v>
      </c>
      <c r="AH1289">
        <v>0</v>
      </c>
      <c r="AI1289">
        <v>8</v>
      </c>
      <c r="AJ1289">
        <v>0</v>
      </c>
      <c r="AK1289">
        <v>8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1</v>
      </c>
      <c r="AT1289">
        <v>2</v>
      </c>
      <c r="AU1289">
        <v>0</v>
      </c>
      <c r="AV1289">
        <v>0</v>
      </c>
      <c r="AW1289">
        <v>1</v>
      </c>
      <c r="AX1289">
        <v>0</v>
      </c>
      <c r="AY1289">
        <v>3</v>
      </c>
      <c r="AZ1289">
        <v>14</v>
      </c>
      <c r="BA1289">
        <v>0</v>
      </c>
      <c r="BB1289">
        <v>0</v>
      </c>
      <c r="BC1289">
        <v>1</v>
      </c>
      <c r="BD1289">
        <v>1</v>
      </c>
    </row>
    <row r="1290" spans="1:56" x14ac:dyDescent="0.3">
      <c r="A1290">
        <v>2025</v>
      </c>
      <c r="B1290">
        <v>7</v>
      </c>
      <c r="C1290">
        <v>10904</v>
      </c>
      <c r="D1290">
        <v>9468</v>
      </c>
      <c r="E1290" t="s">
        <v>186</v>
      </c>
      <c r="F1290" t="s">
        <v>68</v>
      </c>
      <c r="G1290" t="s">
        <v>83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</v>
      </c>
      <c r="U1290">
        <v>1</v>
      </c>
      <c r="V1290">
        <v>1</v>
      </c>
      <c r="W1290">
        <v>2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2</v>
      </c>
      <c r="AE1290">
        <v>0</v>
      </c>
      <c r="AF1290">
        <v>2</v>
      </c>
      <c r="AG1290">
        <v>0</v>
      </c>
      <c r="AH1290">
        <v>2</v>
      </c>
      <c r="AI1290">
        <v>1</v>
      </c>
      <c r="AJ1290">
        <v>0</v>
      </c>
      <c r="AK1290">
        <v>1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1</v>
      </c>
      <c r="AX1290">
        <v>0</v>
      </c>
      <c r="AY1290">
        <v>3</v>
      </c>
      <c r="AZ1290">
        <v>9</v>
      </c>
      <c r="BA1290">
        <v>0</v>
      </c>
      <c r="BB1290">
        <v>0</v>
      </c>
      <c r="BC1290">
        <v>0</v>
      </c>
      <c r="BD1290">
        <v>0</v>
      </c>
    </row>
    <row r="1291" spans="1:56" x14ac:dyDescent="0.3">
      <c r="A1291">
        <v>2025</v>
      </c>
      <c r="B1291">
        <v>7</v>
      </c>
      <c r="C1291">
        <v>11767</v>
      </c>
      <c r="D1291">
        <v>10096</v>
      </c>
      <c r="E1291" t="s">
        <v>187</v>
      </c>
      <c r="F1291" t="s">
        <v>68</v>
      </c>
      <c r="G1291" t="s">
        <v>104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1</v>
      </c>
      <c r="S1291">
        <v>1</v>
      </c>
      <c r="T1291">
        <v>0</v>
      </c>
      <c r="U1291">
        <v>0</v>
      </c>
      <c r="V1291">
        <v>2</v>
      </c>
      <c r="W1291">
        <v>0</v>
      </c>
      <c r="X1291">
        <v>2</v>
      </c>
      <c r="Y1291">
        <v>2</v>
      </c>
      <c r="Z1291">
        <v>1</v>
      </c>
      <c r="AA1291">
        <v>4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3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2</v>
      </c>
      <c r="AZ1291">
        <v>3</v>
      </c>
      <c r="BA1291">
        <v>0</v>
      </c>
      <c r="BB1291">
        <v>0</v>
      </c>
      <c r="BC1291">
        <v>0</v>
      </c>
      <c r="BD1291">
        <v>0</v>
      </c>
    </row>
    <row r="1292" spans="1:56" x14ac:dyDescent="0.3">
      <c r="A1292">
        <v>2025</v>
      </c>
      <c r="B1292">
        <v>7</v>
      </c>
      <c r="C1292">
        <v>11784</v>
      </c>
      <c r="D1292">
        <v>10095</v>
      </c>
      <c r="E1292" t="s">
        <v>188</v>
      </c>
      <c r="F1292" t="s">
        <v>68</v>
      </c>
      <c r="G1292" t="s">
        <v>104</v>
      </c>
      <c r="H1292">
        <v>0</v>
      </c>
      <c r="I1292">
        <v>0</v>
      </c>
      <c r="J1292">
        <v>0</v>
      </c>
      <c r="K1292">
        <v>7</v>
      </c>
      <c r="L1292">
        <v>5</v>
      </c>
      <c r="M1292">
        <v>0</v>
      </c>
      <c r="N1292">
        <v>6</v>
      </c>
      <c r="O1292">
        <v>0</v>
      </c>
      <c r="P1292">
        <v>4</v>
      </c>
      <c r="Q1292">
        <v>0</v>
      </c>
      <c r="R1292">
        <v>2</v>
      </c>
      <c r="S1292">
        <v>4</v>
      </c>
      <c r="T1292">
        <v>2</v>
      </c>
      <c r="U1292">
        <v>2</v>
      </c>
      <c r="V1292">
        <v>2</v>
      </c>
      <c r="W1292">
        <v>2</v>
      </c>
      <c r="X1292">
        <v>2</v>
      </c>
      <c r="Y1292">
        <v>1</v>
      </c>
      <c r="Z1292">
        <v>0</v>
      </c>
      <c r="AA1292">
        <v>1</v>
      </c>
      <c r="AB1292">
        <v>0</v>
      </c>
      <c r="AC1292">
        <v>0</v>
      </c>
      <c r="AD1292">
        <v>0</v>
      </c>
      <c r="AE1292">
        <v>0</v>
      </c>
      <c r="AF1292">
        <v>7</v>
      </c>
      <c r="AG1292">
        <v>0</v>
      </c>
      <c r="AH1292">
        <v>0</v>
      </c>
      <c r="AI1292">
        <v>0</v>
      </c>
      <c r="AJ1292">
        <v>0</v>
      </c>
      <c r="AK1292">
        <v>1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2</v>
      </c>
      <c r="AZ1292">
        <v>6</v>
      </c>
      <c r="BA1292">
        <v>0</v>
      </c>
      <c r="BB1292">
        <v>0</v>
      </c>
      <c r="BC1292">
        <v>0</v>
      </c>
      <c r="BD1292">
        <v>0</v>
      </c>
    </row>
    <row r="1293" spans="1:56" x14ac:dyDescent="0.3">
      <c r="A1293">
        <v>2025</v>
      </c>
      <c r="B1293">
        <v>7</v>
      </c>
      <c r="C1293">
        <v>12735</v>
      </c>
      <c r="D1293">
        <v>11688</v>
      </c>
      <c r="E1293" t="s">
        <v>189</v>
      </c>
      <c r="F1293" t="s">
        <v>68</v>
      </c>
      <c r="G1293" t="s">
        <v>104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1</v>
      </c>
      <c r="T1293">
        <v>4</v>
      </c>
      <c r="U1293">
        <v>3</v>
      </c>
      <c r="V1293">
        <v>3</v>
      </c>
      <c r="W1293">
        <v>1</v>
      </c>
      <c r="X1293">
        <v>3</v>
      </c>
      <c r="Y1293">
        <v>1</v>
      </c>
      <c r="Z1293">
        <v>1</v>
      </c>
      <c r="AA1293">
        <v>0</v>
      </c>
      <c r="AB1293">
        <v>0</v>
      </c>
      <c r="AC1293">
        <v>0</v>
      </c>
      <c r="AD1293">
        <v>3</v>
      </c>
      <c r="AE1293">
        <v>0</v>
      </c>
      <c r="AF1293">
        <v>11</v>
      </c>
      <c r="AG1293">
        <v>0</v>
      </c>
      <c r="AH1293">
        <v>1</v>
      </c>
      <c r="AI1293">
        <v>2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2</v>
      </c>
      <c r="AZ1293">
        <v>10</v>
      </c>
      <c r="BA1293">
        <v>0</v>
      </c>
      <c r="BB1293">
        <v>0</v>
      </c>
      <c r="BC1293">
        <v>1</v>
      </c>
      <c r="BD1293">
        <v>3</v>
      </c>
    </row>
    <row r="1294" spans="1:56" x14ac:dyDescent="0.3">
      <c r="A1294">
        <v>2025</v>
      </c>
      <c r="B1294">
        <v>7</v>
      </c>
      <c r="C1294">
        <v>13662</v>
      </c>
      <c r="D1294">
        <v>11452</v>
      </c>
      <c r="E1294" t="s">
        <v>190</v>
      </c>
      <c r="F1294" t="s">
        <v>68</v>
      </c>
      <c r="G1294" t="s">
        <v>83</v>
      </c>
      <c r="H1294">
        <v>1</v>
      </c>
      <c r="I1294">
        <v>0</v>
      </c>
      <c r="J1294">
        <v>0</v>
      </c>
      <c r="K1294">
        <v>2</v>
      </c>
      <c r="L1294">
        <v>2</v>
      </c>
      <c r="M1294">
        <v>0</v>
      </c>
      <c r="N1294">
        <v>3</v>
      </c>
      <c r="O1294">
        <v>0</v>
      </c>
      <c r="P1294">
        <v>1</v>
      </c>
      <c r="Q1294">
        <v>0</v>
      </c>
      <c r="R1294">
        <v>1</v>
      </c>
      <c r="S1294">
        <v>2</v>
      </c>
      <c r="T1294">
        <v>1</v>
      </c>
      <c r="U1294">
        <v>0</v>
      </c>
      <c r="V1294">
        <v>0</v>
      </c>
      <c r="W1294">
        <v>0</v>
      </c>
      <c r="X1294">
        <v>2</v>
      </c>
      <c r="Y1294">
        <v>0</v>
      </c>
      <c r="Z1294">
        <v>3</v>
      </c>
      <c r="AA1294">
        <v>1</v>
      </c>
      <c r="AB1294">
        <v>1</v>
      </c>
      <c r="AC1294">
        <v>0</v>
      </c>
      <c r="AD1294">
        <v>0</v>
      </c>
      <c r="AE1294">
        <v>0</v>
      </c>
      <c r="AF1294">
        <v>1</v>
      </c>
      <c r="AG1294">
        <v>0</v>
      </c>
      <c r="AH1294">
        <v>0</v>
      </c>
      <c r="AI1294">
        <v>1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1</v>
      </c>
      <c r="AY1294">
        <v>1</v>
      </c>
      <c r="AZ1294">
        <v>2</v>
      </c>
      <c r="BA1294">
        <v>0</v>
      </c>
      <c r="BB1294">
        <v>0</v>
      </c>
      <c r="BC1294">
        <v>0</v>
      </c>
      <c r="BD1294">
        <v>3</v>
      </c>
    </row>
    <row r="1295" spans="1:56" x14ac:dyDescent="0.3">
      <c r="A1295">
        <v>2025</v>
      </c>
      <c r="B1295">
        <v>7</v>
      </c>
      <c r="C1295">
        <v>14654</v>
      </c>
      <c r="D1295">
        <v>11470</v>
      </c>
      <c r="E1295" t="s">
        <v>191</v>
      </c>
      <c r="F1295" t="s">
        <v>66</v>
      </c>
      <c r="G1295" t="s">
        <v>9</v>
      </c>
      <c r="H1295">
        <v>0</v>
      </c>
      <c r="I1295">
        <v>64</v>
      </c>
      <c r="J1295">
        <v>122</v>
      </c>
      <c r="K1295">
        <v>1</v>
      </c>
      <c r="L1295">
        <v>0</v>
      </c>
      <c r="M1295">
        <v>2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7</v>
      </c>
      <c r="T1295">
        <v>2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2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17</v>
      </c>
      <c r="AV1295">
        <v>0</v>
      </c>
      <c r="AW1295">
        <v>16</v>
      </c>
      <c r="AX1295">
        <v>0</v>
      </c>
      <c r="AY1295">
        <v>13</v>
      </c>
      <c r="AZ1295">
        <v>17</v>
      </c>
      <c r="BA1295">
        <v>0</v>
      </c>
      <c r="BB1295">
        <v>0</v>
      </c>
      <c r="BC1295">
        <v>5</v>
      </c>
      <c r="BD1295">
        <v>12</v>
      </c>
    </row>
    <row r="1296" spans="1:56" x14ac:dyDescent="0.3">
      <c r="A1296">
        <v>2025</v>
      </c>
      <c r="B1296">
        <v>7</v>
      </c>
      <c r="C1296">
        <v>26291</v>
      </c>
      <c r="D1296">
        <v>17605</v>
      </c>
      <c r="E1296" t="s">
        <v>192</v>
      </c>
      <c r="F1296" t="s">
        <v>68</v>
      </c>
      <c r="G1296" t="s">
        <v>104</v>
      </c>
      <c r="H1296">
        <v>0</v>
      </c>
      <c r="I1296">
        <v>0</v>
      </c>
      <c r="J1296">
        <v>0</v>
      </c>
      <c r="K1296">
        <v>2</v>
      </c>
      <c r="L1296">
        <v>2</v>
      </c>
      <c r="M1296">
        <v>2</v>
      </c>
      <c r="N1296">
        <v>0</v>
      </c>
      <c r="O1296">
        <v>0</v>
      </c>
      <c r="P1296">
        <v>0</v>
      </c>
      <c r="Q1296">
        <v>0</v>
      </c>
      <c r="R1296">
        <v>1</v>
      </c>
      <c r="S1296">
        <v>2</v>
      </c>
      <c r="T1296">
        <v>5</v>
      </c>
      <c r="U1296">
        <v>2</v>
      </c>
      <c r="V1296">
        <v>2</v>
      </c>
      <c r="W1296">
        <v>3</v>
      </c>
      <c r="X1296">
        <v>2</v>
      </c>
      <c r="Y1296">
        <v>1</v>
      </c>
      <c r="Z1296">
        <v>3</v>
      </c>
      <c r="AA1296">
        <v>3</v>
      </c>
      <c r="AB1296">
        <v>1</v>
      </c>
      <c r="AC1296">
        <v>0</v>
      </c>
      <c r="AD1296">
        <v>0</v>
      </c>
      <c r="AE1296">
        <v>0</v>
      </c>
      <c r="AF1296">
        <v>4</v>
      </c>
      <c r="AG1296">
        <v>0</v>
      </c>
      <c r="AH1296">
        <v>0</v>
      </c>
      <c r="AI1296">
        <v>2</v>
      </c>
      <c r="AJ1296">
        <v>0</v>
      </c>
      <c r="AK1296">
        <v>3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9</v>
      </c>
      <c r="AZ1296">
        <v>21</v>
      </c>
      <c r="BA1296">
        <v>0</v>
      </c>
      <c r="BB1296">
        <v>0</v>
      </c>
      <c r="BC1296">
        <v>0</v>
      </c>
      <c r="BD1296">
        <v>1</v>
      </c>
    </row>
    <row r="1297" spans="1:56" x14ac:dyDescent="0.3">
      <c r="A1297">
        <v>2025</v>
      </c>
      <c r="B1297">
        <v>7</v>
      </c>
      <c r="C1297">
        <v>26893</v>
      </c>
      <c r="D1297">
        <v>17874</v>
      </c>
      <c r="E1297" t="s">
        <v>193</v>
      </c>
      <c r="F1297" t="s">
        <v>8</v>
      </c>
      <c r="G1297" t="s">
        <v>37</v>
      </c>
      <c r="H1297">
        <v>0</v>
      </c>
      <c r="I1297">
        <v>0</v>
      </c>
      <c r="J1297">
        <v>0</v>
      </c>
      <c r="K1297">
        <v>4</v>
      </c>
      <c r="L1297">
        <v>4</v>
      </c>
      <c r="M1297">
        <v>0</v>
      </c>
      <c r="N1297">
        <v>4</v>
      </c>
      <c r="O1297">
        <v>0</v>
      </c>
      <c r="P1297">
        <v>1</v>
      </c>
      <c r="Q1297">
        <v>0</v>
      </c>
      <c r="R1297">
        <v>2</v>
      </c>
      <c r="S1297">
        <v>3</v>
      </c>
      <c r="T1297">
        <v>4</v>
      </c>
      <c r="U1297">
        <v>5</v>
      </c>
      <c r="V1297">
        <v>2</v>
      </c>
      <c r="W1297">
        <v>2</v>
      </c>
      <c r="X1297">
        <v>1</v>
      </c>
      <c r="Y1297">
        <v>1</v>
      </c>
      <c r="Z1297">
        <v>0</v>
      </c>
      <c r="AA1297">
        <v>0</v>
      </c>
      <c r="AB1297">
        <v>0</v>
      </c>
      <c r="AC1297">
        <v>0</v>
      </c>
      <c r="AD1297">
        <v>2</v>
      </c>
      <c r="AE1297">
        <v>0</v>
      </c>
      <c r="AF1297">
        <v>9</v>
      </c>
      <c r="AG1297">
        <v>0</v>
      </c>
      <c r="AH1297">
        <v>0</v>
      </c>
      <c r="AI1297">
        <v>2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12</v>
      </c>
      <c r="BA1297">
        <v>0</v>
      </c>
      <c r="BB1297">
        <v>0</v>
      </c>
      <c r="BC1297">
        <v>0</v>
      </c>
      <c r="BD1297">
        <v>3</v>
      </c>
    </row>
    <row r="1298" spans="1:56" x14ac:dyDescent="0.3">
      <c r="A1298">
        <v>2025</v>
      </c>
      <c r="B1298">
        <v>7</v>
      </c>
      <c r="C1298">
        <v>26894</v>
      </c>
      <c r="D1298">
        <v>17875</v>
      </c>
      <c r="E1298" t="s">
        <v>194</v>
      </c>
      <c r="F1298" t="s">
        <v>8</v>
      </c>
      <c r="G1298" t="s">
        <v>61</v>
      </c>
      <c r="H1298">
        <v>0</v>
      </c>
      <c r="I1298">
        <v>0</v>
      </c>
      <c r="J1298">
        <v>0</v>
      </c>
      <c r="K1298">
        <v>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2</v>
      </c>
      <c r="V1298">
        <v>0</v>
      </c>
      <c r="W1298">
        <v>1</v>
      </c>
      <c r="X1298">
        <v>0</v>
      </c>
      <c r="Y1298">
        <v>1</v>
      </c>
      <c r="Z1298">
        <v>0</v>
      </c>
      <c r="AA1298">
        <v>0</v>
      </c>
      <c r="AB1298">
        <v>0</v>
      </c>
      <c r="AC1298">
        <v>0</v>
      </c>
      <c r="AD1298">
        <v>1</v>
      </c>
      <c r="AE1298">
        <v>0</v>
      </c>
      <c r="AF1298">
        <v>2</v>
      </c>
      <c r="AG1298">
        <v>0</v>
      </c>
      <c r="AH1298">
        <v>1</v>
      </c>
      <c r="AI1298">
        <v>1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1</v>
      </c>
      <c r="AV1298">
        <v>0</v>
      </c>
      <c r="AW1298">
        <v>1</v>
      </c>
      <c r="AX1298">
        <v>0</v>
      </c>
      <c r="AY1298">
        <v>1</v>
      </c>
      <c r="AZ1298">
        <v>6</v>
      </c>
      <c r="BA1298">
        <v>0</v>
      </c>
      <c r="BB1298">
        <v>0</v>
      </c>
      <c r="BC1298">
        <v>0</v>
      </c>
      <c r="BD1298">
        <v>2</v>
      </c>
    </row>
    <row r="1299" spans="1:56" x14ac:dyDescent="0.3">
      <c r="A1299">
        <v>2025</v>
      </c>
      <c r="B1299">
        <v>7</v>
      </c>
      <c r="C1299">
        <v>28687</v>
      </c>
      <c r="D1299">
        <v>18916</v>
      </c>
      <c r="E1299" t="s">
        <v>195</v>
      </c>
      <c r="F1299" t="s">
        <v>68</v>
      </c>
      <c r="G1299" t="s">
        <v>104</v>
      </c>
      <c r="H1299">
        <v>0</v>
      </c>
      <c r="I1299">
        <v>0</v>
      </c>
      <c r="J1299">
        <v>0</v>
      </c>
      <c r="K1299">
        <v>2</v>
      </c>
      <c r="L1299">
        <v>1</v>
      </c>
      <c r="M1299">
        <v>0</v>
      </c>
      <c r="N1299">
        <v>1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2</v>
      </c>
      <c r="U1299">
        <v>1</v>
      </c>
      <c r="V1299">
        <v>1</v>
      </c>
      <c r="W1299">
        <v>2</v>
      </c>
      <c r="X1299">
        <v>1</v>
      </c>
      <c r="Y1299">
        <v>3</v>
      </c>
      <c r="Z1299">
        <v>3</v>
      </c>
      <c r="AA1299">
        <v>2</v>
      </c>
      <c r="AB1299">
        <v>3</v>
      </c>
      <c r="AC1299">
        <v>0</v>
      </c>
      <c r="AD1299">
        <v>5</v>
      </c>
      <c r="AE1299">
        <v>0</v>
      </c>
      <c r="AF1299">
        <v>5</v>
      </c>
      <c r="AG1299">
        <v>0</v>
      </c>
      <c r="AH1299">
        <v>10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13</v>
      </c>
      <c r="AZ1299">
        <v>13</v>
      </c>
      <c r="BA1299">
        <v>0</v>
      </c>
      <c r="BB1299">
        <v>0</v>
      </c>
      <c r="BC1299">
        <v>1</v>
      </c>
      <c r="BD1299">
        <v>0</v>
      </c>
    </row>
    <row r="1300" spans="1:56" x14ac:dyDescent="0.3">
      <c r="A1300">
        <v>2025</v>
      </c>
      <c r="B1300">
        <v>7</v>
      </c>
      <c r="C1300">
        <v>29039</v>
      </c>
      <c r="D1300">
        <v>18872</v>
      </c>
      <c r="E1300" t="s">
        <v>196</v>
      </c>
      <c r="F1300" t="s">
        <v>68</v>
      </c>
      <c r="G1300" t="s">
        <v>104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1</v>
      </c>
      <c r="T1300">
        <v>2</v>
      </c>
      <c r="U1300">
        <v>3</v>
      </c>
      <c r="V1300">
        <v>1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1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1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1</v>
      </c>
      <c r="AZ1300">
        <v>2</v>
      </c>
      <c r="BA1300">
        <v>0</v>
      </c>
      <c r="BB1300">
        <v>0</v>
      </c>
      <c r="BC1300">
        <v>0</v>
      </c>
      <c r="BD1300">
        <v>1</v>
      </c>
    </row>
    <row r="1301" spans="1:56" x14ac:dyDescent="0.3">
      <c r="A1301">
        <v>2025</v>
      </c>
      <c r="B1301">
        <v>7</v>
      </c>
      <c r="C1301">
        <v>35945</v>
      </c>
      <c r="D1301">
        <v>26094</v>
      </c>
      <c r="E1301" t="s">
        <v>197</v>
      </c>
      <c r="F1301" t="s">
        <v>68</v>
      </c>
      <c r="G1301" t="s">
        <v>68</v>
      </c>
      <c r="H1301">
        <v>0</v>
      </c>
      <c r="I1301">
        <v>0</v>
      </c>
      <c r="J1301">
        <v>0</v>
      </c>
      <c r="K1301">
        <v>5</v>
      </c>
      <c r="L1301">
        <v>1</v>
      </c>
      <c r="M1301">
        <v>0</v>
      </c>
      <c r="N1301">
        <v>2</v>
      </c>
      <c r="O1301">
        <v>0</v>
      </c>
      <c r="P1301">
        <v>4</v>
      </c>
      <c r="Q1301">
        <v>0</v>
      </c>
      <c r="R1301">
        <v>3</v>
      </c>
      <c r="S1301">
        <v>7</v>
      </c>
      <c r="T1301">
        <v>10</v>
      </c>
      <c r="U1301">
        <v>9</v>
      </c>
      <c r="V1301">
        <v>4</v>
      </c>
      <c r="W1301">
        <v>8</v>
      </c>
      <c r="X1301">
        <v>6</v>
      </c>
      <c r="Y1301">
        <v>7</v>
      </c>
      <c r="Z1301">
        <v>4</v>
      </c>
      <c r="AA1301">
        <v>7</v>
      </c>
      <c r="AB1301">
        <v>2</v>
      </c>
      <c r="AC1301">
        <v>0</v>
      </c>
      <c r="AD1301">
        <v>9</v>
      </c>
      <c r="AE1301">
        <v>0</v>
      </c>
      <c r="AF1301">
        <v>31</v>
      </c>
      <c r="AG1301">
        <v>0</v>
      </c>
      <c r="AH1301">
        <v>0</v>
      </c>
      <c r="AI1301">
        <v>8</v>
      </c>
      <c r="AJ1301">
        <v>0</v>
      </c>
      <c r="AK1301">
        <v>2</v>
      </c>
      <c r="AL1301">
        <v>0</v>
      </c>
      <c r="AM1301">
        <v>1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5</v>
      </c>
      <c r="AX1301">
        <v>10</v>
      </c>
      <c r="AY1301">
        <v>1</v>
      </c>
      <c r="AZ1301">
        <v>1</v>
      </c>
      <c r="BA1301">
        <v>0</v>
      </c>
      <c r="BB1301">
        <v>0</v>
      </c>
      <c r="BC1301">
        <v>5</v>
      </c>
      <c r="BD1301">
        <v>3</v>
      </c>
    </row>
    <row r="1302" spans="1:56" x14ac:dyDescent="0.3">
      <c r="A1302">
        <v>2025</v>
      </c>
      <c r="B1302">
        <v>7</v>
      </c>
      <c r="C1302">
        <v>36072</v>
      </c>
      <c r="D1302">
        <v>26269</v>
      </c>
      <c r="E1302" t="s">
        <v>198</v>
      </c>
      <c r="F1302" t="s">
        <v>8</v>
      </c>
      <c r="G1302" t="s">
        <v>18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2</v>
      </c>
      <c r="U1302">
        <v>1</v>
      </c>
      <c r="V1302">
        <v>2</v>
      </c>
      <c r="W1302">
        <v>0</v>
      </c>
      <c r="X1302">
        <v>1</v>
      </c>
      <c r="Y1302">
        <v>1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4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1</v>
      </c>
      <c r="BA1302">
        <v>0</v>
      </c>
      <c r="BB1302">
        <v>0</v>
      </c>
      <c r="BC1302">
        <v>0</v>
      </c>
      <c r="BD1302">
        <v>2</v>
      </c>
    </row>
    <row r="1303" spans="1:56" x14ac:dyDescent="0.3">
      <c r="A1303">
        <v>2025</v>
      </c>
      <c r="B1303">
        <v>7</v>
      </c>
      <c r="C1303">
        <v>36914</v>
      </c>
      <c r="D1303">
        <v>27737</v>
      </c>
      <c r="E1303" t="s">
        <v>523</v>
      </c>
      <c r="F1303" t="s">
        <v>8</v>
      </c>
      <c r="G1303" t="s">
        <v>39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1</v>
      </c>
      <c r="BD1303">
        <v>0</v>
      </c>
    </row>
    <row r="1304" spans="1:56" x14ac:dyDescent="0.3">
      <c r="A1304">
        <v>2025</v>
      </c>
      <c r="B1304">
        <v>7</v>
      </c>
      <c r="C1304">
        <v>39423</v>
      </c>
      <c r="D1304">
        <v>31139</v>
      </c>
      <c r="E1304" t="s">
        <v>363</v>
      </c>
      <c r="F1304" t="s">
        <v>138</v>
      </c>
      <c r="G1304" t="s">
        <v>142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0</v>
      </c>
      <c r="S1304">
        <v>2</v>
      </c>
      <c r="T1304">
        <v>1</v>
      </c>
      <c r="U1304">
        <v>2</v>
      </c>
      <c r="V1304">
        <v>0</v>
      </c>
      <c r="W1304">
        <v>1</v>
      </c>
      <c r="X1304">
        <v>1</v>
      </c>
      <c r="Y1304">
        <v>1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3</v>
      </c>
      <c r="AG1304">
        <v>0</v>
      </c>
      <c r="AH1304">
        <v>0</v>
      </c>
      <c r="AI1304">
        <v>1</v>
      </c>
      <c r="AJ1304">
        <v>0</v>
      </c>
      <c r="AK1304">
        <v>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1</v>
      </c>
      <c r="AX1304">
        <v>0</v>
      </c>
      <c r="AY1304">
        <v>2</v>
      </c>
      <c r="AZ1304">
        <v>12</v>
      </c>
      <c r="BA1304">
        <v>0</v>
      </c>
      <c r="BB1304">
        <v>0</v>
      </c>
      <c r="BC1304">
        <v>0</v>
      </c>
      <c r="BD1304">
        <v>3</v>
      </c>
    </row>
    <row r="1305" spans="1:56" x14ac:dyDescent="0.3">
      <c r="A1305">
        <v>2025</v>
      </c>
      <c r="B1305">
        <v>7</v>
      </c>
      <c r="C1305">
        <v>40593</v>
      </c>
      <c r="D1305">
        <v>31449</v>
      </c>
      <c r="E1305" t="s">
        <v>169</v>
      </c>
      <c r="F1305" t="s">
        <v>8</v>
      </c>
      <c r="G1305" t="s">
        <v>30</v>
      </c>
      <c r="H1305">
        <v>0</v>
      </c>
      <c r="I1305">
        <v>0</v>
      </c>
      <c r="J1305">
        <v>0</v>
      </c>
      <c r="K1305">
        <v>27</v>
      </c>
      <c r="L1305">
        <v>9</v>
      </c>
      <c r="M1305">
        <v>0</v>
      </c>
      <c r="N1305">
        <v>6</v>
      </c>
      <c r="O1305">
        <v>0</v>
      </c>
      <c r="P1305">
        <v>5</v>
      </c>
      <c r="Q1305">
        <v>0</v>
      </c>
      <c r="R1305">
        <v>12</v>
      </c>
      <c r="S1305">
        <v>21</v>
      </c>
      <c r="T1305">
        <v>13</v>
      </c>
      <c r="U1305">
        <v>14</v>
      </c>
      <c r="V1305">
        <v>12</v>
      </c>
      <c r="W1305">
        <v>13</v>
      </c>
      <c r="X1305">
        <v>6</v>
      </c>
      <c r="Y1305">
        <v>5</v>
      </c>
      <c r="Z1305">
        <v>2</v>
      </c>
      <c r="AA1305">
        <v>11</v>
      </c>
      <c r="AB1305">
        <v>0</v>
      </c>
      <c r="AC1305">
        <v>9</v>
      </c>
      <c r="AD1305">
        <v>11</v>
      </c>
      <c r="AE1305">
        <v>23</v>
      </c>
      <c r="AF1305">
        <v>26</v>
      </c>
      <c r="AG1305">
        <v>0</v>
      </c>
      <c r="AH1305">
        <v>6</v>
      </c>
      <c r="AI1305">
        <v>8</v>
      </c>
      <c r="AJ1305">
        <v>0</v>
      </c>
      <c r="AK1305">
        <v>7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7</v>
      </c>
      <c r="AV1305">
        <v>0</v>
      </c>
      <c r="AW1305">
        <v>15</v>
      </c>
      <c r="AX1305">
        <v>0</v>
      </c>
      <c r="AY1305">
        <v>13</v>
      </c>
      <c r="AZ1305">
        <v>42</v>
      </c>
      <c r="BA1305">
        <v>0</v>
      </c>
      <c r="BB1305">
        <v>0</v>
      </c>
      <c r="BC1305">
        <v>1</v>
      </c>
      <c r="BD1305">
        <v>1</v>
      </c>
    </row>
    <row r="1306" spans="1:56" x14ac:dyDescent="0.3">
      <c r="A1306">
        <v>2025</v>
      </c>
      <c r="B1306">
        <v>7</v>
      </c>
      <c r="C1306">
        <v>40716</v>
      </c>
      <c r="D1306">
        <v>32743</v>
      </c>
      <c r="E1306" t="s">
        <v>30</v>
      </c>
      <c r="F1306" t="s">
        <v>8</v>
      </c>
      <c r="G1306" t="s">
        <v>30</v>
      </c>
      <c r="H1306">
        <v>19</v>
      </c>
      <c r="I1306">
        <v>0</v>
      </c>
      <c r="J1306">
        <v>28</v>
      </c>
      <c r="K1306">
        <v>9</v>
      </c>
      <c r="L1306">
        <v>6</v>
      </c>
      <c r="M1306">
        <v>0</v>
      </c>
      <c r="N1306">
        <v>3</v>
      </c>
      <c r="O1306">
        <v>0</v>
      </c>
      <c r="P1306">
        <v>2</v>
      </c>
      <c r="Q1306">
        <v>0</v>
      </c>
      <c r="R1306">
        <v>10</v>
      </c>
      <c r="S1306">
        <v>15</v>
      </c>
      <c r="T1306">
        <v>9</v>
      </c>
      <c r="U1306">
        <v>19</v>
      </c>
      <c r="V1306">
        <v>5</v>
      </c>
      <c r="W1306">
        <v>11</v>
      </c>
      <c r="X1306">
        <v>12</v>
      </c>
      <c r="Y1306">
        <v>9</v>
      </c>
      <c r="Z1306">
        <v>3</v>
      </c>
      <c r="AA1306">
        <v>9</v>
      </c>
      <c r="AB1306">
        <v>1</v>
      </c>
      <c r="AC1306">
        <v>0</v>
      </c>
      <c r="AD1306">
        <v>12</v>
      </c>
      <c r="AE1306">
        <v>2</v>
      </c>
      <c r="AF1306">
        <v>54</v>
      </c>
      <c r="AG1306">
        <v>0</v>
      </c>
      <c r="AH1306">
        <v>0</v>
      </c>
      <c r="AI1306">
        <v>13</v>
      </c>
      <c r="AJ1306">
        <v>0</v>
      </c>
      <c r="AK1306">
        <v>15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2</v>
      </c>
      <c r="AX1306">
        <v>8</v>
      </c>
      <c r="AY1306">
        <v>5</v>
      </c>
      <c r="AZ1306">
        <v>23</v>
      </c>
      <c r="BA1306">
        <v>1</v>
      </c>
      <c r="BB1306">
        <v>0</v>
      </c>
      <c r="BC1306">
        <v>4</v>
      </c>
      <c r="BD1306">
        <v>26</v>
      </c>
    </row>
    <row r="1307" spans="1:56" x14ac:dyDescent="0.3">
      <c r="A1307">
        <v>2025</v>
      </c>
      <c r="B1307">
        <v>7</v>
      </c>
      <c r="C1307">
        <v>40948</v>
      </c>
      <c r="D1307">
        <v>34132</v>
      </c>
      <c r="E1307" t="s">
        <v>524</v>
      </c>
      <c r="F1307" t="s">
        <v>68</v>
      </c>
      <c r="G1307" t="s">
        <v>94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1</v>
      </c>
      <c r="T1307">
        <v>0</v>
      </c>
      <c r="U1307">
        <v>0</v>
      </c>
      <c r="V1307">
        <v>1</v>
      </c>
      <c r="W1307">
        <v>1</v>
      </c>
      <c r="X1307">
        <v>1</v>
      </c>
      <c r="Y1307">
        <v>1</v>
      </c>
      <c r="Z1307">
        <v>1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3</v>
      </c>
      <c r="AG1307">
        <v>0</v>
      </c>
      <c r="AH1307">
        <v>0</v>
      </c>
      <c r="AI1307">
        <v>0</v>
      </c>
      <c r="AJ1307">
        <v>0</v>
      </c>
      <c r="AK1307">
        <v>2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1</v>
      </c>
      <c r="AX1307">
        <v>0</v>
      </c>
      <c r="AY1307">
        <v>0</v>
      </c>
      <c r="AZ1307">
        <v>8</v>
      </c>
      <c r="BA1307">
        <v>0</v>
      </c>
      <c r="BB1307">
        <v>0</v>
      </c>
      <c r="BC1307">
        <v>0</v>
      </c>
      <c r="BD1307">
        <v>2</v>
      </c>
    </row>
    <row r="1308" spans="1:56" x14ac:dyDescent="0.3">
      <c r="A1308">
        <v>2025</v>
      </c>
      <c r="B1308">
        <v>8</v>
      </c>
      <c r="C1308">
        <v>4314</v>
      </c>
      <c r="D1308">
        <v>4317</v>
      </c>
      <c r="E1308" t="s">
        <v>7</v>
      </c>
      <c r="F1308" t="s">
        <v>8</v>
      </c>
      <c r="G1308" t="s">
        <v>9</v>
      </c>
      <c r="H1308">
        <v>74</v>
      </c>
      <c r="I1308">
        <v>21</v>
      </c>
      <c r="J1308">
        <v>188</v>
      </c>
      <c r="K1308">
        <v>2</v>
      </c>
      <c r="L1308">
        <v>0</v>
      </c>
      <c r="M1308">
        <v>1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7</v>
      </c>
      <c r="T1308">
        <v>5</v>
      </c>
      <c r="U1308">
        <v>7</v>
      </c>
      <c r="V1308">
        <v>1</v>
      </c>
      <c r="W1308">
        <v>3</v>
      </c>
      <c r="X1308">
        <v>2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1</v>
      </c>
      <c r="AE1308">
        <v>1</v>
      </c>
      <c r="AF1308">
        <v>1</v>
      </c>
      <c r="AG1308">
        <v>0</v>
      </c>
      <c r="AH1308">
        <v>1</v>
      </c>
      <c r="AI1308">
        <v>1</v>
      </c>
      <c r="AJ1308">
        <v>0</v>
      </c>
      <c r="AK1308">
        <v>0</v>
      </c>
      <c r="AL1308">
        <v>0</v>
      </c>
      <c r="AM1308">
        <v>1</v>
      </c>
      <c r="AN1308">
        <v>2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2</v>
      </c>
      <c r="AV1308">
        <v>0</v>
      </c>
      <c r="AW1308">
        <v>6</v>
      </c>
      <c r="AX1308">
        <v>0</v>
      </c>
      <c r="AY1308">
        <v>3</v>
      </c>
      <c r="AZ1308">
        <v>5</v>
      </c>
      <c r="BA1308">
        <v>0</v>
      </c>
      <c r="BB1308">
        <v>0</v>
      </c>
      <c r="BC1308">
        <v>0</v>
      </c>
      <c r="BD1308">
        <v>1</v>
      </c>
    </row>
    <row r="1309" spans="1:56" x14ac:dyDescent="0.3">
      <c r="A1309">
        <v>2025</v>
      </c>
      <c r="B1309">
        <v>8</v>
      </c>
      <c r="C1309">
        <v>4315</v>
      </c>
      <c r="D1309">
        <v>4318</v>
      </c>
      <c r="E1309" t="s">
        <v>10</v>
      </c>
      <c r="F1309" t="s">
        <v>8</v>
      </c>
      <c r="G1309" t="s">
        <v>8</v>
      </c>
      <c r="H1309">
        <v>8</v>
      </c>
      <c r="I1309">
        <v>0</v>
      </c>
      <c r="J1309">
        <v>15</v>
      </c>
      <c r="K1309">
        <v>11</v>
      </c>
      <c r="L1309">
        <v>3</v>
      </c>
      <c r="M1309">
        <v>3</v>
      </c>
      <c r="N1309">
        <v>2</v>
      </c>
      <c r="O1309">
        <v>3</v>
      </c>
      <c r="P1309">
        <v>3</v>
      </c>
      <c r="Q1309">
        <v>0</v>
      </c>
      <c r="R1309">
        <v>10</v>
      </c>
      <c r="S1309">
        <v>30</v>
      </c>
      <c r="T1309">
        <v>19</v>
      </c>
      <c r="U1309">
        <v>25</v>
      </c>
      <c r="V1309">
        <v>17</v>
      </c>
      <c r="W1309">
        <v>22</v>
      </c>
      <c r="X1309">
        <v>21</v>
      </c>
      <c r="Y1309">
        <v>17</v>
      </c>
      <c r="Z1309">
        <v>12</v>
      </c>
      <c r="AA1309">
        <v>18</v>
      </c>
      <c r="AB1309">
        <v>8</v>
      </c>
      <c r="AC1309">
        <v>1</v>
      </c>
      <c r="AD1309">
        <v>16</v>
      </c>
      <c r="AE1309">
        <v>0</v>
      </c>
      <c r="AF1309">
        <v>51</v>
      </c>
      <c r="AG1309">
        <v>0</v>
      </c>
      <c r="AH1309">
        <v>0</v>
      </c>
      <c r="AI1309">
        <v>24</v>
      </c>
      <c r="AJ1309">
        <v>0</v>
      </c>
      <c r="AK1309">
        <v>23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4</v>
      </c>
      <c r="AV1309">
        <v>0</v>
      </c>
      <c r="AW1309">
        <v>5</v>
      </c>
      <c r="AX1309">
        <v>13</v>
      </c>
      <c r="AY1309">
        <v>8</v>
      </c>
      <c r="AZ1309">
        <v>14</v>
      </c>
      <c r="BA1309">
        <v>0</v>
      </c>
      <c r="BB1309">
        <v>0</v>
      </c>
      <c r="BC1309">
        <v>1</v>
      </c>
      <c r="BD1309">
        <v>9</v>
      </c>
    </row>
    <row r="1310" spans="1:56" x14ac:dyDescent="0.3">
      <c r="A1310">
        <v>2025</v>
      </c>
      <c r="B1310">
        <v>8</v>
      </c>
      <c r="C1310">
        <v>4316</v>
      </c>
      <c r="D1310">
        <v>4319</v>
      </c>
      <c r="E1310" t="s">
        <v>11</v>
      </c>
      <c r="F1310" t="s">
        <v>8</v>
      </c>
      <c r="G1310" t="s">
        <v>8</v>
      </c>
      <c r="H1310">
        <v>0</v>
      </c>
      <c r="I1310">
        <v>2</v>
      </c>
      <c r="J1310">
        <v>0</v>
      </c>
      <c r="K1310">
        <v>9</v>
      </c>
      <c r="L1310">
        <v>4</v>
      </c>
      <c r="M1310">
        <v>1</v>
      </c>
      <c r="N1310">
        <v>5</v>
      </c>
      <c r="O1310">
        <v>2</v>
      </c>
      <c r="P1310">
        <v>4</v>
      </c>
      <c r="Q1310">
        <v>1</v>
      </c>
      <c r="R1310">
        <v>5</v>
      </c>
      <c r="S1310">
        <v>27</v>
      </c>
      <c r="T1310">
        <v>10</v>
      </c>
      <c r="U1310">
        <v>19</v>
      </c>
      <c r="V1310">
        <v>13</v>
      </c>
      <c r="W1310">
        <v>14</v>
      </c>
      <c r="X1310">
        <v>5</v>
      </c>
      <c r="Y1310">
        <v>22</v>
      </c>
      <c r="Z1310">
        <v>1</v>
      </c>
      <c r="AA1310">
        <v>10</v>
      </c>
      <c r="AB1310">
        <v>2</v>
      </c>
      <c r="AC1310">
        <v>0</v>
      </c>
      <c r="AD1310">
        <v>21</v>
      </c>
      <c r="AE1310">
        <v>0</v>
      </c>
      <c r="AF1310">
        <v>57</v>
      </c>
      <c r="AG1310">
        <v>2</v>
      </c>
      <c r="AH1310">
        <v>2</v>
      </c>
      <c r="AI1310">
        <v>18</v>
      </c>
      <c r="AJ1310">
        <v>0</v>
      </c>
      <c r="AK1310">
        <v>11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4</v>
      </c>
      <c r="AV1310">
        <v>0</v>
      </c>
      <c r="AW1310">
        <v>15</v>
      </c>
      <c r="AX1310">
        <v>4</v>
      </c>
      <c r="AY1310">
        <v>19</v>
      </c>
      <c r="AZ1310">
        <v>29</v>
      </c>
      <c r="BA1310">
        <v>0</v>
      </c>
      <c r="BB1310">
        <v>0</v>
      </c>
      <c r="BC1310">
        <v>4</v>
      </c>
      <c r="BD1310">
        <v>5</v>
      </c>
    </row>
    <row r="1311" spans="1:56" x14ac:dyDescent="0.3">
      <c r="A1311">
        <v>2025</v>
      </c>
      <c r="B1311">
        <v>8</v>
      </c>
      <c r="C1311">
        <v>4317</v>
      </c>
      <c r="D1311">
        <v>4320</v>
      </c>
      <c r="E1311" t="s">
        <v>12</v>
      </c>
      <c r="F1311" t="s">
        <v>8</v>
      </c>
      <c r="G1311" t="s">
        <v>8</v>
      </c>
      <c r="H1311">
        <v>0</v>
      </c>
      <c r="I1311">
        <v>4</v>
      </c>
      <c r="J1311">
        <v>0</v>
      </c>
      <c r="K1311">
        <v>7</v>
      </c>
      <c r="L1311">
        <v>4</v>
      </c>
      <c r="M1311">
        <v>3</v>
      </c>
      <c r="N1311">
        <v>3</v>
      </c>
      <c r="O1311">
        <v>1</v>
      </c>
      <c r="P1311">
        <v>7</v>
      </c>
      <c r="Q1311">
        <v>0</v>
      </c>
      <c r="R1311">
        <v>1</v>
      </c>
      <c r="S1311">
        <v>21</v>
      </c>
      <c r="T1311">
        <v>12</v>
      </c>
      <c r="U1311">
        <v>14</v>
      </c>
      <c r="V1311">
        <v>8</v>
      </c>
      <c r="W1311">
        <v>7</v>
      </c>
      <c r="X1311">
        <v>5</v>
      </c>
      <c r="Y1311">
        <v>18</v>
      </c>
      <c r="Z1311">
        <v>2</v>
      </c>
      <c r="AA1311">
        <v>20</v>
      </c>
      <c r="AB1311">
        <v>1</v>
      </c>
      <c r="AC1311">
        <v>0</v>
      </c>
      <c r="AD1311">
        <v>22</v>
      </c>
      <c r="AE1311">
        <v>0</v>
      </c>
      <c r="AF1311">
        <v>55</v>
      </c>
      <c r="AG1311">
        <v>0</v>
      </c>
      <c r="AH1311">
        <v>0</v>
      </c>
      <c r="AI1311">
        <v>22</v>
      </c>
      <c r="AJ1311">
        <v>0</v>
      </c>
      <c r="AK1311">
        <v>7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5</v>
      </c>
      <c r="AY1311">
        <v>28</v>
      </c>
      <c r="AZ1311">
        <v>24</v>
      </c>
      <c r="BA1311">
        <v>0</v>
      </c>
      <c r="BB1311">
        <v>0</v>
      </c>
      <c r="BC1311">
        <v>9</v>
      </c>
      <c r="BD1311">
        <v>6</v>
      </c>
    </row>
    <row r="1312" spans="1:56" x14ac:dyDescent="0.3">
      <c r="A1312">
        <v>2025</v>
      </c>
      <c r="B1312">
        <v>8</v>
      </c>
      <c r="C1312">
        <v>4318</v>
      </c>
      <c r="D1312">
        <v>4321</v>
      </c>
      <c r="E1312" t="s">
        <v>13</v>
      </c>
      <c r="F1312" t="s">
        <v>8</v>
      </c>
      <c r="G1312" t="s">
        <v>8</v>
      </c>
      <c r="H1312">
        <v>0</v>
      </c>
      <c r="I1312">
        <v>4</v>
      </c>
      <c r="J1312">
        <v>2</v>
      </c>
      <c r="K1312">
        <v>14</v>
      </c>
      <c r="L1312">
        <v>8</v>
      </c>
      <c r="M1312">
        <v>5</v>
      </c>
      <c r="N1312">
        <v>7</v>
      </c>
      <c r="O1312">
        <v>1</v>
      </c>
      <c r="P1312">
        <v>4</v>
      </c>
      <c r="Q1312">
        <v>0</v>
      </c>
      <c r="R1312">
        <v>4</v>
      </c>
      <c r="S1312">
        <v>18</v>
      </c>
      <c r="T1312">
        <v>8</v>
      </c>
      <c r="U1312">
        <v>15</v>
      </c>
      <c r="V1312">
        <v>6</v>
      </c>
      <c r="W1312">
        <v>17</v>
      </c>
      <c r="X1312">
        <v>6</v>
      </c>
      <c r="Y1312">
        <v>13</v>
      </c>
      <c r="Z1312">
        <v>4</v>
      </c>
      <c r="AA1312">
        <v>3</v>
      </c>
      <c r="AB1312">
        <v>3</v>
      </c>
      <c r="AC1312">
        <v>0</v>
      </c>
      <c r="AD1312">
        <v>19</v>
      </c>
      <c r="AE1312">
        <v>0</v>
      </c>
      <c r="AF1312">
        <v>51</v>
      </c>
      <c r="AG1312">
        <v>1</v>
      </c>
      <c r="AH1312">
        <v>1</v>
      </c>
      <c r="AI1312">
        <v>10</v>
      </c>
      <c r="AJ1312">
        <v>0</v>
      </c>
      <c r="AK1312">
        <v>3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5</v>
      </c>
      <c r="AV1312">
        <v>0</v>
      </c>
      <c r="AW1312">
        <v>8</v>
      </c>
      <c r="AX1312">
        <v>2</v>
      </c>
      <c r="AY1312">
        <v>5</v>
      </c>
      <c r="AZ1312">
        <v>9</v>
      </c>
      <c r="BA1312">
        <v>0</v>
      </c>
      <c r="BB1312">
        <v>0</v>
      </c>
      <c r="BC1312">
        <v>1</v>
      </c>
      <c r="BD1312">
        <v>1</v>
      </c>
    </row>
    <row r="1313" spans="1:56" x14ac:dyDescent="0.3">
      <c r="A1313">
        <v>2025</v>
      </c>
      <c r="B1313">
        <v>8</v>
      </c>
      <c r="C1313">
        <v>4319</v>
      </c>
      <c r="D1313">
        <v>4322</v>
      </c>
      <c r="E1313" t="s">
        <v>14</v>
      </c>
      <c r="F1313" t="s">
        <v>8</v>
      </c>
      <c r="G1313" t="s">
        <v>8</v>
      </c>
      <c r="H1313">
        <v>0</v>
      </c>
      <c r="I1313">
        <v>0</v>
      </c>
      <c r="J1313">
        <v>0</v>
      </c>
      <c r="K1313">
        <v>7</v>
      </c>
      <c r="L1313">
        <v>5</v>
      </c>
      <c r="M1313">
        <v>1</v>
      </c>
      <c r="N1313">
        <v>2</v>
      </c>
      <c r="O1313">
        <v>0</v>
      </c>
      <c r="P1313">
        <v>1</v>
      </c>
      <c r="Q1313">
        <v>0</v>
      </c>
      <c r="R1313">
        <v>2</v>
      </c>
      <c r="S1313">
        <v>8</v>
      </c>
      <c r="T1313">
        <v>11</v>
      </c>
      <c r="U1313">
        <v>15</v>
      </c>
      <c r="V1313">
        <v>2</v>
      </c>
      <c r="W1313">
        <v>15</v>
      </c>
      <c r="X1313">
        <v>3</v>
      </c>
      <c r="Y1313">
        <v>3</v>
      </c>
      <c r="Z1313">
        <v>3</v>
      </c>
      <c r="AA1313">
        <v>2</v>
      </c>
      <c r="AB1313">
        <v>1</v>
      </c>
      <c r="AC1313">
        <v>0</v>
      </c>
      <c r="AD1313">
        <v>9</v>
      </c>
      <c r="AE1313">
        <v>0</v>
      </c>
      <c r="AF1313">
        <v>41</v>
      </c>
      <c r="AG1313">
        <v>0</v>
      </c>
      <c r="AH1313">
        <v>0</v>
      </c>
      <c r="AI1313">
        <v>10</v>
      </c>
      <c r="AJ1313">
        <v>0</v>
      </c>
      <c r="AK1313">
        <v>6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1</v>
      </c>
      <c r="AV1313">
        <v>0</v>
      </c>
      <c r="AW1313">
        <v>4</v>
      </c>
      <c r="AX1313">
        <v>3</v>
      </c>
      <c r="AY1313">
        <v>4</v>
      </c>
      <c r="AZ1313">
        <v>16</v>
      </c>
      <c r="BA1313">
        <v>0</v>
      </c>
      <c r="BB1313">
        <v>0</v>
      </c>
      <c r="BC1313">
        <v>3</v>
      </c>
      <c r="BD1313">
        <v>6</v>
      </c>
    </row>
    <row r="1314" spans="1:56" x14ac:dyDescent="0.3">
      <c r="A1314">
        <v>2025</v>
      </c>
      <c r="B1314">
        <v>8</v>
      </c>
      <c r="C1314">
        <v>4320</v>
      </c>
      <c r="D1314">
        <v>4323</v>
      </c>
      <c r="E1314" t="s">
        <v>15</v>
      </c>
      <c r="F1314" t="s">
        <v>8</v>
      </c>
      <c r="G1314" t="s">
        <v>8</v>
      </c>
      <c r="H1314">
        <v>0</v>
      </c>
      <c r="I1314">
        <v>8</v>
      </c>
      <c r="J1314">
        <v>0</v>
      </c>
      <c r="K1314">
        <v>10</v>
      </c>
      <c r="L1314">
        <v>4</v>
      </c>
      <c r="M1314">
        <v>3</v>
      </c>
      <c r="N1314">
        <v>5</v>
      </c>
      <c r="O1314">
        <v>1</v>
      </c>
      <c r="P1314">
        <v>4</v>
      </c>
      <c r="Q1314">
        <v>0</v>
      </c>
      <c r="R1314">
        <v>3</v>
      </c>
      <c r="S1314">
        <v>16</v>
      </c>
      <c r="T1314">
        <v>15</v>
      </c>
      <c r="U1314">
        <v>16</v>
      </c>
      <c r="V1314">
        <v>4</v>
      </c>
      <c r="W1314">
        <v>10</v>
      </c>
      <c r="X1314">
        <v>4</v>
      </c>
      <c r="Y1314">
        <v>7</v>
      </c>
      <c r="Z1314">
        <v>0</v>
      </c>
      <c r="AA1314">
        <v>8</v>
      </c>
      <c r="AB1314">
        <v>0</v>
      </c>
      <c r="AC1314">
        <v>0</v>
      </c>
      <c r="AD1314">
        <v>0</v>
      </c>
      <c r="AE1314">
        <v>0</v>
      </c>
      <c r="AF1314">
        <v>3</v>
      </c>
      <c r="AG1314">
        <v>0</v>
      </c>
      <c r="AH1314">
        <v>0</v>
      </c>
      <c r="AI1314">
        <v>6</v>
      </c>
      <c r="AJ1314">
        <v>0</v>
      </c>
      <c r="AK1314">
        <v>9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3</v>
      </c>
      <c r="AV1314">
        <v>1</v>
      </c>
      <c r="AW1314">
        <v>10</v>
      </c>
      <c r="AX1314">
        <v>5</v>
      </c>
      <c r="AY1314">
        <v>6</v>
      </c>
      <c r="AZ1314">
        <v>7</v>
      </c>
      <c r="BA1314">
        <v>0</v>
      </c>
      <c r="BB1314">
        <v>0</v>
      </c>
      <c r="BC1314">
        <v>1</v>
      </c>
      <c r="BD1314">
        <v>7</v>
      </c>
    </row>
    <row r="1315" spans="1:56" x14ac:dyDescent="0.3">
      <c r="A1315">
        <v>2025</v>
      </c>
      <c r="B1315">
        <v>8</v>
      </c>
      <c r="C1315">
        <v>4321</v>
      </c>
      <c r="D1315">
        <v>4324</v>
      </c>
      <c r="E1315" t="s">
        <v>16</v>
      </c>
      <c r="F1315" t="s">
        <v>8</v>
      </c>
      <c r="G1315" t="s">
        <v>8</v>
      </c>
      <c r="H1315">
        <v>7</v>
      </c>
      <c r="I1315">
        <v>0</v>
      </c>
      <c r="J1315">
        <v>10</v>
      </c>
      <c r="K1315">
        <v>16</v>
      </c>
      <c r="L1315">
        <v>11</v>
      </c>
      <c r="M1315">
        <v>2</v>
      </c>
      <c r="N1315">
        <v>7</v>
      </c>
      <c r="O1315">
        <v>0</v>
      </c>
      <c r="P1315">
        <v>5</v>
      </c>
      <c r="Q1315">
        <v>0</v>
      </c>
      <c r="R1315">
        <v>7</v>
      </c>
      <c r="S1315">
        <v>20</v>
      </c>
      <c r="T1315">
        <v>22</v>
      </c>
      <c r="U1315">
        <v>21</v>
      </c>
      <c r="V1315">
        <v>6</v>
      </c>
      <c r="W1315">
        <v>12</v>
      </c>
      <c r="X1315">
        <v>7</v>
      </c>
      <c r="Y1315">
        <v>13</v>
      </c>
      <c r="Z1315">
        <v>7</v>
      </c>
      <c r="AA1315">
        <v>11</v>
      </c>
      <c r="AB1315">
        <v>1</v>
      </c>
      <c r="AC1315">
        <v>0</v>
      </c>
      <c r="AD1315">
        <v>22</v>
      </c>
      <c r="AE1315">
        <v>2</v>
      </c>
      <c r="AF1315">
        <v>38</v>
      </c>
      <c r="AG1315">
        <v>0</v>
      </c>
      <c r="AH1315">
        <v>2</v>
      </c>
      <c r="AI1315">
        <v>28</v>
      </c>
      <c r="AJ1315">
        <v>0</v>
      </c>
      <c r="AK1315">
        <v>14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6</v>
      </c>
      <c r="AV1315">
        <v>0</v>
      </c>
      <c r="AW1315">
        <v>5</v>
      </c>
      <c r="AX1315">
        <v>19</v>
      </c>
      <c r="AY1315">
        <v>32</v>
      </c>
      <c r="AZ1315">
        <v>38</v>
      </c>
      <c r="BA1315">
        <v>0</v>
      </c>
      <c r="BB1315">
        <v>1</v>
      </c>
      <c r="BC1315">
        <v>27</v>
      </c>
      <c r="BD1315">
        <v>17</v>
      </c>
    </row>
    <row r="1316" spans="1:56" x14ac:dyDescent="0.3">
      <c r="A1316">
        <v>2025</v>
      </c>
      <c r="B1316">
        <v>8</v>
      </c>
      <c r="C1316">
        <v>4322</v>
      </c>
      <c r="D1316">
        <v>4325</v>
      </c>
      <c r="E1316" t="s">
        <v>17</v>
      </c>
      <c r="F1316" t="s">
        <v>8</v>
      </c>
      <c r="G1316" t="s">
        <v>18</v>
      </c>
      <c r="H1316">
        <v>1</v>
      </c>
      <c r="I1316">
        <v>1</v>
      </c>
      <c r="J1316">
        <v>0</v>
      </c>
      <c r="K1316">
        <v>7</v>
      </c>
      <c r="L1316">
        <v>2</v>
      </c>
      <c r="M1316">
        <v>1</v>
      </c>
      <c r="N1316">
        <v>3</v>
      </c>
      <c r="O1316">
        <v>2</v>
      </c>
      <c r="P1316">
        <v>1</v>
      </c>
      <c r="Q1316">
        <v>0</v>
      </c>
      <c r="R1316">
        <v>9</v>
      </c>
      <c r="S1316">
        <v>17</v>
      </c>
      <c r="T1316">
        <v>5</v>
      </c>
      <c r="U1316">
        <v>14</v>
      </c>
      <c r="V1316">
        <v>8</v>
      </c>
      <c r="W1316">
        <v>8</v>
      </c>
      <c r="X1316">
        <v>6</v>
      </c>
      <c r="Y1316">
        <v>5</v>
      </c>
      <c r="Z1316">
        <v>2</v>
      </c>
      <c r="AA1316">
        <v>4</v>
      </c>
      <c r="AB1316">
        <v>0</v>
      </c>
      <c r="AC1316">
        <v>0</v>
      </c>
      <c r="AD1316">
        <v>10</v>
      </c>
      <c r="AE1316">
        <v>0</v>
      </c>
      <c r="AF1316">
        <v>37</v>
      </c>
      <c r="AG1316">
        <v>0</v>
      </c>
      <c r="AH1316">
        <v>0</v>
      </c>
      <c r="AI1316">
        <v>10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3</v>
      </c>
      <c r="AX1316">
        <v>0</v>
      </c>
      <c r="AY1316">
        <v>5</v>
      </c>
      <c r="AZ1316">
        <v>23</v>
      </c>
      <c r="BA1316">
        <v>0</v>
      </c>
      <c r="BB1316">
        <v>1</v>
      </c>
      <c r="BC1316">
        <v>2</v>
      </c>
      <c r="BD1316">
        <v>2</v>
      </c>
    </row>
    <row r="1317" spans="1:56" x14ac:dyDescent="0.3">
      <c r="A1317">
        <v>2025</v>
      </c>
      <c r="B1317">
        <v>8</v>
      </c>
      <c r="C1317">
        <v>4323</v>
      </c>
      <c r="D1317">
        <v>4326</v>
      </c>
      <c r="E1317" t="s">
        <v>19</v>
      </c>
      <c r="F1317" t="s">
        <v>8</v>
      </c>
      <c r="G1317" t="s">
        <v>18</v>
      </c>
      <c r="H1317">
        <v>0</v>
      </c>
      <c r="I1317">
        <v>0</v>
      </c>
      <c r="J1317">
        <v>0</v>
      </c>
      <c r="K1317">
        <v>0</v>
      </c>
      <c r="L1317">
        <v>1</v>
      </c>
      <c r="M1317">
        <v>0</v>
      </c>
      <c r="N1317">
        <v>0</v>
      </c>
      <c r="O1317">
        <v>1</v>
      </c>
      <c r="P1317">
        <v>0</v>
      </c>
      <c r="Q1317">
        <v>0</v>
      </c>
      <c r="R1317">
        <v>1</v>
      </c>
      <c r="S1317">
        <v>3</v>
      </c>
      <c r="T1317">
        <v>2</v>
      </c>
      <c r="U1317">
        <v>3</v>
      </c>
      <c r="V1317">
        <v>0</v>
      </c>
      <c r="W1317">
        <v>3</v>
      </c>
      <c r="X1317">
        <v>0</v>
      </c>
      <c r="Y1317">
        <v>1</v>
      </c>
      <c r="Z1317">
        <v>1</v>
      </c>
      <c r="AA1317">
        <v>0</v>
      </c>
      <c r="AB1317">
        <v>1</v>
      </c>
      <c r="AC1317">
        <v>0</v>
      </c>
      <c r="AD1317">
        <v>1</v>
      </c>
      <c r="AE1317">
        <v>0</v>
      </c>
      <c r="AF1317">
        <v>2</v>
      </c>
      <c r="AG1317">
        <v>0</v>
      </c>
      <c r="AH1317">
        <v>0</v>
      </c>
      <c r="AI1317">
        <v>3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1</v>
      </c>
      <c r="AV1317">
        <v>0</v>
      </c>
      <c r="AW1317">
        <v>2</v>
      </c>
      <c r="AX1317">
        <v>0</v>
      </c>
      <c r="AY1317">
        <v>9</v>
      </c>
      <c r="AZ1317">
        <v>3</v>
      </c>
      <c r="BA1317">
        <v>0</v>
      </c>
      <c r="BB1317">
        <v>0</v>
      </c>
      <c r="BC1317">
        <v>1</v>
      </c>
      <c r="BD1317">
        <v>3</v>
      </c>
    </row>
    <row r="1318" spans="1:56" x14ac:dyDescent="0.3">
      <c r="A1318">
        <v>2025</v>
      </c>
      <c r="B1318">
        <v>8</v>
      </c>
      <c r="C1318">
        <v>4324</v>
      </c>
      <c r="D1318">
        <v>4327</v>
      </c>
      <c r="E1318" t="s">
        <v>20</v>
      </c>
      <c r="F1318" t="s">
        <v>8</v>
      </c>
      <c r="G1318" t="s">
        <v>21</v>
      </c>
      <c r="H1318">
        <v>0</v>
      </c>
      <c r="I1318">
        <v>3</v>
      </c>
      <c r="J1318">
        <v>1</v>
      </c>
      <c r="K1318">
        <v>11</v>
      </c>
      <c r="L1318">
        <v>8</v>
      </c>
      <c r="M1318">
        <v>3</v>
      </c>
      <c r="N1318">
        <v>9</v>
      </c>
      <c r="O1318">
        <v>0</v>
      </c>
      <c r="P1318">
        <v>6</v>
      </c>
      <c r="Q1318">
        <v>0</v>
      </c>
      <c r="R1318">
        <v>9</v>
      </c>
      <c r="S1318">
        <v>15</v>
      </c>
      <c r="T1318">
        <v>15</v>
      </c>
      <c r="U1318">
        <v>19</v>
      </c>
      <c r="V1318">
        <v>9</v>
      </c>
      <c r="W1318">
        <v>11</v>
      </c>
      <c r="X1318">
        <v>7</v>
      </c>
      <c r="Y1318">
        <v>12</v>
      </c>
      <c r="Z1318">
        <v>6</v>
      </c>
      <c r="AA1318">
        <v>14</v>
      </c>
      <c r="AB1318">
        <v>5</v>
      </c>
      <c r="AC1318">
        <v>0</v>
      </c>
      <c r="AD1318">
        <v>12</v>
      </c>
      <c r="AE1318">
        <v>0</v>
      </c>
      <c r="AF1318">
        <v>41</v>
      </c>
      <c r="AG1318">
        <v>0</v>
      </c>
      <c r="AH1318">
        <v>0</v>
      </c>
      <c r="AI1318">
        <v>12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3</v>
      </c>
      <c r="AX1318">
        <v>7</v>
      </c>
      <c r="AY1318">
        <v>11</v>
      </c>
      <c r="AZ1318">
        <v>24</v>
      </c>
      <c r="BA1318">
        <v>0</v>
      </c>
      <c r="BB1318">
        <v>0</v>
      </c>
      <c r="BC1318">
        <v>4</v>
      </c>
      <c r="BD1318">
        <v>5</v>
      </c>
    </row>
    <row r="1319" spans="1:56" x14ac:dyDescent="0.3">
      <c r="A1319">
        <v>2025</v>
      </c>
      <c r="B1319">
        <v>8</v>
      </c>
      <c r="C1319">
        <v>4325</v>
      </c>
      <c r="D1319">
        <v>4328</v>
      </c>
      <c r="E1319" t="s">
        <v>22</v>
      </c>
      <c r="F1319" t="s">
        <v>8</v>
      </c>
      <c r="G1319" t="s">
        <v>21</v>
      </c>
      <c r="H1319">
        <v>0</v>
      </c>
      <c r="I1319">
        <v>0</v>
      </c>
      <c r="J1319">
        <v>0</v>
      </c>
      <c r="K1319">
        <v>10</v>
      </c>
      <c r="L1319">
        <v>11</v>
      </c>
      <c r="M1319">
        <v>0</v>
      </c>
      <c r="N1319">
        <v>12</v>
      </c>
      <c r="O1319">
        <v>0</v>
      </c>
      <c r="P1319">
        <v>9</v>
      </c>
      <c r="Q1319">
        <v>0</v>
      </c>
      <c r="R1319">
        <v>1</v>
      </c>
      <c r="S1319">
        <v>7</v>
      </c>
      <c r="T1319">
        <v>7</v>
      </c>
      <c r="U1319">
        <v>5</v>
      </c>
      <c r="V1319">
        <v>1</v>
      </c>
      <c r="W1319">
        <v>6</v>
      </c>
      <c r="X1319">
        <v>1</v>
      </c>
      <c r="Y1319">
        <v>7</v>
      </c>
      <c r="Z1319">
        <v>2</v>
      </c>
      <c r="AA1319">
        <v>2</v>
      </c>
      <c r="AB1319">
        <v>1</v>
      </c>
      <c r="AC1319">
        <v>0</v>
      </c>
      <c r="AD1319">
        <v>9</v>
      </c>
      <c r="AE1319">
        <v>0</v>
      </c>
      <c r="AF1319">
        <v>9</v>
      </c>
      <c r="AG1319">
        <v>0</v>
      </c>
      <c r="AH1319">
        <v>0</v>
      </c>
      <c r="AI1319">
        <v>9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4</v>
      </c>
      <c r="AV1319">
        <v>0</v>
      </c>
      <c r="AW1319">
        <v>39</v>
      </c>
      <c r="AX1319">
        <v>5</v>
      </c>
      <c r="AY1319">
        <v>5</v>
      </c>
      <c r="AZ1319">
        <v>9</v>
      </c>
      <c r="BA1319">
        <v>0</v>
      </c>
      <c r="BB1319">
        <v>0</v>
      </c>
      <c r="BC1319">
        <v>1</v>
      </c>
      <c r="BD1319">
        <v>2</v>
      </c>
    </row>
    <row r="1320" spans="1:56" x14ac:dyDescent="0.3">
      <c r="A1320">
        <v>2025</v>
      </c>
      <c r="B1320">
        <v>8</v>
      </c>
      <c r="C1320">
        <v>4326</v>
      </c>
      <c r="D1320">
        <v>4329</v>
      </c>
      <c r="E1320" t="s">
        <v>23</v>
      </c>
      <c r="F1320" t="s">
        <v>8</v>
      </c>
      <c r="G1320" t="s">
        <v>21</v>
      </c>
      <c r="H1320">
        <v>8</v>
      </c>
      <c r="I1320">
        <v>4</v>
      </c>
      <c r="J1320">
        <v>17</v>
      </c>
      <c r="K1320">
        <v>12</v>
      </c>
      <c r="L1320">
        <v>9</v>
      </c>
      <c r="M1320">
        <v>3</v>
      </c>
      <c r="N1320">
        <v>6</v>
      </c>
      <c r="O1320">
        <v>0</v>
      </c>
      <c r="P1320">
        <v>7</v>
      </c>
      <c r="Q1320">
        <v>0</v>
      </c>
      <c r="R1320">
        <v>6</v>
      </c>
      <c r="S1320">
        <v>20</v>
      </c>
      <c r="T1320">
        <v>14</v>
      </c>
      <c r="U1320">
        <v>18</v>
      </c>
      <c r="V1320">
        <v>9</v>
      </c>
      <c r="W1320">
        <v>20</v>
      </c>
      <c r="X1320">
        <v>4</v>
      </c>
      <c r="Y1320">
        <v>15</v>
      </c>
      <c r="Z1320">
        <v>3</v>
      </c>
      <c r="AA1320">
        <v>15</v>
      </c>
      <c r="AB1320">
        <v>4</v>
      </c>
      <c r="AC1320">
        <v>0</v>
      </c>
      <c r="AD1320">
        <v>26</v>
      </c>
      <c r="AE1320">
        <v>1</v>
      </c>
      <c r="AF1320">
        <v>38</v>
      </c>
      <c r="AG1320">
        <v>0</v>
      </c>
      <c r="AH1320">
        <v>0</v>
      </c>
      <c r="AI1320">
        <v>27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1</v>
      </c>
      <c r="AV1320">
        <v>0</v>
      </c>
      <c r="AW1320">
        <v>2</v>
      </c>
      <c r="AX1320">
        <v>1</v>
      </c>
      <c r="AY1320">
        <v>12</v>
      </c>
      <c r="AZ1320">
        <v>30</v>
      </c>
      <c r="BA1320">
        <v>0</v>
      </c>
      <c r="BB1320">
        <v>2</v>
      </c>
      <c r="BC1320">
        <v>6</v>
      </c>
      <c r="BD1320">
        <v>17</v>
      </c>
    </row>
    <row r="1321" spans="1:56" x14ac:dyDescent="0.3">
      <c r="A1321">
        <v>2025</v>
      </c>
      <c r="B1321">
        <v>8</v>
      </c>
      <c r="C1321">
        <v>4327</v>
      </c>
      <c r="D1321">
        <v>4330</v>
      </c>
      <c r="E1321" t="s">
        <v>24</v>
      </c>
      <c r="F1321" t="s">
        <v>8</v>
      </c>
      <c r="G1321" t="s">
        <v>21</v>
      </c>
      <c r="H1321">
        <v>0</v>
      </c>
      <c r="I1321">
        <v>0</v>
      </c>
      <c r="J1321">
        <v>0</v>
      </c>
      <c r="K1321">
        <v>7</v>
      </c>
      <c r="L1321">
        <v>5</v>
      </c>
      <c r="M1321">
        <v>1</v>
      </c>
      <c r="N1321">
        <v>4</v>
      </c>
      <c r="O1321">
        <v>0</v>
      </c>
      <c r="P1321">
        <v>1</v>
      </c>
      <c r="Q1321">
        <v>1</v>
      </c>
      <c r="R1321">
        <v>3</v>
      </c>
      <c r="S1321">
        <v>4</v>
      </c>
      <c r="T1321">
        <v>5</v>
      </c>
      <c r="U1321">
        <v>2</v>
      </c>
      <c r="V1321">
        <v>2</v>
      </c>
      <c r="W1321">
        <v>3</v>
      </c>
      <c r="X1321">
        <v>0</v>
      </c>
      <c r="Y1321">
        <v>4</v>
      </c>
      <c r="Z1321">
        <v>0</v>
      </c>
      <c r="AA1321">
        <v>4</v>
      </c>
      <c r="AB1321">
        <v>0</v>
      </c>
      <c r="AC1321">
        <v>0</v>
      </c>
      <c r="AD1321">
        <v>6</v>
      </c>
      <c r="AE1321">
        <v>0</v>
      </c>
      <c r="AF1321">
        <v>2</v>
      </c>
      <c r="AG1321">
        <v>0</v>
      </c>
      <c r="AH1321">
        <v>0</v>
      </c>
      <c r="AI1321">
        <v>7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1</v>
      </c>
      <c r="AU1321">
        <v>0</v>
      </c>
      <c r="AV1321">
        <v>0</v>
      </c>
      <c r="AW1321">
        <v>0</v>
      </c>
      <c r="AX1321">
        <v>0</v>
      </c>
      <c r="AY1321">
        <v>1</v>
      </c>
      <c r="AZ1321">
        <v>9</v>
      </c>
      <c r="BA1321">
        <v>0</v>
      </c>
      <c r="BB1321">
        <v>0</v>
      </c>
      <c r="BC1321">
        <v>4</v>
      </c>
      <c r="BD1321">
        <v>2</v>
      </c>
    </row>
    <row r="1322" spans="1:56" x14ac:dyDescent="0.3">
      <c r="A1322">
        <v>2025</v>
      </c>
      <c r="B1322">
        <v>8</v>
      </c>
      <c r="C1322">
        <v>4328</v>
      </c>
      <c r="D1322">
        <v>4331</v>
      </c>
      <c r="E1322" t="s">
        <v>25</v>
      </c>
      <c r="F1322" t="s">
        <v>8</v>
      </c>
      <c r="G1322" t="s">
        <v>25</v>
      </c>
      <c r="H1322">
        <v>9</v>
      </c>
      <c r="I1322">
        <v>1</v>
      </c>
      <c r="J1322">
        <v>11</v>
      </c>
      <c r="K1322">
        <v>16</v>
      </c>
      <c r="L1322">
        <v>7</v>
      </c>
      <c r="M1322">
        <v>1</v>
      </c>
      <c r="N1322">
        <v>6</v>
      </c>
      <c r="O1322">
        <v>0</v>
      </c>
      <c r="P1322">
        <v>5</v>
      </c>
      <c r="Q1322">
        <v>1</v>
      </c>
      <c r="R1322">
        <v>21</v>
      </c>
      <c r="S1322">
        <v>33</v>
      </c>
      <c r="T1322">
        <v>29</v>
      </c>
      <c r="U1322">
        <v>35</v>
      </c>
      <c r="V1322">
        <v>18</v>
      </c>
      <c r="W1322">
        <v>26</v>
      </c>
      <c r="X1322">
        <v>19</v>
      </c>
      <c r="Y1322">
        <v>11</v>
      </c>
      <c r="Z1322">
        <v>8</v>
      </c>
      <c r="AA1322">
        <v>25</v>
      </c>
      <c r="AB1322">
        <v>0</v>
      </c>
      <c r="AC1322">
        <v>1</v>
      </c>
      <c r="AD1322">
        <v>33</v>
      </c>
      <c r="AE1322">
        <v>1</v>
      </c>
      <c r="AF1322">
        <v>77</v>
      </c>
      <c r="AG1322">
        <v>0</v>
      </c>
      <c r="AH1322">
        <v>1</v>
      </c>
      <c r="AI1322">
        <v>36</v>
      </c>
      <c r="AJ1322">
        <v>0</v>
      </c>
      <c r="AK1322">
        <v>18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3</v>
      </c>
      <c r="AT1322">
        <v>13</v>
      </c>
      <c r="AU1322">
        <v>2</v>
      </c>
      <c r="AV1322">
        <v>0</v>
      </c>
      <c r="AW1322">
        <v>9</v>
      </c>
      <c r="AX1322">
        <v>9</v>
      </c>
      <c r="AY1322">
        <v>15</v>
      </c>
      <c r="AZ1322">
        <v>26</v>
      </c>
      <c r="BA1322">
        <v>0</v>
      </c>
      <c r="BB1322">
        <v>0</v>
      </c>
      <c r="BC1322">
        <v>7</v>
      </c>
      <c r="BD1322">
        <v>10</v>
      </c>
    </row>
    <row r="1323" spans="1:56" x14ac:dyDescent="0.3">
      <c r="A1323">
        <v>2025</v>
      </c>
      <c r="B1323">
        <v>8</v>
      </c>
      <c r="C1323">
        <v>4329</v>
      </c>
      <c r="D1323">
        <v>4332</v>
      </c>
      <c r="E1323" t="s">
        <v>26</v>
      </c>
      <c r="F1323" t="s">
        <v>8</v>
      </c>
      <c r="G1323" t="s">
        <v>25</v>
      </c>
      <c r="H1323">
        <v>15</v>
      </c>
      <c r="I1323">
        <v>0</v>
      </c>
      <c r="J1323">
        <v>23</v>
      </c>
      <c r="K1323">
        <v>29</v>
      </c>
      <c r="L1323">
        <v>13</v>
      </c>
      <c r="M1323">
        <v>2</v>
      </c>
      <c r="N1323">
        <v>9</v>
      </c>
      <c r="O1323">
        <v>1</v>
      </c>
      <c r="P1323">
        <v>12</v>
      </c>
      <c r="Q1323">
        <v>0</v>
      </c>
      <c r="R1323">
        <v>10</v>
      </c>
      <c r="S1323">
        <v>22</v>
      </c>
      <c r="T1323">
        <v>30</v>
      </c>
      <c r="U1323">
        <v>31</v>
      </c>
      <c r="V1323">
        <v>15</v>
      </c>
      <c r="W1323">
        <v>14</v>
      </c>
      <c r="X1323">
        <v>13</v>
      </c>
      <c r="Y1323">
        <v>14</v>
      </c>
      <c r="Z1323">
        <v>4</v>
      </c>
      <c r="AA1323">
        <v>14</v>
      </c>
      <c r="AB1323">
        <v>3</v>
      </c>
      <c r="AC1323">
        <v>0</v>
      </c>
      <c r="AD1323">
        <v>28</v>
      </c>
      <c r="AE1323">
        <v>0</v>
      </c>
      <c r="AF1323">
        <v>64</v>
      </c>
      <c r="AG1323">
        <v>1</v>
      </c>
      <c r="AH1323">
        <v>53</v>
      </c>
      <c r="AI1323">
        <v>0</v>
      </c>
      <c r="AJ1323">
        <v>0</v>
      </c>
      <c r="AK1323">
        <v>1</v>
      </c>
      <c r="AL1323">
        <v>0</v>
      </c>
      <c r="AM1323">
        <v>1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1</v>
      </c>
      <c r="AV1323">
        <v>0</v>
      </c>
      <c r="AW1323">
        <v>1</v>
      </c>
      <c r="AX1323">
        <v>3</v>
      </c>
      <c r="AY1323">
        <v>7</v>
      </c>
      <c r="AZ1323">
        <v>33</v>
      </c>
      <c r="BA1323">
        <v>0</v>
      </c>
      <c r="BB1323">
        <v>0</v>
      </c>
      <c r="BC1323">
        <v>2</v>
      </c>
      <c r="BD1323">
        <v>7</v>
      </c>
    </row>
    <row r="1324" spans="1:56" x14ac:dyDescent="0.3">
      <c r="A1324">
        <v>2025</v>
      </c>
      <c r="B1324">
        <v>8</v>
      </c>
      <c r="C1324">
        <v>4330</v>
      </c>
      <c r="D1324">
        <v>4333</v>
      </c>
      <c r="E1324" t="s">
        <v>27</v>
      </c>
      <c r="F1324" t="s">
        <v>8</v>
      </c>
      <c r="G1324" t="s">
        <v>25</v>
      </c>
      <c r="H1324">
        <v>7</v>
      </c>
      <c r="I1324">
        <v>0</v>
      </c>
      <c r="J1324">
        <v>10</v>
      </c>
      <c r="K1324">
        <v>15</v>
      </c>
      <c r="L1324">
        <v>15</v>
      </c>
      <c r="M1324">
        <v>2</v>
      </c>
      <c r="N1324">
        <v>12</v>
      </c>
      <c r="O1324">
        <v>1</v>
      </c>
      <c r="P1324">
        <v>8</v>
      </c>
      <c r="Q1324">
        <v>0</v>
      </c>
      <c r="R1324">
        <v>5</v>
      </c>
      <c r="S1324">
        <v>18</v>
      </c>
      <c r="T1324">
        <v>21</v>
      </c>
      <c r="U1324">
        <v>28</v>
      </c>
      <c r="V1324">
        <v>12</v>
      </c>
      <c r="W1324">
        <v>10</v>
      </c>
      <c r="X1324">
        <v>9</v>
      </c>
      <c r="Y1324">
        <v>8</v>
      </c>
      <c r="Z1324">
        <v>4</v>
      </c>
      <c r="AA1324">
        <v>19</v>
      </c>
      <c r="AB1324">
        <v>0</v>
      </c>
      <c r="AC1324">
        <v>0</v>
      </c>
      <c r="AD1324">
        <v>28</v>
      </c>
      <c r="AE1324">
        <v>0</v>
      </c>
      <c r="AF1324">
        <v>91</v>
      </c>
      <c r="AG1324">
        <v>2</v>
      </c>
      <c r="AH1324">
        <v>30</v>
      </c>
      <c r="AI1324">
        <v>1</v>
      </c>
      <c r="AJ1324">
        <v>0</v>
      </c>
      <c r="AK1324">
        <v>0</v>
      </c>
      <c r="AL1324">
        <v>0</v>
      </c>
      <c r="AM1324">
        <v>1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6</v>
      </c>
      <c r="AV1324">
        <v>0</v>
      </c>
      <c r="AW1324">
        <v>9</v>
      </c>
      <c r="AX1324">
        <v>26</v>
      </c>
      <c r="AY1324">
        <v>31</v>
      </c>
      <c r="AZ1324">
        <v>41</v>
      </c>
      <c r="BA1324">
        <v>0</v>
      </c>
      <c r="BB1324">
        <v>0</v>
      </c>
      <c r="BC1324">
        <v>22</v>
      </c>
      <c r="BD1324">
        <v>21</v>
      </c>
    </row>
    <row r="1325" spans="1:56" x14ac:dyDescent="0.3">
      <c r="A1325">
        <v>2025</v>
      </c>
      <c r="B1325">
        <v>8</v>
      </c>
      <c r="C1325">
        <v>4331</v>
      </c>
      <c r="D1325">
        <v>4334</v>
      </c>
      <c r="E1325" t="s">
        <v>28</v>
      </c>
      <c r="F1325" t="s">
        <v>8</v>
      </c>
      <c r="G1325" t="s">
        <v>25</v>
      </c>
      <c r="H1325">
        <v>0</v>
      </c>
      <c r="I1325">
        <v>0</v>
      </c>
      <c r="J1325">
        <v>0</v>
      </c>
      <c r="K1325">
        <v>5</v>
      </c>
      <c r="L1325">
        <v>5</v>
      </c>
      <c r="M1325">
        <v>0</v>
      </c>
      <c r="N1325">
        <v>2</v>
      </c>
      <c r="O1325">
        <v>0</v>
      </c>
      <c r="P1325">
        <v>1</v>
      </c>
      <c r="Q1325">
        <v>0</v>
      </c>
      <c r="R1325">
        <v>3</v>
      </c>
      <c r="S1325">
        <v>5</v>
      </c>
      <c r="T1325">
        <v>6</v>
      </c>
      <c r="U1325">
        <v>6</v>
      </c>
      <c r="V1325">
        <v>10</v>
      </c>
      <c r="W1325">
        <v>4</v>
      </c>
      <c r="X1325">
        <v>3</v>
      </c>
      <c r="Y1325">
        <v>6</v>
      </c>
      <c r="Z1325">
        <v>2</v>
      </c>
      <c r="AA1325">
        <v>8</v>
      </c>
      <c r="AB1325">
        <v>4</v>
      </c>
      <c r="AC1325">
        <v>0</v>
      </c>
      <c r="AD1325">
        <v>12</v>
      </c>
      <c r="AE1325">
        <v>0</v>
      </c>
      <c r="AF1325">
        <v>16</v>
      </c>
      <c r="AG1325">
        <v>0</v>
      </c>
      <c r="AH1325">
        <v>19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</v>
      </c>
      <c r="AV1325">
        <v>0</v>
      </c>
      <c r="AW1325">
        <v>1</v>
      </c>
      <c r="AX1325">
        <v>0</v>
      </c>
      <c r="AY1325">
        <v>9</v>
      </c>
      <c r="AZ1325">
        <v>10</v>
      </c>
      <c r="BA1325">
        <v>0</v>
      </c>
      <c r="BB1325">
        <v>0</v>
      </c>
      <c r="BC1325">
        <v>0</v>
      </c>
      <c r="BD1325">
        <v>4</v>
      </c>
    </row>
    <row r="1326" spans="1:56" x14ac:dyDescent="0.3">
      <c r="A1326">
        <v>2025</v>
      </c>
      <c r="B1326">
        <v>8</v>
      </c>
      <c r="C1326">
        <v>4332</v>
      </c>
      <c r="D1326">
        <v>4335</v>
      </c>
      <c r="E1326" t="s">
        <v>29</v>
      </c>
      <c r="F1326" t="s">
        <v>8</v>
      </c>
      <c r="G1326" t="s">
        <v>25</v>
      </c>
      <c r="H1326">
        <v>0</v>
      </c>
      <c r="I1326">
        <v>0</v>
      </c>
      <c r="J1326">
        <v>0</v>
      </c>
      <c r="K1326">
        <v>4</v>
      </c>
      <c r="L1326">
        <v>1</v>
      </c>
      <c r="M1326">
        <v>0</v>
      </c>
      <c r="N1326">
        <v>2</v>
      </c>
      <c r="O1326">
        <v>0</v>
      </c>
      <c r="P1326">
        <v>1</v>
      </c>
      <c r="Q1326">
        <v>0</v>
      </c>
      <c r="R1326">
        <v>3</v>
      </c>
      <c r="S1326">
        <v>8</v>
      </c>
      <c r="T1326">
        <v>4</v>
      </c>
      <c r="U1326">
        <v>3</v>
      </c>
      <c r="V1326">
        <v>3</v>
      </c>
      <c r="W1326">
        <v>8</v>
      </c>
      <c r="X1326">
        <v>7</v>
      </c>
      <c r="Y1326">
        <v>9</v>
      </c>
      <c r="Z1326">
        <v>2</v>
      </c>
      <c r="AA1326">
        <v>12</v>
      </c>
      <c r="AB1326">
        <v>0</v>
      </c>
      <c r="AC1326">
        <v>0</v>
      </c>
      <c r="AD1326">
        <v>12</v>
      </c>
      <c r="AE1326">
        <v>0</v>
      </c>
      <c r="AF1326">
        <v>39</v>
      </c>
      <c r="AG1326">
        <v>0</v>
      </c>
      <c r="AH1326">
        <v>17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11</v>
      </c>
      <c r="AV1326">
        <v>0</v>
      </c>
      <c r="AW1326">
        <v>2</v>
      </c>
      <c r="AX1326">
        <v>3</v>
      </c>
      <c r="AY1326">
        <v>9</v>
      </c>
      <c r="AZ1326">
        <v>16</v>
      </c>
      <c r="BA1326">
        <v>0</v>
      </c>
      <c r="BB1326">
        <v>0</v>
      </c>
      <c r="BC1326">
        <v>1</v>
      </c>
      <c r="BD1326">
        <v>4</v>
      </c>
    </row>
    <row r="1327" spans="1:56" x14ac:dyDescent="0.3">
      <c r="A1327">
        <v>2025</v>
      </c>
      <c r="B1327">
        <v>8</v>
      </c>
      <c r="C1327">
        <v>4334</v>
      </c>
      <c r="D1327">
        <v>4337</v>
      </c>
      <c r="E1327" t="s">
        <v>31</v>
      </c>
      <c r="F1327" t="s">
        <v>8</v>
      </c>
      <c r="G1327" t="s">
        <v>30</v>
      </c>
      <c r="H1327">
        <v>0</v>
      </c>
      <c r="I1327">
        <v>0</v>
      </c>
      <c r="J1327">
        <v>0</v>
      </c>
      <c r="K1327">
        <v>5</v>
      </c>
      <c r="L1327">
        <v>2</v>
      </c>
      <c r="M1327">
        <v>0</v>
      </c>
      <c r="N1327">
        <v>3</v>
      </c>
      <c r="O1327">
        <v>1</v>
      </c>
      <c r="P1327">
        <v>2</v>
      </c>
      <c r="Q1327">
        <v>0</v>
      </c>
      <c r="R1327">
        <v>2</v>
      </c>
      <c r="S1327">
        <v>2</v>
      </c>
      <c r="T1327">
        <v>1</v>
      </c>
      <c r="U1327">
        <v>4</v>
      </c>
      <c r="V1327">
        <v>1</v>
      </c>
      <c r="W1327">
        <v>3</v>
      </c>
      <c r="X1327">
        <v>1</v>
      </c>
      <c r="Y1327">
        <v>0</v>
      </c>
      <c r="Z1327">
        <v>0</v>
      </c>
      <c r="AA1327">
        <v>4</v>
      </c>
      <c r="AB1327">
        <v>1</v>
      </c>
      <c r="AC1327">
        <v>0</v>
      </c>
      <c r="AD1327">
        <v>5</v>
      </c>
      <c r="AE1327">
        <v>2</v>
      </c>
      <c r="AF1327">
        <v>7</v>
      </c>
      <c r="AG1327">
        <v>0</v>
      </c>
      <c r="AH1327">
        <v>0</v>
      </c>
      <c r="AI1327">
        <v>4</v>
      </c>
      <c r="AJ1327">
        <v>0</v>
      </c>
      <c r="AK1327">
        <v>2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</v>
      </c>
      <c r="AV1327">
        <v>0</v>
      </c>
      <c r="AW1327">
        <v>2</v>
      </c>
      <c r="AX1327">
        <v>0</v>
      </c>
      <c r="AY1327">
        <v>2</v>
      </c>
      <c r="AZ1327">
        <v>2</v>
      </c>
      <c r="BA1327">
        <v>0</v>
      </c>
      <c r="BB1327">
        <v>0</v>
      </c>
      <c r="BC1327">
        <v>10</v>
      </c>
      <c r="BD1327">
        <v>5</v>
      </c>
    </row>
    <row r="1328" spans="1:56" x14ac:dyDescent="0.3">
      <c r="A1328">
        <v>2025</v>
      </c>
      <c r="B1328">
        <v>8</v>
      </c>
      <c r="C1328">
        <v>4335</v>
      </c>
      <c r="D1328">
        <v>4338</v>
      </c>
      <c r="E1328" t="s">
        <v>32</v>
      </c>
      <c r="F1328" t="s">
        <v>8</v>
      </c>
      <c r="G1328" t="s">
        <v>32</v>
      </c>
      <c r="H1328">
        <v>4</v>
      </c>
      <c r="I1328">
        <v>0</v>
      </c>
      <c r="J1328">
        <v>8</v>
      </c>
      <c r="K1328">
        <v>13</v>
      </c>
      <c r="L1328">
        <v>8</v>
      </c>
      <c r="M1328">
        <v>0</v>
      </c>
      <c r="N1328">
        <v>10</v>
      </c>
      <c r="O1328">
        <v>0</v>
      </c>
      <c r="P1328">
        <v>9</v>
      </c>
      <c r="Q1328">
        <v>0</v>
      </c>
      <c r="R1328">
        <v>2</v>
      </c>
      <c r="S1328">
        <v>19</v>
      </c>
      <c r="T1328">
        <v>10</v>
      </c>
      <c r="U1328">
        <v>14</v>
      </c>
      <c r="V1328">
        <v>12</v>
      </c>
      <c r="W1328">
        <v>12</v>
      </c>
      <c r="X1328">
        <v>6</v>
      </c>
      <c r="Y1328">
        <v>14</v>
      </c>
      <c r="Z1328">
        <v>6</v>
      </c>
      <c r="AA1328">
        <v>7</v>
      </c>
      <c r="AB1328">
        <v>3</v>
      </c>
      <c r="AC1328">
        <v>0</v>
      </c>
      <c r="AD1328">
        <v>14</v>
      </c>
      <c r="AE1328">
        <v>0</v>
      </c>
      <c r="AF1328">
        <v>72</v>
      </c>
      <c r="AG1328">
        <v>0</v>
      </c>
      <c r="AH1328">
        <v>2</v>
      </c>
      <c r="AI1328">
        <v>13</v>
      </c>
      <c r="AJ1328">
        <v>0</v>
      </c>
      <c r="AK1328">
        <v>9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1</v>
      </c>
      <c r="AU1328">
        <v>11</v>
      </c>
      <c r="AV1328">
        <v>0</v>
      </c>
      <c r="AW1328">
        <v>13</v>
      </c>
      <c r="AX1328">
        <v>9</v>
      </c>
      <c r="AY1328">
        <v>12</v>
      </c>
      <c r="AZ1328">
        <v>23</v>
      </c>
      <c r="BA1328">
        <v>0</v>
      </c>
      <c r="BB1328">
        <v>0</v>
      </c>
      <c r="BC1328">
        <v>1</v>
      </c>
      <c r="BD1328">
        <v>12</v>
      </c>
    </row>
    <row r="1329" spans="1:56" x14ac:dyDescent="0.3">
      <c r="A1329">
        <v>2025</v>
      </c>
      <c r="B1329">
        <v>8</v>
      </c>
      <c r="C1329">
        <v>4336</v>
      </c>
      <c r="D1329">
        <v>4339</v>
      </c>
      <c r="E1329" t="s">
        <v>33</v>
      </c>
      <c r="F1329" t="s">
        <v>8</v>
      </c>
      <c r="G1329" t="s">
        <v>34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1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1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1</v>
      </c>
      <c r="AZ1329">
        <v>2</v>
      </c>
      <c r="BA1329">
        <v>0</v>
      </c>
      <c r="BB1329">
        <v>0</v>
      </c>
      <c r="BC1329">
        <v>0</v>
      </c>
      <c r="BD1329">
        <v>1</v>
      </c>
    </row>
    <row r="1330" spans="1:56" x14ac:dyDescent="0.3">
      <c r="A1330">
        <v>2025</v>
      </c>
      <c r="B1330">
        <v>8</v>
      </c>
      <c r="C1330">
        <v>4337</v>
      </c>
      <c r="D1330">
        <v>4340</v>
      </c>
      <c r="E1330" t="s">
        <v>35</v>
      </c>
      <c r="F1330" t="s">
        <v>8</v>
      </c>
      <c r="G1330" t="s">
        <v>34</v>
      </c>
      <c r="H1330">
        <v>0</v>
      </c>
      <c r="I1330">
        <v>0</v>
      </c>
      <c r="J1330">
        <v>0</v>
      </c>
      <c r="K1330">
        <v>4</v>
      </c>
      <c r="L1330">
        <v>3</v>
      </c>
      <c r="M1330">
        <v>0</v>
      </c>
      <c r="N1330">
        <v>1</v>
      </c>
      <c r="O1330">
        <v>0</v>
      </c>
      <c r="P1330">
        <v>1</v>
      </c>
      <c r="Q1330">
        <v>0</v>
      </c>
      <c r="R1330">
        <v>2</v>
      </c>
      <c r="S1330">
        <v>2</v>
      </c>
      <c r="T1330">
        <v>2</v>
      </c>
      <c r="U1330">
        <v>2</v>
      </c>
      <c r="V1330">
        <v>1</v>
      </c>
      <c r="W1330">
        <v>0</v>
      </c>
      <c r="X1330">
        <v>0</v>
      </c>
      <c r="Y1330">
        <v>1</v>
      </c>
      <c r="Z1330">
        <v>0</v>
      </c>
      <c r="AA1330">
        <v>0</v>
      </c>
      <c r="AB1330">
        <v>0</v>
      </c>
      <c r="AC1330">
        <v>0</v>
      </c>
      <c r="AD1330">
        <v>2</v>
      </c>
      <c r="AE1330">
        <v>0</v>
      </c>
      <c r="AF1330">
        <v>4</v>
      </c>
      <c r="AG1330">
        <v>0</v>
      </c>
      <c r="AH1330">
        <v>0</v>
      </c>
      <c r="AI1330">
        <v>2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1</v>
      </c>
      <c r="AX1330">
        <v>0</v>
      </c>
      <c r="AY1330">
        <v>0</v>
      </c>
      <c r="AZ1330">
        <v>1</v>
      </c>
      <c r="BA1330">
        <v>0</v>
      </c>
      <c r="BB1330">
        <v>0</v>
      </c>
      <c r="BC1330">
        <v>0</v>
      </c>
      <c r="BD1330">
        <v>0</v>
      </c>
    </row>
    <row r="1331" spans="1:56" x14ac:dyDescent="0.3">
      <c r="A1331">
        <v>2025</v>
      </c>
      <c r="B1331">
        <v>8</v>
      </c>
      <c r="C1331">
        <v>4338</v>
      </c>
      <c r="D1331">
        <v>4341</v>
      </c>
      <c r="E1331" t="s">
        <v>36</v>
      </c>
      <c r="F1331" t="s">
        <v>8</v>
      </c>
      <c r="G1331" t="s">
        <v>37</v>
      </c>
      <c r="H1331">
        <v>0</v>
      </c>
      <c r="I1331">
        <v>0</v>
      </c>
      <c r="J1331">
        <v>0</v>
      </c>
      <c r="K1331">
        <v>1</v>
      </c>
      <c r="L1331">
        <v>0</v>
      </c>
      <c r="M1331">
        <v>0</v>
      </c>
      <c r="N1331">
        <v>1</v>
      </c>
      <c r="O1331">
        <v>0</v>
      </c>
      <c r="P1331">
        <v>0</v>
      </c>
      <c r="Q1331">
        <v>0</v>
      </c>
      <c r="R1331">
        <v>1</v>
      </c>
      <c r="S1331">
        <v>0</v>
      </c>
      <c r="T1331">
        <v>2</v>
      </c>
      <c r="U1331">
        <v>0</v>
      </c>
      <c r="V1331">
        <v>0</v>
      </c>
      <c r="W1331">
        <v>3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0</v>
      </c>
      <c r="AE1331">
        <v>0</v>
      </c>
      <c r="AF1331">
        <v>2</v>
      </c>
      <c r="AG1331">
        <v>0</v>
      </c>
      <c r="AH1331">
        <v>0</v>
      </c>
      <c r="AI1331">
        <v>0</v>
      </c>
      <c r="AJ1331">
        <v>0</v>
      </c>
      <c r="AK1331">
        <v>1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1</v>
      </c>
      <c r="AX1331">
        <v>0</v>
      </c>
      <c r="AY1331">
        <v>1</v>
      </c>
      <c r="AZ1331">
        <v>5</v>
      </c>
      <c r="BA1331">
        <v>0</v>
      </c>
      <c r="BB1331">
        <v>0</v>
      </c>
      <c r="BC1331">
        <v>1</v>
      </c>
      <c r="BD1331">
        <v>1</v>
      </c>
    </row>
    <row r="1332" spans="1:56" x14ac:dyDescent="0.3">
      <c r="A1332">
        <v>2025</v>
      </c>
      <c r="B1332">
        <v>8</v>
      </c>
      <c r="C1332">
        <v>4339</v>
      </c>
      <c r="D1332">
        <v>4342</v>
      </c>
      <c r="E1332" t="s">
        <v>38</v>
      </c>
      <c r="F1332" t="s">
        <v>8</v>
      </c>
      <c r="G1332" t="s">
        <v>39</v>
      </c>
      <c r="H1332">
        <v>5</v>
      </c>
      <c r="I1332">
        <v>1</v>
      </c>
      <c r="J1332">
        <v>8</v>
      </c>
      <c r="K1332">
        <v>8</v>
      </c>
      <c r="L1332">
        <v>6</v>
      </c>
      <c r="M1332">
        <v>1</v>
      </c>
      <c r="N1332">
        <v>8</v>
      </c>
      <c r="O1332">
        <v>1</v>
      </c>
      <c r="P1332">
        <v>8</v>
      </c>
      <c r="Q1332">
        <v>0</v>
      </c>
      <c r="R1332">
        <v>6</v>
      </c>
      <c r="S1332">
        <v>14</v>
      </c>
      <c r="T1332">
        <v>13</v>
      </c>
      <c r="U1332">
        <v>10</v>
      </c>
      <c r="V1332">
        <v>9</v>
      </c>
      <c r="W1332">
        <v>14</v>
      </c>
      <c r="X1332">
        <v>9</v>
      </c>
      <c r="Y1332">
        <v>10</v>
      </c>
      <c r="Z1332">
        <v>6</v>
      </c>
      <c r="AA1332">
        <v>14</v>
      </c>
      <c r="AB1332">
        <v>7</v>
      </c>
      <c r="AC1332">
        <v>0</v>
      </c>
      <c r="AD1332">
        <v>16</v>
      </c>
      <c r="AE1332">
        <v>1</v>
      </c>
      <c r="AF1332">
        <v>54</v>
      </c>
      <c r="AG1332">
        <v>0</v>
      </c>
      <c r="AH1332">
        <v>1</v>
      </c>
      <c r="AI1332">
        <v>16</v>
      </c>
      <c r="AJ1332">
        <v>0</v>
      </c>
      <c r="AK1332">
        <v>11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1</v>
      </c>
      <c r="AV1332">
        <v>0</v>
      </c>
      <c r="AW1332">
        <v>8</v>
      </c>
      <c r="AX1332">
        <v>1</v>
      </c>
      <c r="AY1332">
        <v>20</v>
      </c>
      <c r="AZ1332">
        <v>46</v>
      </c>
      <c r="BA1332">
        <v>0</v>
      </c>
      <c r="BB1332">
        <v>0</v>
      </c>
      <c r="BC1332">
        <v>10</v>
      </c>
      <c r="BD1332">
        <v>11</v>
      </c>
    </row>
    <row r="1333" spans="1:56" x14ac:dyDescent="0.3">
      <c r="A1333">
        <v>2025</v>
      </c>
      <c r="B1333">
        <v>8</v>
      </c>
      <c r="C1333">
        <v>4340</v>
      </c>
      <c r="D1333">
        <v>4343</v>
      </c>
      <c r="E1333" t="s">
        <v>40</v>
      </c>
      <c r="F1333" t="s">
        <v>8</v>
      </c>
      <c r="G1333" t="s">
        <v>39</v>
      </c>
      <c r="H1333">
        <v>0</v>
      </c>
      <c r="I1333">
        <v>0</v>
      </c>
      <c r="J1333">
        <v>0</v>
      </c>
      <c r="K1333">
        <v>1</v>
      </c>
      <c r="L1333">
        <v>1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2</v>
      </c>
      <c r="U1333">
        <v>1</v>
      </c>
      <c r="V1333">
        <v>1</v>
      </c>
      <c r="W1333">
        <v>1</v>
      </c>
      <c r="X1333">
        <v>0</v>
      </c>
      <c r="Y1333">
        <v>1</v>
      </c>
      <c r="Z1333">
        <v>0</v>
      </c>
      <c r="AA1333">
        <v>2</v>
      </c>
      <c r="AB1333">
        <v>0</v>
      </c>
      <c r="AC1333">
        <v>0</v>
      </c>
      <c r="AD1333">
        <v>2</v>
      </c>
      <c r="AE1333">
        <v>0</v>
      </c>
      <c r="AF1333">
        <v>1</v>
      </c>
      <c r="AG1333">
        <v>0</v>
      </c>
      <c r="AH1333">
        <v>4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1</v>
      </c>
      <c r="AZ1333">
        <v>7</v>
      </c>
      <c r="BA1333">
        <v>0</v>
      </c>
      <c r="BB1333">
        <v>0</v>
      </c>
      <c r="BC1333">
        <v>0</v>
      </c>
      <c r="BD1333">
        <v>5</v>
      </c>
    </row>
    <row r="1334" spans="1:56" x14ac:dyDescent="0.3">
      <c r="A1334">
        <v>2025</v>
      </c>
      <c r="B1334">
        <v>8</v>
      </c>
      <c r="C1334">
        <v>4341</v>
      </c>
      <c r="D1334">
        <v>4344</v>
      </c>
      <c r="E1334" t="s">
        <v>41</v>
      </c>
      <c r="F1334" t="s">
        <v>8</v>
      </c>
      <c r="G1334" t="s">
        <v>39</v>
      </c>
      <c r="H1334">
        <v>0</v>
      </c>
      <c r="I1334">
        <v>0</v>
      </c>
      <c r="J1334">
        <v>0</v>
      </c>
      <c r="K1334">
        <v>2</v>
      </c>
      <c r="L1334">
        <v>0</v>
      </c>
      <c r="M1334">
        <v>0</v>
      </c>
      <c r="N1334">
        <v>1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2</v>
      </c>
      <c r="U1334">
        <v>1</v>
      </c>
      <c r="V1334">
        <v>5</v>
      </c>
      <c r="W1334">
        <v>1</v>
      </c>
      <c r="X1334">
        <v>0</v>
      </c>
      <c r="Y1334">
        <v>1</v>
      </c>
      <c r="Z1334">
        <v>2</v>
      </c>
      <c r="AA1334">
        <v>1</v>
      </c>
      <c r="AB1334">
        <v>0</v>
      </c>
      <c r="AC1334">
        <v>0</v>
      </c>
      <c r="AD1334">
        <v>0</v>
      </c>
      <c r="AE1334">
        <v>0</v>
      </c>
      <c r="AF1334">
        <v>2</v>
      </c>
      <c r="AG1334">
        <v>0</v>
      </c>
      <c r="AH1334">
        <v>0</v>
      </c>
      <c r="AI1334">
        <v>1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</row>
    <row r="1335" spans="1:56" x14ac:dyDescent="0.3">
      <c r="A1335">
        <v>2025</v>
      </c>
      <c r="B1335">
        <v>8</v>
      </c>
      <c r="C1335">
        <v>4342</v>
      </c>
      <c r="D1335">
        <v>4345</v>
      </c>
      <c r="E1335" t="s">
        <v>42</v>
      </c>
      <c r="F1335" t="s">
        <v>8</v>
      </c>
      <c r="G1335" t="s">
        <v>42</v>
      </c>
      <c r="H1335">
        <v>0</v>
      </c>
      <c r="I1335">
        <v>2</v>
      </c>
      <c r="J1335">
        <v>0</v>
      </c>
      <c r="K1335">
        <v>19</v>
      </c>
      <c r="L1335">
        <v>17</v>
      </c>
      <c r="M1335">
        <v>0</v>
      </c>
      <c r="N1335">
        <v>14</v>
      </c>
      <c r="O1335">
        <v>0</v>
      </c>
      <c r="P1335">
        <v>11</v>
      </c>
      <c r="Q1335">
        <v>0</v>
      </c>
      <c r="R1335">
        <v>0</v>
      </c>
      <c r="S1335">
        <v>9</v>
      </c>
      <c r="T1335">
        <v>20</v>
      </c>
      <c r="U1335">
        <v>15</v>
      </c>
      <c r="V1335">
        <v>10</v>
      </c>
      <c r="W1335">
        <v>13</v>
      </c>
      <c r="X1335">
        <v>8</v>
      </c>
      <c r="Y1335">
        <v>6</v>
      </c>
      <c r="Z1335">
        <v>3</v>
      </c>
      <c r="AA1335">
        <v>9</v>
      </c>
      <c r="AB1335">
        <v>0</v>
      </c>
      <c r="AC1335">
        <v>3</v>
      </c>
      <c r="AD1335">
        <v>15</v>
      </c>
      <c r="AE1335">
        <v>3</v>
      </c>
      <c r="AF1335">
        <v>63</v>
      </c>
      <c r="AG1335">
        <v>0</v>
      </c>
      <c r="AH1335">
        <v>2</v>
      </c>
      <c r="AI1335">
        <v>12</v>
      </c>
      <c r="AJ1335">
        <v>0</v>
      </c>
      <c r="AK1335">
        <v>21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1</v>
      </c>
      <c r="AV1335">
        <v>0</v>
      </c>
      <c r="AW1335">
        <v>2</v>
      </c>
      <c r="AX1335">
        <v>2</v>
      </c>
      <c r="AY1335">
        <v>24</v>
      </c>
      <c r="AZ1335">
        <v>31</v>
      </c>
      <c r="BA1335">
        <v>0</v>
      </c>
      <c r="BB1335">
        <v>0</v>
      </c>
      <c r="BC1335">
        <v>2</v>
      </c>
      <c r="BD1335">
        <v>6</v>
      </c>
    </row>
    <row r="1336" spans="1:56" x14ac:dyDescent="0.3">
      <c r="A1336">
        <v>2025</v>
      </c>
      <c r="B1336">
        <v>8</v>
      </c>
      <c r="C1336">
        <v>4343</v>
      </c>
      <c r="D1336">
        <v>4346</v>
      </c>
      <c r="E1336" t="s">
        <v>43</v>
      </c>
      <c r="F1336" t="s">
        <v>8</v>
      </c>
      <c r="G1336" t="s">
        <v>42</v>
      </c>
      <c r="H1336">
        <v>0</v>
      </c>
      <c r="I1336">
        <v>0</v>
      </c>
      <c r="J1336">
        <v>0</v>
      </c>
      <c r="K1336">
        <v>5</v>
      </c>
      <c r="L1336">
        <v>5</v>
      </c>
      <c r="M1336">
        <v>2</v>
      </c>
      <c r="N1336">
        <v>2</v>
      </c>
      <c r="O1336">
        <v>0</v>
      </c>
      <c r="P1336">
        <v>2</v>
      </c>
      <c r="Q1336">
        <v>0</v>
      </c>
      <c r="R1336">
        <v>0</v>
      </c>
      <c r="S1336">
        <v>4</v>
      </c>
      <c r="T1336">
        <v>3</v>
      </c>
      <c r="U1336">
        <v>1</v>
      </c>
      <c r="V1336">
        <v>3</v>
      </c>
      <c r="W1336">
        <v>9</v>
      </c>
      <c r="X1336">
        <v>5</v>
      </c>
      <c r="Y1336">
        <v>1</v>
      </c>
      <c r="Z1336">
        <v>2</v>
      </c>
      <c r="AA1336">
        <v>2</v>
      </c>
      <c r="AB1336">
        <v>3</v>
      </c>
      <c r="AC1336">
        <v>0</v>
      </c>
      <c r="AD1336">
        <v>5</v>
      </c>
      <c r="AE1336">
        <v>0</v>
      </c>
      <c r="AF1336">
        <v>4</v>
      </c>
      <c r="AG1336">
        <v>0</v>
      </c>
      <c r="AH1336">
        <v>0</v>
      </c>
      <c r="AI1336">
        <v>5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10</v>
      </c>
      <c r="BA1336">
        <v>0</v>
      </c>
      <c r="BB1336">
        <v>0</v>
      </c>
      <c r="BC1336">
        <v>1</v>
      </c>
      <c r="BD1336">
        <v>8</v>
      </c>
    </row>
    <row r="1337" spans="1:56" x14ac:dyDescent="0.3">
      <c r="A1337">
        <v>2025</v>
      </c>
      <c r="B1337">
        <v>8</v>
      </c>
      <c r="C1337">
        <v>4344</v>
      </c>
      <c r="D1337">
        <v>4347</v>
      </c>
      <c r="E1337" t="s">
        <v>44</v>
      </c>
      <c r="F1337" t="s">
        <v>8</v>
      </c>
      <c r="G1337" t="s">
        <v>42</v>
      </c>
      <c r="H1337">
        <v>0</v>
      </c>
      <c r="I1337">
        <v>0</v>
      </c>
      <c r="J1337">
        <v>0</v>
      </c>
      <c r="K1337">
        <v>2</v>
      </c>
      <c r="L1337">
        <v>2</v>
      </c>
      <c r="M1337">
        <v>0</v>
      </c>
      <c r="N1337">
        <v>3</v>
      </c>
      <c r="O1337">
        <v>0</v>
      </c>
      <c r="P1337">
        <v>2</v>
      </c>
      <c r="Q1337">
        <v>0</v>
      </c>
      <c r="R1337">
        <v>0</v>
      </c>
      <c r="S1337">
        <v>2</v>
      </c>
      <c r="T1337">
        <v>3</v>
      </c>
      <c r="U1337">
        <v>1</v>
      </c>
      <c r="V1337">
        <v>3</v>
      </c>
      <c r="W1337">
        <v>0</v>
      </c>
      <c r="X1337">
        <v>4</v>
      </c>
      <c r="Y1337">
        <v>4</v>
      </c>
      <c r="Z1337">
        <v>4</v>
      </c>
      <c r="AA1337">
        <v>1</v>
      </c>
      <c r="AB1337">
        <v>3</v>
      </c>
      <c r="AC1337">
        <v>0</v>
      </c>
      <c r="AD1337">
        <v>1</v>
      </c>
      <c r="AE1337">
        <v>0</v>
      </c>
      <c r="AF1337">
        <v>5</v>
      </c>
      <c r="AG1337">
        <v>0</v>
      </c>
      <c r="AH1337">
        <v>0</v>
      </c>
      <c r="AI1337">
        <v>1</v>
      </c>
      <c r="AJ1337">
        <v>0</v>
      </c>
      <c r="AK1337">
        <v>1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3</v>
      </c>
      <c r="AZ1337">
        <v>13</v>
      </c>
      <c r="BA1337">
        <v>0</v>
      </c>
      <c r="BB1337">
        <v>0</v>
      </c>
      <c r="BC1337">
        <v>0</v>
      </c>
      <c r="BD1337">
        <v>1</v>
      </c>
    </row>
    <row r="1338" spans="1:56" x14ac:dyDescent="0.3">
      <c r="A1338">
        <v>2025</v>
      </c>
      <c r="B1338">
        <v>8</v>
      </c>
      <c r="C1338">
        <v>4345</v>
      </c>
      <c r="D1338">
        <v>4348</v>
      </c>
      <c r="E1338" t="s">
        <v>45</v>
      </c>
      <c r="F1338" t="s">
        <v>8</v>
      </c>
      <c r="G1338" t="s">
        <v>42</v>
      </c>
      <c r="H1338">
        <v>0</v>
      </c>
      <c r="I1338">
        <v>0</v>
      </c>
      <c r="J1338">
        <v>1</v>
      </c>
      <c r="K1338">
        <v>2</v>
      </c>
      <c r="L1338">
        <v>2</v>
      </c>
      <c r="M1338">
        <v>0</v>
      </c>
      <c r="N1338">
        <v>3</v>
      </c>
      <c r="O1338">
        <v>0</v>
      </c>
      <c r="P1338">
        <v>5</v>
      </c>
      <c r="Q1338">
        <v>0</v>
      </c>
      <c r="R1338">
        <v>1</v>
      </c>
      <c r="S1338">
        <v>7</v>
      </c>
      <c r="T1338">
        <v>4</v>
      </c>
      <c r="U1338">
        <v>4</v>
      </c>
      <c r="V1338">
        <v>2</v>
      </c>
      <c r="W1338">
        <v>4</v>
      </c>
      <c r="X1338">
        <v>2</v>
      </c>
      <c r="Y1338">
        <v>2</v>
      </c>
      <c r="Z1338">
        <v>1</v>
      </c>
      <c r="AA1338">
        <v>4</v>
      </c>
      <c r="AB1338">
        <v>1</v>
      </c>
      <c r="AC1338">
        <v>0</v>
      </c>
      <c r="AD1338">
        <v>2</v>
      </c>
      <c r="AE1338">
        <v>0</v>
      </c>
      <c r="AF1338">
        <v>11</v>
      </c>
      <c r="AG1338">
        <v>0</v>
      </c>
      <c r="AH1338">
        <v>0</v>
      </c>
      <c r="AI1338">
        <v>2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5</v>
      </c>
      <c r="AU1338">
        <v>0</v>
      </c>
      <c r="AV1338">
        <v>0</v>
      </c>
      <c r="AW1338">
        <v>1</v>
      </c>
      <c r="AX1338">
        <v>0</v>
      </c>
      <c r="AY1338">
        <v>5</v>
      </c>
      <c r="AZ1338">
        <v>6</v>
      </c>
      <c r="BA1338">
        <v>0</v>
      </c>
      <c r="BB1338">
        <v>0</v>
      </c>
      <c r="BC1338">
        <v>0</v>
      </c>
      <c r="BD1338">
        <v>1</v>
      </c>
    </row>
    <row r="1339" spans="1:56" x14ac:dyDescent="0.3">
      <c r="A1339">
        <v>2025</v>
      </c>
      <c r="B1339">
        <v>8</v>
      </c>
      <c r="C1339">
        <v>4346</v>
      </c>
      <c r="D1339">
        <v>4349</v>
      </c>
      <c r="E1339" t="s">
        <v>46</v>
      </c>
      <c r="F1339" t="s">
        <v>8</v>
      </c>
      <c r="G1339" t="s">
        <v>47</v>
      </c>
      <c r="H1339">
        <v>18</v>
      </c>
      <c r="I1339">
        <v>4</v>
      </c>
      <c r="J1339">
        <v>25</v>
      </c>
      <c r="K1339">
        <v>29</v>
      </c>
      <c r="L1339">
        <v>25</v>
      </c>
      <c r="M1339">
        <v>5</v>
      </c>
      <c r="N1339">
        <v>25</v>
      </c>
      <c r="O1339">
        <v>1</v>
      </c>
      <c r="P1339">
        <v>25</v>
      </c>
      <c r="Q1339">
        <v>0</v>
      </c>
      <c r="R1339">
        <v>1</v>
      </c>
      <c r="S1339">
        <v>38</v>
      </c>
      <c r="T1339">
        <v>18</v>
      </c>
      <c r="U1339">
        <v>23</v>
      </c>
      <c r="V1339">
        <v>11</v>
      </c>
      <c r="W1339">
        <v>18</v>
      </c>
      <c r="X1339">
        <v>11</v>
      </c>
      <c r="Y1339">
        <v>16</v>
      </c>
      <c r="Z1339">
        <v>7</v>
      </c>
      <c r="AA1339">
        <v>7</v>
      </c>
      <c r="AB1339">
        <v>1</v>
      </c>
      <c r="AC1339">
        <v>0</v>
      </c>
      <c r="AD1339">
        <v>21</v>
      </c>
      <c r="AE1339">
        <v>0</v>
      </c>
      <c r="AF1339">
        <v>81</v>
      </c>
      <c r="AG1339">
        <v>0</v>
      </c>
      <c r="AH1339">
        <v>0</v>
      </c>
      <c r="AI1339">
        <v>25</v>
      </c>
      <c r="AJ1339">
        <v>0</v>
      </c>
      <c r="AK1339">
        <v>18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6</v>
      </c>
      <c r="AV1339">
        <v>0</v>
      </c>
      <c r="AW1339">
        <v>9</v>
      </c>
      <c r="AX1339">
        <v>2</v>
      </c>
      <c r="AY1339">
        <v>21</v>
      </c>
      <c r="AZ1339">
        <v>27</v>
      </c>
      <c r="BA1339">
        <v>0</v>
      </c>
      <c r="BB1339">
        <v>0</v>
      </c>
      <c r="BC1339">
        <v>3</v>
      </c>
      <c r="BD1339">
        <v>10</v>
      </c>
    </row>
    <row r="1340" spans="1:56" x14ac:dyDescent="0.3">
      <c r="A1340">
        <v>2025</v>
      </c>
      <c r="B1340">
        <v>8</v>
      </c>
      <c r="C1340">
        <v>4347</v>
      </c>
      <c r="D1340">
        <v>4350</v>
      </c>
      <c r="E1340" t="s">
        <v>48</v>
      </c>
      <c r="F1340" t="s">
        <v>8</v>
      </c>
      <c r="G1340" t="s">
        <v>47</v>
      </c>
      <c r="H1340">
        <v>0</v>
      </c>
      <c r="I1340">
        <v>0</v>
      </c>
      <c r="J1340">
        <v>0</v>
      </c>
      <c r="K1340">
        <v>0</v>
      </c>
      <c r="L1340">
        <v>1</v>
      </c>
      <c r="M1340">
        <v>0</v>
      </c>
      <c r="N1340">
        <v>3</v>
      </c>
      <c r="O1340">
        <v>0</v>
      </c>
      <c r="P1340">
        <v>4</v>
      </c>
      <c r="Q1340">
        <v>0</v>
      </c>
      <c r="R1340">
        <v>0</v>
      </c>
      <c r="S1340">
        <v>5</v>
      </c>
      <c r="T1340">
        <v>5</v>
      </c>
      <c r="U1340">
        <v>6</v>
      </c>
      <c r="V1340">
        <v>2</v>
      </c>
      <c r="W1340">
        <v>6</v>
      </c>
      <c r="X1340">
        <v>1</v>
      </c>
      <c r="Y1340">
        <v>6</v>
      </c>
      <c r="Z1340">
        <v>1</v>
      </c>
      <c r="AA1340">
        <v>9</v>
      </c>
      <c r="AB1340">
        <v>1</v>
      </c>
      <c r="AC1340">
        <v>0</v>
      </c>
      <c r="AD1340">
        <v>7</v>
      </c>
      <c r="AE1340">
        <v>0</v>
      </c>
      <c r="AF1340">
        <v>19</v>
      </c>
      <c r="AG1340">
        <v>0</v>
      </c>
      <c r="AH1340">
        <v>6</v>
      </c>
      <c r="AI1340">
        <v>1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1</v>
      </c>
      <c r="AV1340">
        <v>0</v>
      </c>
      <c r="AW1340">
        <v>5</v>
      </c>
      <c r="AX1340">
        <v>2</v>
      </c>
      <c r="AY1340">
        <v>11</v>
      </c>
      <c r="AZ1340">
        <v>20</v>
      </c>
      <c r="BA1340">
        <v>0</v>
      </c>
      <c r="BB1340">
        <v>0</v>
      </c>
      <c r="BC1340">
        <v>0</v>
      </c>
      <c r="BD1340">
        <v>0</v>
      </c>
    </row>
    <row r="1341" spans="1:56" x14ac:dyDescent="0.3">
      <c r="A1341">
        <v>2025</v>
      </c>
      <c r="B1341">
        <v>8</v>
      </c>
      <c r="C1341">
        <v>4348</v>
      </c>
      <c r="D1341">
        <v>4351</v>
      </c>
      <c r="E1341" t="s">
        <v>49</v>
      </c>
      <c r="F1341" t="s">
        <v>8</v>
      </c>
      <c r="G1341" t="s">
        <v>47</v>
      </c>
      <c r="H1341">
        <v>0</v>
      </c>
      <c r="I1341">
        <v>0</v>
      </c>
      <c r="J1341">
        <v>0</v>
      </c>
      <c r="K1341">
        <v>1</v>
      </c>
      <c r="L1341">
        <v>2</v>
      </c>
      <c r="M1341">
        <v>0</v>
      </c>
      <c r="N1341">
        <v>2</v>
      </c>
      <c r="O1341">
        <v>0</v>
      </c>
      <c r="P1341">
        <v>2</v>
      </c>
      <c r="Q1341">
        <v>0</v>
      </c>
      <c r="R1341">
        <v>0</v>
      </c>
      <c r="S1341">
        <v>3</v>
      </c>
      <c r="T1341">
        <v>0</v>
      </c>
      <c r="U1341">
        <v>2</v>
      </c>
      <c r="V1341">
        <v>2</v>
      </c>
      <c r="W1341">
        <v>2</v>
      </c>
      <c r="X1341">
        <v>1</v>
      </c>
      <c r="Y1341">
        <v>1</v>
      </c>
      <c r="Z1341">
        <v>1</v>
      </c>
      <c r="AA1341">
        <v>5</v>
      </c>
      <c r="AB1341">
        <v>0</v>
      </c>
      <c r="AC1341">
        <v>0</v>
      </c>
      <c r="AD1341">
        <v>2</v>
      </c>
      <c r="AE1341">
        <v>0</v>
      </c>
      <c r="AF1341">
        <v>16</v>
      </c>
      <c r="AG1341">
        <v>0</v>
      </c>
      <c r="AH1341">
        <v>0</v>
      </c>
      <c r="AI1341">
        <v>2</v>
      </c>
      <c r="AJ1341">
        <v>0</v>
      </c>
      <c r="AK1341">
        <v>3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5</v>
      </c>
      <c r="AX1341">
        <v>0</v>
      </c>
      <c r="AY1341">
        <v>1</v>
      </c>
      <c r="AZ1341">
        <v>9</v>
      </c>
      <c r="BA1341">
        <v>0</v>
      </c>
      <c r="BB1341">
        <v>0</v>
      </c>
      <c r="BC1341">
        <v>0</v>
      </c>
      <c r="BD1341">
        <v>4</v>
      </c>
    </row>
    <row r="1342" spans="1:56" x14ac:dyDescent="0.3">
      <c r="A1342">
        <v>2025</v>
      </c>
      <c r="B1342">
        <v>8</v>
      </c>
      <c r="C1342">
        <v>4349</v>
      </c>
      <c r="D1342">
        <v>4352</v>
      </c>
      <c r="E1342" t="s">
        <v>50</v>
      </c>
      <c r="F1342" t="s">
        <v>8</v>
      </c>
      <c r="G1342" t="s">
        <v>47</v>
      </c>
      <c r="H1342">
        <v>0</v>
      </c>
      <c r="I1342">
        <v>0</v>
      </c>
      <c r="J1342">
        <v>0</v>
      </c>
      <c r="K1342">
        <v>1</v>
      </c>
      <c r="L1342">
        <v>1</v>
      </c>
      <c r="M1342">
        <v>0</v>
      </c>
      <c r="N1342">
        <v>1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3</v>
      </c>
      <c r="U1342">
        <v>1</v>
      </c>
      <c r="V1342">
        <v>2</v>
      </c>
      <c r="W1342">
        <v>0</v>
      </c>
      <c r="X1342">
        <v>3</v>
      </c>
      <c r="Y1342">
        <v>3</v>
      </c>
      <c r="Z1342">
        <v>1</v>
      </c>
      <c r="AA1342">
        <v>2</v>
      </c>
      <c r="AB1342">
        <v>0</v>
      </c>
      <c r="AC1342">
        <v>0</v>
      </c>
      <c r="AD1342">
        <v>0</v>
      </c>
      <c r="AE1342">
        <v>0</v>
      </c>
      <c r="AF1342">
        <v>4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3</v>
      </c>
      <c r="AV1342">
        <v>0</v>
      </c>
      <c r="AW1342">
        <v>2</v>
      </c>
      <c r="AX1342">
        <v>0</v>
      </c>
      <c r="AY1342">
        <v>2</v>
      </c>
      <c r="AZ1342">
        <v>14</v>
      </c>
      <c r="BA1342">
        <v>0</v>
      </c>
      <c r="BB1342">
        <v>0</v>
      </c>
      <c r="BC1342">
        <v>0</v>
      </c>
      <c r="BD1342">
        <v>3</v>
      </c>
    </row>
    <row r="1343" spans="1:56" x14ac:dyDescent="0.3">
      <c r="A1343">
        <v>2025</v>
      </c>
      <c r="B1343">
        <v>8</v>
      </c>
      <c r="C1343">
        <v>4350</v>
      </c>
      <c r="D1343">
        <v>4353</v>
      </c>
      <c r="E1343" t="s">
        <v>51</v>
      </c>
      <c r="F1343" t="s">
        <v>8</v>
      </c>
      <c r="G1343" t="s">
        <v>47</v>
      </c>
      <c r="H1343">
        <v>0</v>
      </c>
      <c r="I1343">
        <v>0</v>
      </c>
      <c r="J1343">
        <v>1</v>
      </c>
      <c r="K1343">
        <v>13</v>
      </c>
      <c r="L1343">
        <v>11</v>
      </c>
      <c r="M1343">
        <v>2</v>
      </c>
      <c r="N1343">
        <v>10</v>
      </c>
      <c r="O1343">
        <v>0</v>
      </c>
      <c r="P1343">
        <v>6</v>
      </c>
      <c r="Q1343">
        <v>0</v>
      </c>
      <c r="R1343">
        <v>1</v>
      </c>
      <c r="S1343">
        <v>8</v>
      </c>
      <c r="T1343">
        <v>11</v>
      </c>
      <c r="U1343">
        <v>10</v>
      </c>
      <c r="V1343">
        <v>8</v>
      </c>
      <c r="W1343">
        <v>8</v>
      </c>
      <c r="X1343">
        <v>11</v>
      </c>
      <c r="Y1343">
        <v>10</v>
      </c>
      <c r="Z1343">
        <v>5</v>
      </c>
      <c r="AA1343">
        <v>11</v>
      </c>
      <c r="AB1343">
        <v>3</v>
      </c>
      <c r="AC1343">
        <v>0</v>
      </c>
      <c r="AD1343">
        <v>10</v>
      </c>
      <c r="AE1343">
        <v>0</v>
      </c>
      <c r="AF1343">
        <v>37</v>
      </c>
      <c r="AG1343">
        <v>0</v>
      </c>
      <c r="AH1343">
        <v>0</v>
      </c>
      <c r="AI1343">
        <v>8</v>
      </c>
      <c r="AJ1343">
        <v>0</v>
      </c>
      <c r="AK1343">
        <v>11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1</v>
      </c>
      <c r="AV1343">
        <v>0</v>
      </c>
      <c r="AW1343">
        <v>3</v>
      </c>
      <c r="AX1343">
        <v>3</v>
      </c>
      <c r="AY1343">
        <v>10</v>
      </c>
      <c r="AZ1343">
        <v>18</v>
      </c>
      <c r="BA1343">
        <v>0</v>
      </c>
      <c r="BB1343">
        <v>0</v>
      </c>
      <c r="BC1343">
        <v>2</v>
      </c>
      <c r="BD1343">
        <v>2</v>
      </c>
    </row>
    <row r="1344" spans="1:56" x14ac:dyDescent="0.3">
      <c r="A1344">
        <v>2025</v>
      </c>
      <c r="B1344">
        <v>8</v>
      </c>
      <c r="C1344">
        <v>4351</v>
      </c>
      <c r="D1344">
        <v>4354</v>
      </c>
      <c r="E1344" t="s">
        <v>52</v>
      </c>
      <c r="F1344" t="s">
        <v>8</v>
      </c>
      <c r="G1344" t="s">
        <v>47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1</v>
      </c>
      <c r="Q1344">
        <v>0</v>
      </c>
      <c r="R1344">
        <v>0</v>
      </c>
      <c r="S1344">
        <v>2</v>
      </c>
      <c r="T1344">
        <v>0</v>
      </c>
      <c r="U1344">
        <v>0</v>
      </c>
      <c r="V1344">
        <v>1</v>
      </c>
      <c r="W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2</v>
      </c>
      <c r="AZ1344">
        <v>4</v>
      </c>
      <c r="BA1344">
        <v>0</v>
      </c>
      <c r="BB1344">
        <v>0</v>
      </c>
      <c r="BC1344">
        <v>0</v>
      </c>
      <c r="BD1344">
        <v>3</v>
      </c>
    </row>
    <row r="1345" spans="1:56" x14ac:dyDescent="0.3">
      <c r="A1345">
        <v>2025</v>
      </c>
      <c r="B1345">
        <v>8</v>
      </c>
      <c r="C1345">
        <v>4352</v>
      </c>
      <c r="D1345">
        <v>4355</v>
      </c>
      <c r="E1345" t="s">
        <v>53</v>
      </c>
      <c r="F1345" t="s">
        <v>8</v>
      </c>
      <c r="G1345" t="s">
        <v>47</v>
      </c>
      <c r="H1345">
        <v>0</v>
      </c>
      <c r="I1345">
        <v>3</v>
      </c>
      <c r="J1345">
        <v>1</v>
      </c>
      <c r="K1345">
        <v>14</v>
      </c>
      <c r="L1345">
        <v>5</v>
      </c>
      <c r="M1345">
        <v>1</v>
      </c>
      <c r="N1345">
        <v>1</v>
      </c>
      <c r="O1345">
        <v>0</v>
      </c>
      <c r="P1345">
        <v>5</v>
      </c>
      <c r="Q1345">
        <v>0</v>
      </c>
      <c r="R1345">
        <v>6</v>
      </c>
      <c r="S1345">
        <v>11</v>
      </c>
      <c r="T1345">
        <v>17</v>
      </c>
      <c r="U1345">
        <v>6</v>
      </c>
      <c r="V1345">
        <v>9</v>
      </c>
      <c r="W1345">
        <v>11</v>
      </c>
      <c r="X1345">
        <v>12</v>
      </c>
      <c r="Y1345">
        <v>11</v>
      </c>
      <c r="Z1345">
        <v>7</v>
      </c>
      <c r="AA1345">
        <v>6</v>
      </c>
      <c r="AB1345">
        <v>2</v>
      </c>
      <c r="AC1345">
        <v>0</v>
      </c>
      <c r="AD1345">
        <v>9</v>
      </c>
      <c r="AE1345">
        <v>0</v>
      </c>
      <c r="AF1345">
        <v>18</v>
      </c>
      <c r="AG1345">
        <v>0</v>
      </c>
      <c r="AH1345">
        <v>0</v>
      </c>
      <c r="AI1345">
        <v>15</v>
      </c>
      <c r="AJ1345">
        <v>0</v>
      </c>
      <c r="AK1345">
        <v>4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1</v>
      </c>
      <c r="AV1345">
        <v>0</v>
      </c>
      <c r="AW1345">
        <v>7</v>
      </c>
      <c r="AX1345">
        <v>0</v>
      </c>
      <c r="AY1345">
        <v>23</v>
      </c>
      <c r="AZ1345">
        <v>47</v>
      </c>
      <c r="BA1345">
        <v>0</v>
      </c>
      <c r="BB1345">
        <v>0</v>
      </c>
      <c r="BC1345">
        <v>1</v>
      </c>
      <c r="BD1345">
        <v>6</v>
      </c>
    </row>
    <row r="1346" spans="1:56" x14ac:dyDescent="0.3">
      <c r="A1346">
        <v>2025</v>
      </c>
      <c r="B1346">
        <v>8</v>
      </c>
      <c r="C1346">
        <v>4353</v>
      </c>
      <c r="D1346">
        <v>4356</v>
      </c>
      <c r="E1346" t="s">
        <v>54</v>
      </c>
      <c r="F1346" t="s">
        <v>8</v>
      </c>
      <c r="G1346" t="s">
        <v>37</v>
      </c>
      <c r="H1346">
        <v>0</v>
      </c>
      <c r="I1346">
        <v>0</v>
      </c>
      <c r="J1346">
        <v>0</v>
      </c>
      <c r="K1346">
        <v>2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3</v>
      </c>
      <c r="S1346">
        <v>6</v>
      </c>
      <c r="T1346">
        <v>3</v>
      </c>
      <c r="U1346">
        <v>3</v>
      </c>
      <c r="V1346">
        <v>5</v>
      </c>
      <c r="W1346">
        <v>6</v>
      </c>
      <c r="X1346">
        <v>2</v>
      </c>
      <c r="Y1346">
        <v>3</v>
      </c>
      <c r="Z1346">
        <v>1</v>
      </c>
      <c r="AA1346">
        <v>1</v>
      </c>
      <c r="AB1346">
        <v>3</v>
      </c>
      <c r="AC1346">
        <v>0</v>
      </c>
      <c r="AD1346">
        <v>6</v>
      </c>
      <c r="AE1346">
        <v>0</v>
      </c>
      <c r="AF1346">
        <v>12</v>
      </c>
      <c r="AG1346">
        <v>0</v>
      </c>
      <c r="AH1346">
        <v>1</v>
      </c>
      <c r="AI1346">
        <v>2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</v>
      </c>
      <c r="AR1346">
        <v>0</v>
      </c>
      <c r="AS1346">
        <v>0</v>
      </c>
      <c r="AT1346">
        <v>0</v>
      </c>
      <c r="AU1346">
        <v>2</v>
      </c>
      <c r="AV1346">
        <v>0</v>
      </c>
      <c r="AW1346">
        <v>10</v>
      </c>
      <c r="AX1346">
        <v>1</v>
      </c>
      <c r="AY1346">
        <v>6</v>
      </c>
      <c r="AZ1346">
        <v>23</v>
      </c>
      <c r="BA1346">
        <v>0</v>
      </c>
      <c r="BB1346">
        <v>0</v>
      </c>
      <c r="BC1346">
        <v>1</v>
      </c>
      <c r="BD1346">
        <v>19</v>
      </c>
    </row>
    <row r="1347" spans="1:56" x14ac:dyDescent="0.3">
      <c r="A1347">
        <v>2025</v>
      </c>
      <c r="B1347">
        <v>8</v>
      </c>
      <c r="C1347">
        <v>4354</v>
      </c>
      <c r="D1347">
        <v>4357</v>
      </c>
      <c r="E1347" t="s">
        <v>55</v>
      </c>
      <c r="F1347" t="s">
        <v>8</v>
      </c>
      <c r="G1347" t="s">
        <v>37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2</v>
      </c>
      <c r="Y1347">
        <v>1</v>
      </c>
      <c r="Z1347">
        <v>0</v>
      </c>
      <c r="AA1347">
        <v>2</v>
      </c>
      <c r="AB1347">
        <v>0</v>
      </c>
      <c r="AC1347">
        <v>0</v>
      </c>
      <c r="AD1347">
        <v>0</v>
      </c>
      <c r="AE1347">
        <v>0</v>
      </c>
      <c r="AF1347">
        <v>1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1</v>
      </c>
      <c r="AZ1347">
        <v>5</v>
      </c>
      <c r="BA1347">
        <v>0</v>
      </c>
      <c r="BB1347">
        <v>0</v>
      </c>
      <c r="BC1347">
        <v>0</v>
      </c>
      <c r="BD1347">
        <v>2</v>
      </c>
    </row>
    <row r="1348" spans="1:56" x14ac:dyDescent="0.3">
      <c r="A1348">
        <v>2025</v>
      </c>
      <c r="B1348">
        <v>8</v>
      </c>
      <c r="C1348">
        <v>4355</v>
      </c>
      <c r="D1348">
        <v>4358</v>
      </c>
      <c r="E1348" t="s">
        <v>199</v>
      </c>
      <c r="F1348" t="s">
        <v>8</v>
      </c>
      <c r="G1348" t="s">
        <v>37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1</v>
      </c>
      <c r="Q1348">
        <v>0</v>
      </c>
      <c r="R1348">
        <v>0</v>
      </c>
      <c r="S1348">
        <v>1</v>
      </c>
      <c r="T1348">
        <v>0</v>
      </c>
      <c r="U1348">
        <v>0</v>
      </c>
      <c r="V1348">
        <v>1</v>
      </c>
      <c r="W1348">
        <v>0</v>
      </c>
      <c r="X1348">
        <v>3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4</v>
      </c>
      <c r="BA1348">
        <v>0</v>
      </c>
      <c r="BB1348">
        <v>0</v>
      </c>
      <c r="BC1348">
        <v>0</v>
      </c>
      <c r="BD1348">
        <v>2</v>
      </c>
    </row>
    <row r="1349" spans="1:56" x14ac:dyDescent="0.3">
      <c r="A1349">
        <v>2025</v>
      </c>
      <c r="B1349">
        <v>8</v>
      </c>
      <c r="C1349">
        <v>4356</v>
      </c>
      <c r="D1349">
        <v>4359</v>
      </c>
      <c r="E1349" t="s">
        <v>56</v>
      </c>
      <c r="F1349" t="s">
        <v>8</v>
      </c>
      <c r="G1349" t="s">
        <v>39</v>
      </c>
      <c r="H1349">
        <v>0</v>
      </c>
      <c r="I1349">
        <v>3</v>
      </c>
      <c r="J1349">
        <v>0</v>
      </c>
      <c r="K1349">
        <v>4</v>
      </c>
      <c r="L1349">
        <v>3</v>
      </c>
      <c r="M1349">
        <v>0</v>
      </c>
      <c r="N1349">
        <v>4</v>
      </c>
      <c r="O1349">
        <v>0</v>
      </c>
      <c r="P1349">
        <v>2</v>
      </c>
      <c r="Q1349">
        <v>0</v>
      </c>
      <c r="R1349">
        <v>2</v>
      </c>
      <c r="S1349">
        <v>5</v>
      </c>
      <c r="T1349">
        <v>7</v>
      </c>
      <c r="U1349">
        <v>6</v>
      </c>
      <c r="V1349">
        <v>3</v>
      </c>
      <c r="W1349">
        <v>5</v>
      </c>
      <c r="X1349">
        <v>4</v>
      </c>
      <c r="Y1349">
        <v>2</v>
      </c>
      <c r="Z1349">
        <v>3</v>
      </c>
      <c r="AA1349">
        <v>2</v>
      </c>
      <c r="AB1349">
        <v>1</v>
      </c>
      <c r="AC1349">
        <v>0</v>
      </c>
      <c r="AD1349">
        <v>3</v>
      </c>
      <c r="AE1349">
        <v>0</v>
      </c>
      <c r="AF1349">
        <v>18</v>
      </c>
      <c r="AG1349">
        <v>0</v>
      </c>
      <c r="AH1349">
        <v>0</v>
      </c>
      <c r="AI1349">
        <v>3</v>
      </c>
      <c r="AJ1349">
        <v>0</v>
      </c>
      <c r="AK1349">
        <v>5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7</v>
      </c>
      <c r="AZ1349">
        <v>4</v>
      </c>
      <c r="BA1349">
        <v>0</v>
      </c>
      <c r="BB1349">
        <v>0</v>
      </c>
      <c r="BC1349">
        <v>1</v>
      </c>
      <c r="BD1349">
        <v>2</v>
      </c>
    </row>
    <row r="1350" spans="1:56" x14ac:dyDescent="0.3">
      <c r="A1350">
        <v>2025</v>
      </c>
      <c r="B1350">
        <v>8</v>
      </c>
      <c r="C1350">
        <v>4357</v>
      </c>
      <c r="D1350">
        <v>4360</v>
      </c>
      <c r="E1350" t="s">
        <v>57</v>
      </c>
      <c r="F1350" t="s">
        <v>8</v>
      </c>
      <c r="G1350" t="s">
        <v>39</v>
      </c>
      <c r="H1350">
        <v>0</v>
      </c>
      <c r="I1350">
        <v>0</v>
      </c>
      <c r="J1350">
        <v>0</v>
      </c>
      <c r="K1350">
        <v>3</v>
      </c>
      <c r="L1350">
        <v>3</v>
      </c>
      <c r="M1350">
        <v>2</v>
      </c>
      <c r="N1350">
        <v>2</v>
      </c>
      <c r="O1350">
        <v>0</v>
      </c>
      <c r="P1350">
        <v>2</v>
      </c>
      <c r="Q1350">
        <v>0</v>
      </c>
      <c r="R1350">
        <v>1</v>
      </c>
      <c r="S1350">
        <v>2</v>
      </c>
      <c r="T1350">
        <v>4</v>
      </c>
      <c r="U1350">
        <v>1</v>
      </c>
      <c r="V1350">
        <v>2</v>
      </c>
      <c r="W1350">
        <v>5</v>
      </c>
      <c r="X1350">
        <v>3</v>
      </c>
      <c r="Y1350">
        <v>2</v>
      </c>
      <c r="Z1350">
        <v>2</v>
      </c>
      <c r="AA1350">
        <v>2</v>
      </c>
      <c r="AB1350">
        <v>1</v>
      </c>
      <c r="AC1350">
        <v>0</v>
      </c>
      <c r="AD1350">
        <v>0</v>
      </c>
      <c r="AE1350">
        <v>0</v>
      </c>
      <c r="AF1350">
        <v>2</v>
      </c>
      <c r="AG1350">
        <v>0</v>
      </c>
      <c r="AH1350">
        <v>7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1</v>
      </c>
      <c r="BA1350">
        <v>0</v>
      </c>
      <c r="BB1350">
        <v>0</v>
      </c>
      <c r="BC1350">
        <v>0</v>
      </c>
      <c r="BD1350">
        <v>0</v>
      </c>
    </row>
    <row r="1351" spans="1:56" x14ac:dyDescent="0.3">
      <c r="A1351">
        <v>2025</v>
      </c>
      <c r="B1351">
        <v>8</v>
      </c>
      <c r="C1351">
        <v>4358</v>
      </c>
      <c r="D1351">
        <v>4361</v>
      </c>
      <c r="E1351" t="s">
        <v>58</v>
      </c>
      <c r="F1351" t="s">
        <v>8</v>
      </c>
      <c r="G1351" t="s">
        <v>39</v>
      </c>
      <c r="H1351">
        <v>0</v>
      </c>
      <c r="I1351">
        <v>2</v>
      </c>
      <c r="J1351">
        <v>0</v>
      </c>
      <c r="K1351">
        <v>2</v>
      </c>
      <c r="L1351">
        <v>1</v>
      </c>
      <c r="M1351">
        <v>0</v>
      </c>
      <c r="N1351">
        <v>1</v>
      </c>
      <c r="O1351">
        <v>0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2</v>
      </c>
      <c r="V1351">
        <v>0</v>
      </c>
      <c r="W1351">
        <v>1</v>
      </c>
      <c r="X1351">
        <v>0</v>
      </c>
      <c r="Y1351">
        <v>1</v>
      </c>
      <c r="Z1351">
        <v>1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10</v>
      </c>
      <c r="AG1351">
        <v>0</v>
      </c>
      <c r="AH1351">
        <v>0</v>
      </c>
      <c r="AI1351">
        <v>1</v>
      </c>
      <c r="AJ1351">
        <v>0</v>
      </c>
      <c r="AK1351">
        <v>2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2</v>
      </c>
      <c r="AX1351">
        <v>0</v>
      </c>
      <c r="AY1351">
        <v>0</v>
      </c>
      <c r="AZ1351">
        <v>3</v>
      </c>
      <c r="BA1351">
        <v>0</v>
      </c>
      <c r="BB1351">
        <v>0</v>
      </c>
      <c r="BC1351">
        <v>0</v>
      </c>
      <c r="BD1351">
        <v>1</v>
      </c>
    </row>
    <row r="1352" spans="1:56" x14ac:dyDescent="0.3">
      <c r="A1352">
        <v>2025</v>
      </c>
      <c r="B1352">
        <v>8</v>
      </c>
      <c r="C1352">
        <v>4359</v>
      </c>
      <c r="D1352">
        <v>4362</v>
      </c>
      <c r="E1352" t="s">
        <v>13</v>
      </c>
      <c r="F1352" t="s">
        <v>8</v>
      </c>
      <c r="G1352" t="s">
        <v>39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1</v>
      </c>
      <c r="S1352">
        <v>2</v>
      </c>
      <c r="T1352">
        <v>1</v>
      </c>
      <c r="U1352">
        <v>3</v>
      </c>
      <c r="V1352">
        <v>3</v>
      </c>
      <c r="W1352">
        <v>3</v>
      </c>
      <c r="X1352">
        <v>3</v>
      </c>
      <c r="Y1352">
        <v>2</v>
      </c>
      <c r="Z1352">
        <v>1</v>
      </c>
      <c r="AA1352">
        <v>2</v>
      </c>
      <c r="AB1352">
        <v>2</v>
      </c>
      <c r="AC1352">
        <v>0</v>
      </c>
      <c r="AD1352">
        <v>1</v>
      </c>
      <c r="AE1352">
        <v>0</v>
      </c>
      <c r="AF1352">
        <v>7</v>
      </c>
      <c r="AG1352">
        <v>0</v>
      </c>
      <c r="AH1352">
        <v>5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1</v>
      </c>
      <c r="AZ1352">
        <v>14</v>
      </c>
      <c r="BA1352">
        <v>0</v>
      </c>
      <c r="BB1352">
        <v>0</v>
      </c>
      <c r="BC1352">
        <v>0</v>
      </c>
      <c r="BD1352">
        <v>1</v>
      </c>
    </row>
    <row r="1353" spans="1:56" x14ac:dyDescent="0.3">
      <c r="A1353">
        <v>2025</v>
      </c>
      <c r="B1353">
        <v>8</v>
      </c>
      <c r="C1353">
        <v>4360</v>
      </c>
      <c r="D1353">
        <v>4363</v>
      </c>
      <c r="E1353" t="s">
        <v>59</v>
      </c>
      <c r="F1353" t="s">
        <v>8</v>
      </c>
      <c r="G1353" t="s">
        <v>39</v>
      </c>
      <c r="H1353">
        <v>0</v>
      </c>
      <c r="I1353">
        <v>0</v>
      </c>
      <c r="J1353">
        <v>0</v>
      </c>
      <c r="K1353">
        <v>1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v>0</v>
      </c>
      <c r="AA1353">
        <v>1</v>
      </c>
      <c r="AB1353">
        <v>0</v>
      </c>
      <c r="AC1353">
        <v>0</v>
      </c>
      <c r="AD1353">
        <v>0</v>
      </c>
      <c r="AE1353">
        <v>0</v>
      </c>
      <c r="AF1353">
        <v>2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1</v>
      </c>
      <c r="AX1353">
        <v>0</v>
      </c>
      <c r="AY1353">
        <v>3</v>
      </c>
      <c r="AZ1353">
        <v>3</v>
      </c>
      <c r="BA1353">
        <v>0</v>
      </c>
      <c r="BB1353">
        <v>0</v>
      </c>
      <c r="BC1353">
        <v>0</v>
      </c>
      <c r="BD1353">
        <v>1</v>
      </c>
    </row>
    <row r="1354" spans="1:56" x14ac:dyDescent="0.3">
      <c r="A1354">
        <v>2025</v>
      </c>
      <c r="B1354">
        <v>8</v>
      </c>
      <c r="C1354">
        <v>4361</v>
      </c>
      <c r="D1354">
        <v>4364</v>
      </c>
      <c r="E1354" t="s">
        <v>60</v>
      </c>
      <c r="F1354" t="s">
        <v>8</v>
      </c>
      <c r="G1354" t="s">
        <v>61</v>
      </c>
      <c r="H1354">
        <v>0</v>
      </c>
      <c r="I1354">
        <v>0</v>
      </c>
      <c r="J1354">
        <v>0</v>
      </c>
      <c r="K1354">
        <v>1</v>
      </c>
      <c r="L1354">
        <v>0</v>
      </c>
      <c r="M1354">
        <v>0</v>
      </c>
      <c r="N1354">
        <v>1</v>
      </c>
      <c r="O1354">
        <v>0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0</v>
      </c>
      <c r="V1354">
        <v>2</v>
      </c>
      <c r="W1354">
        <v>2</v>
      </c>
      <c r="X1354">
        <v>2</v>
      </c>
      <c r="Y1354">
        <v>2</v>
      </c>
      <c r="Z1354">
        <v>0</v>
      </c>
      <c r="AA1354">
        <v>0</v>
      </c>
      <c r="AB1354">
        <v>0</v>
      </c>
      <c r="AC1354">
        <v>0</v>
      </c>
      <c r="AD1354">
        <v>2</v>
      </c>
      <c r="AE1354">
        <v>0</v>
      </c>
      <c r="AF1354">
        <v>6</v>
      </c>
      <c r="AG1354">
        <v>0</v>
      </c>
      <c r="AH1354">
        <v>3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1</v>
      </c>
      <c r="AY1354">
        <v>8</v>
      </c>
      <c r="AZ1354">
        <v>25</v>
      </c>
      <c r="BA1354">
        <v>0</v>
      </c>
      <c r="BB1354">
        <v>0</v>
      </c>
      <c r="BC1354">
        <v>4</v>
      </c>
      <c r="BD1354">
        <v>6</v>
      </c>
    </row>
    <row r="1355" spans="1:56" x14ac:dyDescent="0.3">
      <c r="A1355">
        <v>2025</v>
      </c>
      <c r="B1355">
        <v>8</v>
      </c>
      <c r="C1355">
        <v>4362</v>
      </c>
      <c r="D1355">
        <v>4365</v>
      </c>
      <c r="E1355" t="s">
        <v>200</v>
      </c>
      <c r="F1355" t="s">
        <v>8</v>
      </c>
      <c r="G1355" t="s">
        <v>61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1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4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3</v>
      </c>
      <c r="AX1355">
        <v>1</v>
      </c>
      <c r="AY1355">
        <v>0</v>
      </c>
      <c r="AZ1355">
        <v>1</v>
      </c>
      <c r="BA1355">
        <v>0</v>
      </c>
      <c r="BB1355">
        <v>0</v>
      </c>
      <c r="BC1355">
        <v>0</v>
      </c>
      <c r="BD1355">
        <v>1</v>
      </c>
    </row>
    <row r="1356" spans="1:56" x14ac:dyDescent="0.3">
      <c r="A1356">
        <v>2025</v>
      </c>
      <c r="B1356">
        <v>8</v>
      </c>
      <c r="C1356">
        <v>4363</v>
      </c>
      <c r="D1356">
        <v>4366</v>
      </c>
      <c r="E1356" t="s">
        <v>61</v>
      </c>
      <c r="F1356" t="s">
        <v>8</v>
      </c>
      <c r="G1356" t="s">
        <v>61</v>
      </c>
      <c r="H1356">
        <v>1</v>
      </c>
      <c r="I1356">
        <v>0</v>
      </c>
      <c r="J1356">
        <v>0</v>
      </c>
      <c r="K1356">
        <v>3</v>
      </c>
      <c r="L1356">
        <v>3</v>
      </c>
      <c r="M1356">
        <v>0</v>
      </c>
      <c r="N1356">
        <v>1</v>
      </c>
      <c r="O1356">
        <v>0</v>
      </c>
      <c r="P1356">
        <v>2</v>
      </c>
      <c r="Q1356">
        <v>0</v>
      </c>
      <c r="R1356">
        <v>3</v>
      </c>
      <c r="S1356">
        <v>5</v>
      </c>
      <c r="T1356">
        <v>5</v>
      </c>
      <c r="U1356">
        <v>4</v>
      </c>
      <c r="V1356">
        <v>3</v>
      </c>
      <c r="W1356">
        <v>9</v>
      </c>
      <c r="X1356">
        <v>2</v>
      </c>
      <c r="Y1356">
        <v>6</v>
      </c>
      <c r="Z1356">
        <v>4</v>
      </c>
      <c r="AA1356">
        <v>3</v>
      </c>
      <c r="AB1356">
        <v>0</v>
      </c>
      <c r="AC1356">
        <v>0</v>
      </c>
      <c r="AD1356">
        <v>6</v>
      </c>
      <c r="AE1356">
        <v>0</v>
      </c>
      <c r="AF1356">
        <v>5</v>
      </c>
      <c r="AG1356">
        <v>0</v>
      </c>
      <c r="AH1356">
        <v>2</v>
      </c>
      <c r="AI1356">
        <v>8</v>
      </c>
      <c r="AJ1356">
        <v>0</v>
      </c>
      <c r="AK1356">
        <v>4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10</v>
      </c>
      <c r="AX1356">
        <v>0</v>
      </c>
      <c r="AY1356">
        <v>14</v>
      </c>
      <c r="AZ1356">
        <v>26</v>
      </c>
      <c r="BA1356">
        <v>0</v>
      </c>
      <c r="BB1356">
        <v>0</v>
      </c>
      <c r="BC1356">
        <v>4</v>
      </c>
      <c r="BD1356">
        <v>9</v>
      </c>
    </row>
    <row r="1357" spans="1:56" x14ac:dyDescent="0.3">
      <c r="A1357">
        <v>2025</v>
      </c>
      <c r="B1357">
        <v>8</v>
      </c>
      <c r="C1357">
        <v>4364</v>
      </c>
      <c r="D1357">
        <v>4367</v>
      </c>
      <c r="E1357" t="s">
        <v>62</v>
      </c>
      <c r="F1357" t="s">
        <v>8</v>
      </c>
      <c r="G1357" t="s">
        <v>61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1</v>
      </c>
      <c r="U1357">
        <v>0</v>
      </c>
      <c r="V1357">
        <v>2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2</v>
      </c>
      <c r="BA1357">
        <v>0</v>
      </c>
      <c r="BB1357">
        <v>0</v>
      </c>
      <c r="BC1357">
        <v>0</v>
      </c>
      <c r="BD1357">
        <v>0</v>
      </c>
    </row>
    <row r="1358" spans="1:56" x14ac:dyDescent="0.3">
      <c r="A1358">
        <v>2025</v>
      </c>
      <c r="B1358">
        <v>8</v>
      </c>
      <c r="C1358">
        <v>4365</v>
      </c>
      <c r="D1358">
        <v>4368</v>
      </c>
      <c r="E1358" t="s">
        <v>63</v>
      </c>
      <c r="F1358" t="s">
        <v>8</v>
      </c>
      <c r="G1358" t="s">
        <v>61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1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4</v>
      </c>
      <c r="BA1358">
        <v>0</v>
      </c>
      <c r="BB1358">
        <v>0</v>
      </c>
      <c r="BC1358">
        <v>0</v>
      </c>
      <c r="BD1358">
        <v>0</v>
      </c>
    </row>
    <row r="1359" spans="1:56" x14ac:dyDescent="0.3">
      <c r="A1359">
        <v>2025</v>
      </c>
      <c r="B1359">
        <v>8</v>
      </c>
      <c r="C1359">
        <v>4366</v>
      </c>
      <c r="D1359">
        <v>4369</v>
      </c>
      <c r="E1359" t="s">
        <v>64</v>
      </c>
      <c r="F1359" t="s">
        <v>8</v>
      </c>
      <c r="G1359" t="s">
        <v>37</v>
      </c>
      <c r="H1359">
        <v>0</v>
      </c>
      <c r="I1359">
        <v>0</v>
      </c>
      <c r="J1359">
        <v>0</v>
      </c>
      <c r="K1359">
        <v>1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1</v>
      </c>
      <c r="S1359">
        <v>1</v>
      </c>
      <c r="T1359">
        <v>1</v>
      </c>
      <c r="U1359">
        <v>0</v>
      </c>
      <c r="V1359">
        <v>1</v>
      </c>
      <c r="W1359">
        <v>0</v>
      </c>
      <c r="X1359">
        <v>0</v>
      </c>
      <c r="Y1359">
        <v>0</v>
      </c>
      <c r="Z1359">
        <v>2</v>
      </c>
      <c r="AA1359">
        <v>2</v>
      </c>
      <c r="AB1359">
        <v>0</v>
      </c>
      <c r="AC1359">
        <v>0</v>
      </c>
      <c r="AD1359">
        <v>0</v>
      </c>
      <c r="AE1359">
        <v>0</v>
      </c>
      <c r="AF1359">
        <v>1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1</v>
      </c>
      <c r="AX1359">
        <v>0</v>
      </c>
      <c r="AY1359">
        <v>0</v>
      </c>
      <c r="AZ1359">
        <v>4</v>
      </c>
      <c r="BA1359">
        <v>0</v>
      </c>
      <c r="BB1359">
        <v>0</v>
      </c>
      <c r="BC1359">
        <v>0</v>
      </c>
      <c r="BD1359">
        <v>0</v>
      </c>
    </row>
    <row r="1360" spans="1:56" x14ac:dyDescent="0.3">
      <c r="A1360">
        <v>2025</v>
      </c>
      <c r="B1360">
        <v>8</v>
      </c>
      <c r="C1360">
        <v>4367</v>
      </c>
      <c r="D1360">
        <v>4370</v>
      </c>
      <c r="E1360" t="s">
        <v>65</v>
      </c>
      <c r="F1360" t="s">
        <v>66</v>
      </c>
      <c r="G1360" t="s">
        <v>9</v>
      </c>
      <c r="H1360">
        <v>0</v>
      </c>
      <c r="I1360">
        <v>2</v>
      </c>
      <c r="J1360">
        <v>244</v>
      </c>
      <c r="K1360">
        <v>8</v>
      </c>
      <c r="L1360">
        <v>6</v>
      </c>
      <c r="M1360">
        <v>3</v>
      </c>
      <c r="N1360">
        <v>7</v>
      </c>
      <c r="O1360">
        <v>1</v>
      </c>
      <c r="P1360">
        <v>5</v>
      </c>
      <c r="Q1360">
        <v>0</v>
      </c>
      <c r="R1360">
        <v>1</v>
      </c>
      <c r="S1360">
        <v>0</v>
      </c>
      <c r="T1360">
        <v>7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1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4</v>
      </c>
      <c r="AX1360">
        <v>0</v>
      </c>
      <c r="AY1360">
        <v>4</v>
      </c>
      <c r="AZ1360">
        <v>4</v>
      </c>
      <c r="BA1360">
        <v>0</v>
      </c>
      <c r="BB1360">
        <v>0</v>
      </c>
      <c r="BC1360">
        <v>1</v>
      </c>
      <c r="BD1360">
        <v>0</v>
      </c>
    </row>
    <row r="1361" spans="1:56" x14ac:dyDescent="0.3">
      <c r="A1361">
        <v>2025</v>
      </c>
      <c r="B1361">
        <v>8</v>
      </c>
      <c r="C1361">
        <v>4368</v>
      </c>
      <c r="D1361">
        <v>4371</v>
      </c>
      <c r="E1361" t="s">
        <v>67</v>
      </c>
      <c r="F1361" t="s">
        <v>68</v>
      </c>
      <c r="G1361" t="s">
        <v>67</v>
      </c>
      <c r="H1361">
        <v>3</v>
      </c>
      <c r="I1361">
        <v>0</v>
      </c>
      <c r="J1361">
        <v>5</v>
      </c>
      <c r="K1361">
        <v>16</v>
      </c>
      <c r="L1361">
        <v>16</v>
      </c>
      <c r="M1361">
        <v>0</v>
      </c>
      <c r="N1361">
        <v>15</v>
      </c>
      <c r="O1361">
        <v>0</v>
      </c>
      <c r="P1361">
        <v>15</v>
      </c>
      <c r="Q1361">
        <v>0</v>
      </c>
      <c r="R1361">
        <v>0</v>
      </c>
      <c r="S1361">
        <v>22</v>
      </c>
      <c r="T1361">
        <v>17</v>
      </c>
      <c r="U1361">
        <v>15</v>
      </c>
      <c r="V1361">
        <v>12</v>
      </c>
      <c r="W1361">
        <v>5</v>
      </c>
      <c r="X1361">
        <v>6</v>
      </c>
      <c r="Y1361">
        <v>7</v>
      </c>
      <c r="Z1361">
        <v>4</v>
      </c>
      <c r="AA1361">
        <v>7</v>
      </c>
      <c r="AB1361">
        <v>0</v>
      </c>
      <c r="AC1361">
        <v>0</v>
      </c>
      <c r="AD1361">
        <v>18</v>
      </c>
      <c r="AE1361">
        <v>0</v>
      </c>
      <c r="AF1361">
        <v>57</v>
      </c>
      <c r="AG1361">
        <v>0</v>
      </c>
      <c r="AH1361">
        <v>1</v>
      </c>
      <c r="AI1361">
        <v>19</v>
      </c>
      <c r="AJ1361">
        <v>0</v>
      </c>
      <c r="AK1361">
        <v>14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3</v>
      </c>
      <c r="AV1361">
        <v>0</v>
      </c>
      <c r="AW1361">
        <v>4</v>
      </c>
      <c r="AX1361">
        <v>9</v>
      </c>
      <c r="AY1361">
        <v>22</v>
      </c>
      <c r="AZ1361">
        <v>26</v>
      </c>
      <c r="BA1361">
        <v>0</v>
      </c>
      <c r="BB1361">
        <v>0</v>
      </c>
      <c r="BC1361">
        <v>6</v>
      </c>
      <c r="BD1361">
        <v>15</v>
      </c>
    </row>
    <row r="1362" spans="1:56" x14ac:dyDescent="0.3">
      <c r="A1362">
        <v>2025</v>
      </c>
      <c r="B1362">
        <v>8</v>
      </c>
      <c r="C1362">
        <v>4369</v>
      </c>
      <c r="D1362">
        <v>4372</v>
      </c>
      <c r="E1362" t="s">
        <v>69</v>
      </c>
      <c r="F1362" t="s">
        <v>68</v>
      </c>
      <c r="G1362" t="s">
        <v>68</v>
      </c>
      <c r="H1362">
        <v>0</v>
      </c>
      <c r="I1362">
        <v>0</v>
      </c>
      <c r="J1362">
        <v>0</v>
      </c>
      <c r="K1362">
        <v>20</v>
      </c>
      <c r="L1362">
        <v>15</v>
      </c>
      <c r="M1362">
        <v>0</v>
      </c>
      <c r="N1362">
        <v>12</v>
      </c>
      <c r="O1362">
        <v>0</v>
      </c>
      <c r="P1362">
        <v>9</v>
      </c>
      <c r="Q1362">
        <v>0</v>
      </c>
      <c r="R1362">
        <v>6</v>
      </c>
      <c r="S1362">
        <v>29</v>
      </c>
      <c r="T1362">
        <v>27</v>
      </c>
      <c r="U1362">
        <v>24</v>
      </c>
      <c r="V1362">
        <v>14</v>
      </c>
      <c r="W1362">
        <v>22</v>
      </c>
      <c r="X1362">
        <v>13</v>
      </c>
      <c r="Y1362">
        <v>19</v>
      </c>
      <c r="Z1362">
        <v>7</v>
      </c>
      <c r="AA1362">
        <v>7</v>
      </c>
      <c r="AB1362">
        <v>7</v>
      </c>
      <c r="AC1362">
        <v>0</v>
      </c>
      <c r="AD1362">
        <v>28</v>
      </c>
      <c r="AE1362">
        <v>0</v>
      </c>
      <c r="AF1362">
        <v>75</v>
      </c>
      <c r="AG1362">
        <v>0</v>
      </c>
      <c r="AH1362">
        <v>1</v>
      </c>
      <c r="AI1362">
        <v>41</v>
      </c>
      <c r="AJ1362">
        <v>0</v>
      </c>
      <c r="AK1362">
        <v>19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6</v>
      </c>
      <c r="AV1362">
        <v>0</v>
      </c>
      <c r="AW1362">
        <v>3</v>
      </c>
      <c r="AX1362">
        <v>13</v>
      </c>
      <c r="AY1362">
        <v>33</v>
      </c>
      <c r="AZ1362">
        <v>66</v>
      </c>
      <c r="BA1362">
        <v>0</v>
      </c>
      <c r="BB1362">
        <v>0</v>
      </c>
      <c r="BC1362">
        <v>5</v>
      </c>
      <c r="BD1362">
        <v>5</v>
      </c>
    </row>
    <row r="1363" spans="1:56" x14ac:dyDescent="0.3">
      <c r="A1363">
        <v>2025</v>
      </c>
      <c r="B1363">
        <v>8</v>
      </c>
      <c r="C1363">
        <v>4370</v>
      </c>
      <c r="D1363">
        <v>4373</v>
      </c>
      <c r="E1363" t="s">
        <v>70</v>
      </c>
      <c r="F1363" t="s">
        <v>68</v>
      </c>
      <c r="G1363" t="s">
        <v>68</v>
      </c>
      <c r="H1363">
        <v>10</v>
      </c>
      <c r="I1363">
        <v>0</v>
      </c>
      <c r="J1363">
        <v>15</v>
      </c>
      <c r="K1363">
        <v>27</v>
      </c>
      <c r="L1363">
        <v>18</v>
      </c>
      <c r="M1363">
        <v>3</v>
      </c>
      <c r="N1363">
        <v>21</v>
      </c>
      <c r="O1363">
        <v>1</v>
      </c>
      <c r="P1363">
        <v>22</v>
      </c>
      <c r="Q1363">
        <v>1</v>
      </c>
      <c r="R1363">
        <v>1</v>
      </c>
      <c r="S1363">
        <v>37</v>
      </c>
      <c r="T1363">
        <v>27</v>
      </c>
      <c r="U1363">
        <v>25</v>
      </c>
      <c r="V1363">
        <v>25</v>
      </c>
      <c r="W1363">
        <v>26</v>
      </c>
      <c r="X1363">
        <v>17</v>
      </c>
      <c r="Y1363">
        <v>18</v>
      </c>
      <c r="Z1363">
        <v>19</v>
      </c>
      <c r="AA1363">
        <v>29</v>
      </c>
      <c r="AB1363">
        <v>15</v>
      </c>
      <c r="AC1363">
        <v>0</v>
      </c>
      <c r="AD1363">
        <v>28</v>
      </c>
      <c r="AE1363">
        <v>0</v>
      </c>
      <c r="AF1363">
        <v>99</v>
      </c>
      <c r="AG1363">
        <v>0</v>
      </c>
      <c r="AH1363">
        <v>0</v>
      </c>
      <c r="AI1363">
        <v>25</v>
      </c>
      <c r="AJ1363">
        <v>0</v>
      </c>
      <c r="AK1363">
        <v>22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6</v>
      </c>
      <c r="AV1363">
        <v>0</v>
      </c>
      <c r="AW1363">
        <v>10</v>
      </c>
      <c r="AX1363">
        <v>12</v>
      </c>
      <c r="AY1363">
        <v>24</v>
      </c>
      <c r="AZ1363">
        <v>40</v>
      </c>
      <c r="BA1363">
        <v>0</v>
      </c>
      <c r="BB1363">
        <v>0</v>
      </c>
      <c r="BC1363">
        <v>7</v>
      </c>
      <c r="BD1363">
        <v>18</v>
      </c>
    </row>
    <row r="1364" spans="1:56" x14ac:dyDescent="0.3">
      <c r="A1364">
        <v>2025</v>
      </c>
      <c r="B1364">
        <v>8</v>
      </c>
      <c r="C1364">
        <v>4371</v>
      </c>
      <c r="D1364">
        <v>4374</v>
      </c>
      <c r="E1364" t="s">
        <v>71</v>
      </c>
      <c r="F1364" t="s">
        <v>68</v>
      </c>
      <c r="G1364" t="s">
        <v>68</v>
      </c>
      <c r="H1364">
        <v>0</v>
      </c>
      <c r="I1364">
        <v>0</v>
      </c>
      <c r="J1364">
        <v>0</v>
      </c>
      <c r="K1364">
        <v>1</v>
      </c>
      <c r="L1364">
        <v>1</v>
      </c>
      <c r="M1364">
        <v>0</v>
      </c>
      <c r="N1364">
        <v>0</v>
      </c>
      <c r="O1364">
        <v>0</v>
      </c>
      <c r="P1364">
        <v>1</v>
      </c>
      <c r="Q1364">
        <v>0</v>
      </c>
      <c r="R1364">
        <v>2</v>
      </c>
      <c r="S1364">
        <v>2</v>
      </c>
      <c r="T1364">
        <v>1</v>
      </c>
      <c r="U1364">
        <v>2</v>
      </c>
      <c r="V1364">
        <v>1</v>
      </c>
      <c r="W1364">
        <v>0</v>
      </c>
      <c r="X1364">
        <v>1</v>
      </c>
      <c r="Y1364">
        <v>1</v>
      </c>
      <c r="Z1364">
        <v>1</v>
      </c>
      <c r="AA1364">
        <v>1</v>
      </c>
      <c r="AB1364">
        <v>0</v>
      </c>
      <c r="AC1364">
        <v>0</v>
      </c>
      <c r="AD1364">
        <v>0</v>
      </c>
      <c r="AE1364">
        <v>0</v>
      </c>
      <c r="AF1364">
        <v>3</v>
      </c>
      <c r="AG1364">
        <v>1</v>
      </c>
      <c r="AH1364">
        <v>0</v>
      </c>
      <c r="AI1364">
        <v>1</v>
      </c>
      <c r="AJ1364">
        <v>0</v>
      </c>
      <c r="AK1364">
        <v>2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2</v>
      </c>
      <c r="BA1364">
        <v>0</v>
      </c>
      <c r="BB1364">
        <v>0</v>
      </c>
      <c r="BC1364">
        <v>0</v>
      </c>
      <c r="BD1364">
        <v>0</v>
      </c>
    </row>
    <row r="1365" spans="1:56" x14ac:dyDescent="0.3">
      <c r="A1365">
        <v>2025</v>
      </c>
      <c r="B1365">
        <v>8</v>
      </c>
      <c r="C1365">
        <v>4372</v>
      </c>
      <c r="D1365">
        <v>4375</v>
      </c>
      <c r="E1365" t="s">
        <v>72</v>
      </c>
      <c r="F1365" t="s">
        <v>68</v>
      </c>
      <c r="G1365" t="s">
        <v>68</v>
      </c>
      <c r="H1365">
        <v>0</v>
      </c>
      <c r="I1365">
        <v>0</v>
      </c>
      <c r="J1365">
        <v>0</v>
      </c>
      <c r="K1365">
        <v>3</v>
      </c>
      <c r="L1365">
        <v>4</v>
      </c>
      <c r="M1365">
        <v>0</v>
      </c>
      <c r="N1365">
        <v>4</v>
      </c>
      <c r="O1365">
        <v>0</v>
      </c>
      <c r="P1365">
        <v>6</v>
      </c>
      <c r="Q1365">
        <v>0</v>
      </c>
      <c r="R1365">
        <v>1</v>
      </c>
      <c r="S1365">
        <v>8</v>
      </c>
      <c r="T1365">
        <v>3</v>
      </c>
      <c r="U1365">
        <v>4</v>
      </c>
      <c r="V1365">
        <v>5</v>
      </c>
      <c r="W1365">
        <v>2</v>
      </c>
      <c r="X1365">
        <v>2</v>
      </c>
      <c r="Y1365">
        <v>1</v>
      </c>
      <c r="Z1365">
        <v>4</v>
      </c>
      <c r="AA1365">
        <v>5</v>
      </c>
      <c r="AB1365">
        <v>1</v>
      </c>
      <c r="AC1365">
        <v>0</v>
      </c>
      <c r="AD1365">
        <v>2</v>
      </c>
      <c r="AE1365">
        <v>0</v>
      </c>
      <c r="AF1365">
        <v>13</v>
      </c>
      <c r="AG1365">
        <v>0</v>
      </c>
      <c r="AH1365">
        <v>1</v>
      </c>
      <c r="AI1365">
        <v>2</v>
      </c>
      <c r="AJ1365">
        <v>0</v>
      </c>
      <c r="AK1365">
        <v>3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2</v>
      </c>
      <c r="AV1365">
        <v>0</v>
      </c>
      <c r="AW1365">
        <v>2</v>
      </c>
      <c r="AX1365">
        <v>0</v>
      </c>
      <c r="AY1365">
        <v>1</v>
      </c>
      <c r="AZ1365">
        <v>5</v>
      </c>
      <c r="BA1365">
        <v>0</v>
      </c>
      <c r="BB1365">
        <v>0</v>
      </c>
      <c r="BC1365">
        <v>3</v>
      </c>
      <c r="BD1365">
        <v>1</v>
      </c>
    </row>
    <row r="1366" spans="1:56" x14ac:dyDescent="0.3">
      <c r="A1366">
        <v>2025</v>
      </c>
      <c r="B1366">
        <v>8</v>
      </c>
      <c r="C1366">
        <v>4373</v>
      </c>
      <c r="D1366">
        <v>4376</v>
      </c>
      <c r="E1366" t="s">
        <v>73</v>
      </c>
      <c r="F1366" t="s">
        <v>68</v>
      </c>
      <c r="G1366" t="s">
        <v>73</v>
      </c>
      <c r="H1366">
        <v>4</v>
      </c>
      <c r="I1366">
        <v>0</v>
      </c>
      <c r="J1366">
        <v>5</v>
      </c>
      <c r="K1366">
        <v>6</v>
      </c>
      <c r="L1366">
        <v>5</v>
      </c>
      <c r="M1366">
        <v>0</v>
      </c>
      <c r="N1366">
        <v>6</v>
      </c>
      <c r="O1366">
        <v>0</v>
      </c>
      <c r="P1366">
        <v>3</v>
      </c>
      <c r="Q1366">
        <v>0</v>
      </c>
      <c r="R1366">
        <v>3</v>
      </c>
      <c r="S1366">
        <v>6</v>
      </c>
      <c r="T1366">
        <v>13</v>
      </c>
      <c r="U1366">
        <v>8</v>
      </c>
      <c r="V1366">
        <v>12</v>
      </c>
      <c r="W1366">
        <v>14</v>
      </c>
      <c r="X1366">
        <v>4</v>
      </c>
      <c r="Y1366">
        <v>8</v>
      </c>
      <c r="Z1366">
        <v>6</v>
      </c>
      <c r="AA1366">
        <v>8</v>
      </c>
      <c r="AB1366">
        <v>4</v>
      </c>
      <c r="AC1366">
        <v>0</v>
      </c>
      <c r="AD1366">
        <v>11</v>
      </c>
      <c r="AE1366">
        <v>0</v>
      </c>
      <c r="AF1366">
        <v>39</v>
      </c>
      <c r="AG1366">
        <v>0</v>
      </c>
      <c r="AH1366">
        <v>0</v>
      </c>
      <c r="AI1366">
        <v>16</v>
      </c>
      <c r="AJ1366">
        <v>0</v>
      </c>
      <c r="AK1366">
        <v>13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1</v>
      </c>
      <c r="AU1366">
        <v>4</v>
      </c>
      <c r="AV1366">
        <v>0</v>
      </c>
      <c r="AW1366">
        <v>1</v>
      </c>
      <c r="AX1366">
        <v>8</v>
      </c>
      <c r="AY1366">
        <v>11</v>
      </c>
      <c r="AZ1366">
        <v>22</v>
      </c>
      <c r="BA1366">
        <v>0</v>
      </c>
      <c r="BB1366">
        <v>0</v>
      </c>
      <c r="BC1366">
        <v>3</v>
      </c>
      <c r="BD1366">
        <v>3</v>
      </c>
    </row>
    <row r="1367" spans="1:56" x14ac:dyDescent="0.3">
      <c r="A1367">
        <v>2025</v>
      </c>
      <c r="B1367">
        <v>8</v>
      </c>
      <c r="C1367">
        <v>4374</v>
      </c>
      <c r="D1367">
        <v>4377</v>
      </c>
      <c r="E1367" t="s">
        <v>74</v>
      </c>
      <c r="F1367" t="s">
        <v>68</v>
      </c>
      <c r="G1367" t="s">
        <v>73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1</v>
      </c>
      <c r="O1367">
        <v>0</v>
      </c>
      <c r="P1367">
        <v>1</v>
      </c>
      <c r="Q1367">
        <v>0</v>
      </c>
      <c r="R1367">
        <v>0</v>
      </c>
      <c r="S1367">
        <v>2</v>
      </c>
      <c r="T1367">
        <v>2</v>
      </c>
      <c r="U1367">
        <v>3</v>
      </c>
      <c r="V1367">
        <v>2</v>
      </c>
      <c r="W1367">
        <v>1</v>
      </c>
      <c r="X1367">
        <v>1</v>
      </c>
      <c r="Y1367">
        <v>2</v>
      </c>
      <c r="Z1367">
        <v>2</v>
      </c>
      <c r="AA1367">
        <v>4</v>
      </c>
      <c r="AB1367">
        <v>1</v>
      </c>
      <c r="AC1367">
        <v>0</v>
      </c>
      <c r="AD1367">
        <v>0</v>
      </c>
      <c r="AE1367">
        <v>0</v>
      </c>
      <c r="AF1367">
        <v>4</v>
      </c>
      <c r="AG1367">
        <v>0</v>
      </c>
      <c r="AH1367">
        <v>0</v>
      </c>
      <c r="AI1367">
        <v>0</v>
      </c>
      <c r="AJ1367">
        <v>0</v>
      </c>
      <c r="AK1367">
        <v>1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1</v>
      </c>
      <c r="AX1367">
        <v>0</v>
      </c>
      <c r="AY1367">
        <v>5</v>
      </c>
      <c r="AZ1367">
        <v>7</v>
      </c>
      <c r="BA1367">
        <v>0</v>
      </c>
      <c r="BB1367">
        <v>0</v>
      </c>
      <c r="BC1367">
        <v>0</v>
      </c>
      <c r="BD1367">
        <v>0</v>
      </c>
    </row>
    <row r="1368" spans="1:56" x14ac:dyDescent="0.3">
      <c r="A1368">
        <v>2025</v>
      </c>
      <c r="B1368">
        <v>8</v>
      </c>
      <c r="C1368">
        <v>4375</v>
      </c>
      <c r="D1368">
        <v>4378</v>
      </c>
      <c r="E1368" t="s">
        <v>75</v>
      </c>
      <c r="F1368" t="s">
        <v>68</v>
      </c>
      <c r="G1368" t="s">
        <v>73</v>
      </c>
      <c r="H1368">
        <v>0</v>
      </c>
      <c r="I1368">
        <v>0</v>
      </c>
      <c r="J1368">
        <v>0</v>
      </c>
      <c r="K1368">
        <v>2</v>
      </c>
      <c r="L1368">
        <v>1</v>
      </c>
      <c r="M1368">
        <v>0</v>
      </c>
      <c r="N1368">
        <v>1</v>
      </c>
      <c r="O1368">
        <v>0</v>
      </c>
      <c r="P1368">
        <v>0</v>
      </c>
      <c r="Q1368">
        <v>0</v>
      </c>
      <c r="R1368">
        <v>2</v>
      </c>
      <c r="S1368">
        <v>0</v>
      </c>
      <c r="T1368">
        <v>2</v>
      </c>
      <c r="U1368">
        <v>4</v>
      </c>
      <c r="V1368">
        <v>1</v>
      </c>
      <c r="W1368">
        <v>2</v>
      </c>
      <c r="X1368">
        <v>3</v>
      </c>
      <c r="Y1368">
        <v>4</v>
      </c>
      <c r="Z1368">
        <v>0</v>
      </c>
      <c r="AA1368">
        <v>1</v>
      </c>
      <c r="AB1368">
        <v>1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1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3</v>
      </c>
      <c r="BA1368">
        <v>0</v>
      </c>
      <c r="BB1368">
        <v>0</v>
      </c>
      <c r="BC1368">
        <v>3</v>
      </c>
      <c r="BD1368">
        <v>2</v>
      </c>
    </row>
    <row r="1369" spans="1:56" x14ac:dyDescent="0.3">
      <c r="A1369">
        <v>2025</v>
      </c>
      <c r="B1369">
        <v>8</v>
      </c>
      <c r="C1369">
        <v>4376</v>
      </c>
      <c r="D1369">
        <v>4379</v>
      </c>
      <c r="E1369" t="s">
        <v>76</v>
      </c>
      <c r="F1369" t="s">
        <v>68</v>
      </c>
      <c r="G1369" t="s">
        <v>67</v>
      </c>
      <c r="H1369">
        <v>0</v>
      </c>
      <c r="I1369">
        <v>0</v>
      </c>
      <c r="J1369">
        <v>0</v>
      </c>
      <c r="K1369">
        <v>2</v>
      </c>
      <c r="L1369">
        <v>1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2</v>
      </c>
      <c r="S1369">
        <v>1</v>
      </c>
      <c r="T1369">
        <v>2</v>
      </c>
      <c r="U1369">
        <v>3</v>
      </c>
      <c r="V1369">
        <v>4</v>
      </c>
      <c r="W1369">
        <v>2</v>
      </c>
      <c r="X1369">
        <v>1</v>
      </c>
      <c r="Y1369">
        <v>2</v>
      </c>
      <c r="Z1369">
        <v>1</v>
      </c>
      <c r="AA1369">
        <v>3</v>
      </c>
      <c r="AB1369">
        <v>1</v>
      </c>
      <c r="AC1369">
        <v>0</v>
      </c>
      <c r="AD1369">
        <v>0</v>
      </c>
      <c r="AE1369">
        <v>0</v>
      </c>
      <c r="AF1369">
        <v>8</v>
      </c>
      <c r="AG1369">
        <v>0</v>
      </c>
      <c r="AH1369">
        <v>0</v>
      </c>
      <c r="AI1369">
        <v>3</v>
      </c>
      <c r="AJ1369">
        <v>0</v>
      </c>
      <c r="AK1369">
        <v>3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2</v>
      </c>
      <c r="AV1369">
        <v>0</v>
      </c>
      <c r="AW1369">
        <v>1</v>
      </c>
      <c r="AX1369">
        <v>0</v>
      </c>
      <c r="AY1369">
        <v>1</v>
      </c>
      <c r="AZ1369">
        <v>1</v>
      </c>
      <c r="BA1369">
        <v>0</v>
      </c>
      <c r="BB1369">
        <v>0</v>
      </c>
      <c r="BC1369">
        <v>0</v>
      </c>
      <c r="BD1369">
        <v>0</v>
      </c>
    </row>
    <row r="1370" spans="1:56" x14ac:dyDescent="0.3">
      <c r="A1370">
        <v>2025</v>
      </c>
      <c r="B1370">
        <v>8</v>
      </c>
      <c r="C1370">
        <v>4377</v>
      </c>
      <c r="D1370">
        <v>4380</v>
      </c>
      <c r="E1370" t="s">
        <v>77</v>
      </c>
      <c r="F1370" t="s">
        <v>68</v>
      </c>
      <c r="G1370" t="s">
        <v>77</v>
      </c>
      <c r="H1370">
        <v>0</v>
      </c>
      <c r="I1370">
        <v>1</v>
      </c>
      <c r="J1370">
        <v>0</v>
      </c>
      <c r="K1370">
        <v>17</v>
      </c>
      <c r="L1370">
        <v>12</v>
      </c>
      <c r="M1370">
        <v>0</v>
      </c>
      <c r="N1370">
        <v>10</v>
      </c>
      <c r="O1370">
        <v>0</v>
      </c>
      <c r="P1370">
        <v>7</v>
      </c>
      <c r="Q1370">
        <v>0</v>
      </c>
      <c r="R1370">
        <v>7</v>
      </c>
      <c r="S1370">
        <v>15</v>
      </c>
      <c r="T1370">
        <v>14</v>
      </c>
      <c r="U1370">
        <v>11</v>
      </c>
      <c r="V1370">
        <v>19</v>
      </c>
      <c r="W1370">
        <v>12</v>
      </c>
      <c r="X1370">
        <v>13</v>
      </c>
      <c r="Y1370">
        <v>14</v>
      </c>
      <c r="Z1370">
        <v>8</v>
      </c>
      <c r="AA1370">
        <v>10</v>
      </c>
      <c r="AB1370">
        <v>14</v>
      </c>
      <c r="AC1370">
        <v>0</v>
      </c>
      <c r="AD1370">
        <v>2</v>
      </c>
      <c r="AE1370">
        <v>0</v>
      </c>
      <c r="AF1370">
        <v>2</v>
      </c>
      <c r="AG1370">
        <v>0</v>
      </c>
      <c r="AH1370">
        <v>0</v>
      </c>
      <c r="AI1370">
        <v>20</v>
      </c>
      <c r="AJ1370">
        <v>0</v>
      </c>
      <c r="AK1370">
        <v>7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3</v>
      </c>
      <c r="AV1370">
        <v>0</v>
      </c>
      <c r="AW1370">
        <v>1</v>
      </c>
      <c r="AX1370">
        <v>9</v>
      </c>
      <c r="AY1370">
        <v>18</v>
      </c>
      <c r="AZ1370">
        <v>13</v>
      </c>
      <c r="BA1370">
        <v>0</v>
      </c>
      <c r="BB1370">
        <v>0</v>
      </c>
      <c r="BC1370">
        <v>0</v>
      </c>
      <c r="BD1370">
        <v>2</v>
      </c>
    </row>
    <row r="1371" spans="1:56" x14ac:dyDescent="0.3">
      <c r="A1371">
        <v>2025</v>
      </c>
      <c r="B1371">
        <v>8</v>
      </c>
      <c r="C1371">
        <v>4378</v>
      </c>
      <c r="D1371">
        <v>4381</v>
      </c>
      <c r="E1371" t="s">
        <v>78</v>
      </c>
      <c r="F1371" t="s">
        <v>68</v>
      </c>
      <c r="G1371" t="s">
        <v>77</v>
      </c>
      <c r="H1371">
        <v>0</v>
      </c>
      <c r="I1371">
        <v>0</v>
      </c>
      <c r="J1371">
        <v>0</v>
      </c>
      <c r="K1371">
        <v>1</v>
      </c>
      <c r="L1371">
        <v>1</v>
      </c>
      <c r="M1371">
        <v>0</v>
      </c>
      <c r="N1371">
        <v>0</v>
      </c>
      <c r="O1371">
        <v>0</v>
      </c>
      <c r="P1371">
        <v>1</v>
      </c>
      <c r="Q1371">
        <v>0</v>
      </c>
      <c r="R1371">
        <v>1</v>
      </c>
      <c r="S1371">
        <v>2</v>
      </c>
      <c r="T1371">
        <v>1</v>
      </c>
      <c r="U1371">
        <v>2</v>
      </c>
      <c r="V1371">
        <v>2</v>
      </c>
      <c r="W1371">
        <v>0</v>
      </c>
      <c r="X1371">
        <v>0</v>
      </c>
      <c r="Y1371">
        <v>2</v>
      </c>
      <c r="Z1371">
        <v>5</v>
      </c>
      <c r="AA1371">
        <v>0</v>
      </c>
      <c r="AB1371">
        <v>3</v>
      </c>
      <c r="AC1371">
        <v>0</v>
      </c>
      <c r="AD1371">
        <v>0</v>
      </c>
      <c r="AE1371">
        <v>0</v>
      </c>
      <c r="AF1371">
        <v>5</v>
      </c>
      <c r="AG1371">
        <v>0</v>
      </c>
      <c r="AH1371">
        <v>0</v>
      </c>
      <c r="AI1371">
        <v>3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1</v>
      </c>
      <c r="AZ1371">
        <v>0</v>
      </c>
      <c r="BA1371">
        <v>0</v>
      </c>
      <c r="BB1371">
        <v>0</v>
      </c>
      <c r="BC1371">
        <v>0</v>
      </c>
      <c r="BD1371">
        <v>0</v>
      </c>
    </row>
    <row r="1372" spans="1:56" x14ac:dyDescent="0.3">
      <c r="A1372">
        <v>2025</v>
      </c>
      <c r="B1372">
        <v>8</v>
      </c>
      <c r="C1372">
        <v>4379</v>
      </c>
      <c r="D1372">
        <v>4382</v>
      </c>
      <c r="E1372" t="s">
        <v>79</v>
      </c>
      <c r="F1372" t="s">
        <v>68</v>
      </c>
      <c r="G1372" t="s">
        <v>77</v>
      </c>
      <c r="H1372">
        <v>0</v>
      </c>
      <c r="I1372">
        <v>0</v>
      </c>
      <c r="J1372">
        <v>0</v>
      </c>
      <c r="K1372">
        <v>1</v>
      </c>
      <c r="L1372">
        <v>1</v>
      </c>
      <c r="M1372">
        <v>0</v>
      </c>
      <c r="N1372">
        <v>1</v>
      </c>
      <c r="O1372">
        <v>0</v>
      </c>
      <c r="P1372">
        <v>3</v>
      </c>
      <c r="Q1372">
        <v>0</v>
      </c>
      <c r="R1372">
        <v>3</v>
      </c>
      <c r="S1372">
        <v>4</v>
      </c>
      <c r="T1372">
        <v>4</v>
      </c>
      <c r="U1372">
        <v>3</v>
      </c>
      <c r="V1372">
        <v>1</v>
      </c>
      <c r="W1372">
        <v>5</v>
      </c>
      <c r="X1372">
        <v>5</v>
      </c>
      <c r="Y1372">
        <v>4</v>
      </c>
      <c r="Z1372">
        <v>3</v>
      </c>
      <c r="AA1372">
        <v>3</v>
      </c>
      <c r="AB1372">
        <v>0</v>
      </c>
      <c r="AC1372">
        <v>0</v>
      </c>
      <c r="AD1372">
        <v>0</v>
      </c>
      <c r="AE1372">
        <v>0</v>
      </c>
      <c r="AF1372">
        <v>6</v>
      </c>
      <c r="AG1372">
        <v>0</v>
      </c>
      <c r="AH1372">
        <v>0</v>
      </c>
      <c r="AI1372">
        <v>1</v>
      </c>
      <c r="AJ1372">
        <v>0</v>
      </c>
      <c r="AK1372">
        <v>5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</row>
    <row r="1373" spans="1:56" x14ac:dyDescent="0.3">
      <c r="A1373">
        <v>2025</v>
      </c>
      <c r="B1373">
        <v>8</v>
      </c>
      <c r="C1373">
        <v>4380</v>
      </c>
      <c r="D1373">
        <v>4383</v>
      </c>
      <c r="E1373" t="s">
        <v>80</v>
      </c>
      <c r="F1373" t="s">
        <v>68</v>
      </c>
      <c r="G1373" t="s">
        <v>77</v>
      </c>
      <c r="H1373">
        <v>0</v>
      </c>
      <c r="I1373">
        <v>0</v>
      </c>
      <c r="J1373">
        <v>0</v>
      </c>
      <c r="K1373">
        <v>5</v>
      </c>
      <c r="L1373">
        <v>4</v>
      </c>
      <c r="M1373">
        <v>0</v>
      </c>
      <c r="N1373">
        <v>4</v>
      </c>
      <c r="O1373">
        <v>0</v>
      </c>
      <c r="P1373">
        <v>4</v>
      </c>
      <c r="Q1373">
        <v>0</v>
      </c>
      <c r="R1373">
        <v>2</v>
      </c>
      <c r="S1373">
        <v>3</v>
      </c>
      <c r="T1373">
        <v>2</v>
      </c>
      <c r="U1373">
        <v>6</v>
      </c>
      <c r="V1373">
        <v>3</v>
      </c>
      <c r="W1373">
        <v>5</v>
      </c>
      <c r="X1373">
        <v>4</v>
      </c>
      <c r="Y1373">
        <v>3</v>
      </c>
      <c r="Z1373">
        <v>3</v>
      </c>
      <c r="AA1373">
        <v>5</v>
      </c>
      <c r="AB1373">
        <v>3</v>
      </c>
      <c r="AC1373">
        <v>0</v>
      </c>
      <c r="AD1373">
        <v>5</v>
      </c>
      <c r="AE1373">
        <v>0</v>
      </c>
      <c r="AF1373">
        <v>13</v>
      </c>
      <c r="AG1373">
        <v>0</v>
      </c>
      <c r="AH1373">
        <v>0</v>
      </c>
      <c r="AI1373">
        <v>5</v>
      </c>
      <c r="AJ1373">
        <v>0</v>
      </c>
      <c r="AK1373">
        <v>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2</v>
      </c>
      <c r="AX1373">
        <v>2</v>
      </c>
      <c r="AY1373">
        <v>5</v>
      </c>
      <c r="AZ1373">
        <v>8</v>
      </c>
      <c r="BA1373">
        <v>0</v>
      </c>
      <c r="BB1373">
        <v>0</v>
      </c>
      <c r="BC1373">
        <v>0</v>
      </c>
      <c r="BD1373">
        <v>3</v>
      </c>
    </row>
    <row r="1374" spans="1:56" x14ac:dyDescent="0.3">
      <c r="A1374">
        <v>2025</v>
      </c>
      <c r="B1374">
        <v>8</v>
      </c>
      <c r="C1374">
        <v>4381</v>
      </c>
      <c r="D1374">
        <v>4384</v>
      </c>
      <c r="E1374" t="s">
        <v>81</v>
      </c>
      <c r="F1374" t="s">
        <v>68</v>
      </c>
      <c r="G1374" t="s">
        <v>73</v>
      </c>
      <c r="H1374">
        <v>0</v>
      </c>
      <c r="I1374">
        <v>0</v>
      </c>
      <c r="J1374">
        <v>0</v>
      </c>
      <c r="K1374">
        <v>1</v>
      </c>
      <c r="L1374">
        <v>1</v>
      </c>
      <c r="M1374">
        <v>0</v>
      </c>
      <c r="N1374">
        <v>1</v>
      </c>
      <c r="O1374">
        <v>0</v>
      </c>
      <c r="P1374">
        <v>1</v>
      </c>
      <c r="Q1374">
        <v>0</v>
      </c>
      <c r="R1374">
        <v>2</v>
      </c>
      <c r="S1374">
        <v>5</v>
      </c>
      <c r="T1374">
        <v>9</v>
      </c>
      <c r="U1374">
        <v>6</v>
      </c>
      <c r="V1374">
        <v>10</v>
      </c>
      <c r="W1374">
        <v>10</v>
      </c>
      <c r="X1374">
        <v>13</v>
      </c>
      <c r="Y1374">
        <v>6</v>
      </c>
      <c r="Z1374">
        <v>7</v>
      </c>
      <c r="AA1374">
        <v>6</v>
      </c>
      <c r="AB1374">
        <v>6</v>
      </c>
      <c r="AC1374">
        <v>0</v>
      </c>
      <c r="AD1374">
        <v>1</v>
      </c>
      <c r="AE1374">
        <v>0</v>
      </c>
      <c r="AF1374">
        <v>14</v>
      </c>
      <c r="AG1374">
        <v>0</v>
      </c>
      <c r="AH1374">
        <v>0</v>
      </c>
      <c r="AI1374">
        <v>2</v>
      </c>
      <c r="AJ1374">
        <v>0</v>
      </c>
      <c r="AK1374">
        <v>11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7</v>
      </c>
      <c r="AX1374">
        <v>5</v>
      </c>
      <c r="AY1374">
        <v>11</v>
      </c>
      <c r="AZ1374">
        <v>35</v>
      </c>
      <c r="BA1374">
        <v>0</v>
      </c>
      <c r="BB1374">
        <v>0</v>
      </c>
      <c r="BC1374">
        <v>9</v>
      </c>
      <c r="BD1374">
        <v>8</v>
      </c>
    </row>
    <row r="1375" spans="1:56" x14ac:dyDescent="0.3">
      <c r="A1375">
        <v>2025</v>
      </c>
      <c r="B1375">
        <v>8</v>
      </c>
      <c r="C1375">
        <v>4382</v>
      </c>
      <c r="D1375">
        <v>4385</v>
      </c>
      <c r="E1375" t="s">
        <v>82</v>
      </c>
      <c r="F1375" t="s">
        <v>68</v>
      </c>
      <c r="G1375" t="s">
        <v>73</v>
      </c>
      <c r="H1375">
        <v>0</v>
      </c>
      <c r="I1375">
        <v>0</v>
      </c>
      <c r="J1375">
        <v>0</v>
      </c>
      <c r="K1375">
        <v>0</v>
      </c>
      <c r="L1375">
        <v>1</v>
      </c>
      <c r="M1375">
        <v>0</v>
      </c>
      <c r="N1375">
        <v>1</v>
      </c>
      <c r="O1375">
        <v>0</v>
      </c>
      <c r="P1375">
        <v>1</v>
      </c>
      <c r="Q1375">
        <v>0</v>
      </c>
      <c r="R1375">
        <v>1</v>
      </c>
      <c r="S1375">
        <v>3</v>
      </c>
      <c r="T1375">
        <v>2</v>
      </c>
      <c r="U1375">
        <v>2</v>
      </c>
      <c r="V1375">
        <v>2</v>
      </c>
      <c r="W1375">
        <v>2</v>
      </c>
      <c r="X1375">
        <v>1</v>
      </c>
      <c r="Y1375">
        <v>0</v>
      </c>
      <c r="Z1375">
        <v>0</v>
      </c>
      <c r="AA1375">
        <v>3</v>
      </c>
      <c r="AB1375">
        <v>0</v>
      </c>
      <c r="AC1375">
        <v>0</v>
      </c>
      <c r="AD1375">
        <v>1</v>
      </c>
      <c r="AE1375">
        <v>0</v>
      </c>
      <c r="AF1375">
        <v>6</v>
      </c>
      <c r="AG1375">
        <v>0</v>
      </c>
      <c r="AH1375">
        <v>0</v>
      </c>
      <c r="AI1375">
        <v>1</v>
      </c>
      <c r="AJ1375">
        <v>0</v>
      </c>
      <c r="AK1375">
        <v>1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2</v>
      </c>
      <c r="AZ1375">
        <v>10</v>
      </c>
      <c r="BA1375">
        <v>0</v>
      </c>
      <c r="BB1375">
        <v>0</v>
      </c>
      <c r="BC1375">
        <v>1</v>
      </c>
      <c r="BD1375">
        <v>3</v>
      </c>
    </row>
    <row r="1376" spans="1:56" x14ac:dyDescent="0.3">
      <c r="A1376">
        <v>2025</v>
      </c>
      <c r="B1376">
        <v>8</v>
      </c>
      <c r="C1376">
        <v>4383</v>
      </c>
      <c r="D1376">
        <v>4386</v>
      </c>
      <c r="E1376" t="s">
        <v>83</v>
      </c>
      <c r="F1376" t="s">
        <v>68</v>
      </c>
      <c r="G1376" t="s">
        <v>83</v>
      </c>
      <c r="H1376">
        <v>3</v>
      </c>
      <c r="I1376">
        <v>0</v>
      </c>
      <c r="J1376">
        <v>8</v>
      </c>
      <c r="K1376">
        <v>7</v>
      </c>
      <c r="L1376">
        <v>5</v>
      </c>
      <c r="M1376">
        <v>1</v>
      </c>
      <c r="N1376">
        <v>3</v>
      </c>
      <c r="O1376">
        <v>0</v>
      </c>
      <c r="P1376">
        <v>4</v>
      </c>
      <c r="Q1376">
        <v>0</v>
      </c>
      <c r="R1376">
        <v>4</v>
      </c>
      <c r="S1376">
        <v>5</v>
      </c>
      <c r="T1376">
        <v>5</v>
      </c>
      <c r="U1376">
        <v>12</v>
      </c>
      <c r="V1376">
        <v>2</v>
      </c>
      <c r="W1376">
        <v>2</v>
      </c>
      <c r="X1376">
        <v>1</v>
      </c>
      <c r="Y1376">
        <v>1</v>
      </c>
      <c r="Z1376">
        <v>2</v>
      </c>
      <c r="AA1376">
        <v>8</v>
      </c>
      <c r="AB1376">
        <v>0</v>
      </c>
      <c r="AC1376">
        <v>0</v>
      </c>
      <c r="AD1376">
        <v>9</v>
      </c>
      <c r="AE1376">
        <v>0</v>
      </c>
      <c r="AF1376">
        <v>18</v>
      </c>
      <c r="AG1376">
        <v>0</v>
      </c>
      <c r="AH1376">
        <v>0</v>
      </c>
      <c r="AI1376">
        <v>8</v>
      </c>
      <c r="AJ1376">
        <v>0</v>
      </c>
      <c r="AK1376">
        <v>5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2</v>
      </c>
      <c r="AV1376">
        <v>0</v>
      </c>
      <c r="AW1376">
        <v>5</v>
      </c>
      <c r="AX1376">
        <v>1</v>
      </c>
      <c r="AY1376">
        <v>8</v>
      </c>
      <c r="AZ1376">
        <v>22</v>
      </c>
      <c r="BA1376">
        <v>0</v>
      </c>
      <c r="BB1376">
        <v>0</v>
      </c>
      <c r="BC1376">
        <v>3</v>
      </c>
      <c r="BD1376">
        <v>7</v>
      </c>
    </row>
    <row r="1377" spans="1:56" x14ac:dyDescent="0.3">
      <c r="A1377">
        <v>2025</v>
      </c>
      <c r="B1377">
        <v>8</v>
      </c>
      <c r="C1377">
        <v>4384</v>
      </c>
      <c r="D1377">
        <v>4387</v>
      </c>
      <c r="E1377" t="s">
        <v>84</v>
      </c>
      <c r="F1377" t="s">
        <v>68</v>
      </c>
      <c r="G1377" t="s">
        <v>83</v>
      </c>
      <c r="H1377">
        <v>2</v>
      </c>
      <c r="I1377">
        <v>0</v>
      </c>
      <c r="J1377">
        <v>0</v>
      </c>
      <c r="K1377">
        <v>3</v>
      </c>
      <c r="L1377">
        <v>3</v>
      </c>
      <c r="M1377">
        <v>0</v>
      </c>
      <c r="N1377">
        <v>2</v>
      </c>
      <c r="O1377">
        <v>0</v>
      </c>
      <c r="P1377">
        <v>1</v>
      </c>
      <c r="Q1377">
        <v>0</v>
      </c>
      <c r="R1377">
        <v>0</v>
      </c>
      <c r="S1377">
        <v>3</v>
      </c>
      <c r="T1377">
        <v>2</v>
      </c>
      <c r="U1377">
        <v>6</v>
      </c>
      <c r="V1377">
        <v>2</v>
      </c>
      <c r="W1377">
        <v>0</v>
      </c>
      <c r="X1377">
        <v>4</v>
      </c>
      <c r="Y1377">
        <v>3</v>
      </c>
      <c r="Z1377">
        <v>2</v>
      </c>
      <c r="AA1377">
        <v>1</v>
      </c>
      <c r="AB1377">
        <v>0</v>
      </c>
      <c r="AC1377">
        <v>0</v>
      </c>
      <c r="AD1377">
        <v>0</v>
      </c>
      <c r="AE1377">
        <v>0</v>
      </c>
      <c r="AF1377">
        <v>3</v>
      </c>
      <c r="AG1377">
        <v>0</v>
      </c>
      <c r="AH1377">
        <v>0</v>
      </c>
      <c r="AI1377">
        <v>1</v>
      </c>
      <c r="AJ1377">
        <v>0</v>
      </c>
      <c r="AK1377">
        <v>1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1</v>
      </c>
      <c r="AX1377">
        <v>0</v>
      </c>
      <c r="AY1377">
        <v>2</v>
      </c>
      <c r="AZ1377">
        <v>6</v>
      </c>
      <c r="BA1377">
        <v>0</v>
      </c>
      <c r="BB1377">
        <v>0</v>
      </c>
      <c r="BC1377">
        <v>0</v>
      </c>
      <c r="BD1377">
        <v>1</v>
      </c>
    </row>
    <row r="1378" spans="1:56" x14ac:dyDescent="0.3">
      <c r="A1378">
        <v>2025</v>
      </c>
      <c r="B1378">
        <v>8</v>
      </c>
      <c r="C1378">
        <v>4385</v>
      </c>
      <c r="D1378">
        <v>4388</v>
      </c>
      <c r="E1378" t="s">
        <v>85</v>
      </c>
      <c r="F1378" t="s">
        <v>68</v>
      </c>
      <c r="G1378" t="s">
        <v>83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1</v>
      </c>
      <c r="Q1378">
        <v>0</v>
      </c>
      <c r="R1378">
        <v>0</v>
      </c>
      <c r="S1378">
        <v>1</v>
      </c>
      <c r="T1378">
        <v>0</v>
      </c>
      <c r="U1378">
        <v>1</v>
      </c>
      <c r="V1378">
        <v>1</v>
      </c>
      <c r="W1378">
        <v>0</v>
      </c>
      <c r="X1378">
        <v>0</v>
      </c>
      <c r="Y1378">
        <v>1</v>
      </c>
      <c r="Z1378">
        <v>0</v>
      </c>
      <c r="AA1378">
        <v>0</v>
      </c>
      <c r="AB1378">
        <v>0</v>
      </c>
      <c r="AC1378">
        <v>0</v>
      </c>
      <c r="AD1378">
        <v>1</v>
      </c>
      <c r="AE1378">
        <v>0</v>
      </c>
      <c r="AF1378">
        <v>2</v>
      </c>
      <c r="AG1378">
        <v>0</v>
      </c>
      <c r="AH1378">
        <v>0</v>
      </c>
      <c r="AI1378">
        <v>1</v>
      </c>
      <c r="AJ1378">
        <v>0</v>
      </c>
      <c r="AK1378">
        <v>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1</v>
      </c>
      <c r="AV1378">
        <v>0</v>
      </c>
      <c r="AW1378">
        <v>0</v>
      </c>
      <c r="AX1378">
        <v>0</v>
      </c>
      <c r="AY1378">
        <v>3</v>
      </c>
      <c r="AZ1378">
        <v>3</v>
      </c>
      <c r="BA1378">
        <v>0</v>
      </c>
      <c r="BB1378">
        <v>0</v>
      </c>
      <c r="BC1378">
        <v>2</v>
      </c>
      <c r="BD1378">
        <v>0</v>
      </c>
    </row>
    <row r="1379" spans="1:56" x14ac:dyDescent="0.3">
      <c r="A1379">
        <v>2025</v>
      </c>
      <c r="B1379">
        <v>8</v>
      </c>
      <c r="C1379">
        <v>4386</v>
      </c>
      <c r="D1379">
        <v>4389</v>
      </c>
      <c r="E1379" t="s">
        <v>86</v>
      </c>
      <c r="F1379" t="s">
        <v>68</v>
      </c>
      <c r="G1379" t="s">
        <v>86</v>
      </c>
      <c r="H1379">
        <v>0</v>
      </c>
      <c r="I1379">
        <v>0</v>
      </c>
      <c r="J1379">
        <v>0</v>
      </c>
      <c r="K1379">
        <v>10</v>
      </c>
      <c r="L1379">
        <v>8</v>
      </c>
      <c r="M1379">
        <v>0</v>
      </c>
      <c r="N1379">
        <v>7</v>
      </c>
      <c r="O1379">
        <v>1</v>
      </c>
      <c r="P1379">
        <v>6</v>
      </c>
      <c r="Q1379">
        <v>0</v>
      </c>
      <c r="R1379">
        <v>2</v>
      </c>
      <c r="S1379">
        <v>11</v>
      </c>
      <c r="T1379">
        <v>19</v>
      </c>
      <c r="U1379">
        <v>16</v>
      </c>
      <c r="V1379">
        <v>13</v>
      </c>
      <c r="W1379">
        <v>14</v>
      </c>
      <c r="X1379">
        <v>32</v>
      </c>
      <c r="Y1379">
        <v>15</v>
      </c>
      <c r="Z1379">
        <v>13</v>
      </c>
      <c r="AA1379">
        <v>14</v>
      </c>
      <c r="AB1379">
        <v>15</v>
      </c>
      <c r="AC1379">
        <v>1</v>
      </c>
      <c r="AD1379">
        <v>13</v>
      </c>
      <c r="AE1379">
        <v>8</v>
      </c>
      <c r="AF1379">
        <v>24</v>
      </c>
      <c r="AG1379">
        <v>0</v>
      </c>
      <c r="AH1379">
        <v>2</v>
      </c>
      <c r="AI1379">
        <v>10</v>
      </c>
      <c r="AJ1379">
        <v>0</v>
      </c>
      <c r="AK1379">
        <v>1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2</v>
      </c>
      <c r="AV1379">
        <v>0</v>
      </c>
      <c r="AW1379">
        <v>1</v>
      </c>
      <c r="AX1379">
        <v>0</v>
      </c>
      <c r="AY1379">
        <v>10</v>
      </c>
      <c r="AZ1379">
        <v>6</v>
      </c>
      <c r="BA1379">
        <v>0</v>
      </c>
      <c r="BB1379">
        <v>0</v>
      </c>
      <c r="BC1379">
        <v>6</v>
      </c>
      <c r="BD1379">
        <v>4</v>
      </c>
    </row>
    <row r="1380" spans="1:56" x14ac:dyDescent="0.3">
      <c r="A1380">
        <v>2025</v>
      </c>
      <c r="B1380">
        <v>8</v>
      </c>
      <c r="C1380">
        <v>4387</v>
      </c>
      <c r="D1380">
        <v>4390</v>
      </c>
      <c r="E1380" t="s">
        <v>87</v>
      </c>
      <c r="F1380" t="s">
        <v>68</v>
      </c>
      <c r="G1380" t="s">
        <v>86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1</v>
      </c>
      <c r="T1380">
        <v>0</v>
      </c>
      <c r="U1380">
        <v>1</v>
      </c>
      <c r="V1380">
        <v>3</v>
      </c>
      <c r="W1380">
        <v>2</v>
      </c>
      <c r="X1380">
        <v>1</v>
      </c>
      <c r="Y1380">
        <v>0</v>
      </c>
      <c r="Z1380">
        <v>1</v>
      </c>
      <c r="AA1380">
        <v>1</v>
      </c>
      <c r="AB1380">
        <v>0</v>
      </c>
      <c r="AC1380">
        <v>0</v>
      </c>
      <c r="AD1380">
        <v>2</v>
      </c>
      <c r="AE1380">
        <v>0</v>
      </c>
      <c r="AF1380">
        <v>3</v>
      </c>
      <c r="AG1380">
        <v>0</v>
      </c>
      <c r="AH1380">
        <v>0</v>
      </c>
      <c r="AI1380">
        <v>2</v>
      </c>
      <c r="AJ1380">
        <v>0</v>
      </c>
      <c r="AK1380">
        <v>1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7</v>
      </c>
      <c r="BA1380">
        <v>0</v>
      </c>
      <c r="BB1380">
        <v>0</v>
      </c>
      <c r="BC1380">
        <v>0</v>
      </c>
      <c r="BD1380">
        <v>1</v>
      </c>
    </row>
    <row r="1381" spans="1:56" x14ac:dyDescent="0.3">
      <c r="A1381">
        <v>2025</v>
      </c>
      <c r="B1381">
        <v>8</v>
      </c>
      <c r="C1381">
        <v>4388</v>
      </c>
      <c r="D1381">
        <v>4391</v>
      </c>
      <c r="E1381" t="s">
        <v>88</v>
      </c>
      <c r="F1381" t="s">
        <v>68</v>
      </c>
      <c r="G1381" t="s">
        <v>86</v>
      </c>
      <c r="H1381">
        <v>0</v>
      </c>
      <c r="I1381">
        <v>0</v>
      </c>
      <c r="J1381">
        <v>0</v>
      </c>
      <c r="K1381">
        <v>1</v>
      </c>
      <c r="L1381">
        <v>1</v>
      </c>
      <c r="M1381">
        <v>0</v>
      </c>
      <c r="N1381">
        <v>2</v>
      </c>
      <c r="O1381">
        <v>0</v>
      </c>
      <c r="P1381">
        <v>1</v>
      </c>
      <c r="Q1381">
        <v>0</v>
      </c>
      <c r="R1381">
        <v>1</v>
      </c>
      <c r="S1381">
        <v>0</v>
      </c>
      <c r="T1381">
        <v>8</v>
      </c>
      <c r="U1381">
        <v>2</v>
      </c>
      <c r="V1381">
        <v>0</v>
      </c>
      <c r="W1381">
        <v>5</v>
      </c>
      <c r="X1381">
        <v>2</v>
      </c>
      <c r="Y1381">
        <v>1</v>
      </c>
      <c r="Z1381">
        <v>5</v>
      </c>
      <c r="AA1381">
        <v>4</v>
      </c>
      <c r="AB1381">
        <v>2</v>
      </c>
      <c r="AC1381">
        <v>0</v>
      </c>
      <c r="AD1381">
        <v>2</v>
      </c>
      <c r="AE1381">
        <v>0</v>
      </c>
      <c r="AF1381">
        <v>2</v>
      </c>
      <c r="AG1381">
        <v>0</v>
      </c>
      <c r="AH1381">
        <v>0</v>
      </c>
      <c r="AI1381">
        <v>1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6</v>
      </c>
      <c r="AZ1381">
        <v>7</v>
      </c>
      <c r="BA1381">
        <v>0</v>
      </c>
      <c r="BB1381">
        <v>0</v>
      </c>
      <c r="BC1381">
        <v>0</v>
      </c>
      <c r="BD1381">
        <v>1</v>
      </c>
    </row>
    <row r="1382" spans="1:56" x14ac:dyDescent="0.3">
      <c r="A1382">
        <v>2025</v>
      </c>
      <c r="B1382">
        <v>8</v>
      </c>
      <c r="C1382">
        <v>4389</v>
      </c>
      <c r="D1382">
        <v>4392</v>
      </c>
      <c r="E1382" t="s">
        <v>89</v>
      </c>
      <c r="F1382" t="s">
        <v>68</v>
      </c>
      <c r="G1382" t="s">
        <v>86</v>
      </c>
      <c r="H1382">
        <v>0</v>
      </c>
      <c r="I1382">
        <v>0</v>
      </c>
      <c r="J1382">
        <v>0</v>
      </c>
      <c r="K1382">
        <v>2</v>
      </c>
      <c r="L1382">
        <v>2</v>
      </c>
      <c r="M1382">
        <v>0</v>
      </c>
      <c r="N1382">
        <v>1</v>
      </c>
      <c r="O1382">
        <v>0</v>
      </c>
      <c r="P1382">
        <v>1</v>
      </c>
      <c r="Q1382">
        <v>0</v>
      </c>
      <c r="R1382">
        <v>1</v>
      </c>
      <c r="S1382">
        <v>2</v>
      </c>
      <c r="T1382">
        <v>6</v>
      </c>
      <c r="U1382">
        <v>5</v>
      </c>
      <c r="V1382">
        <v>3</v>
      </c>
      <c r="W1382">
        <v>3</v>
      </c>
      <c r="X1382">
        <v>8</v>
      </c>
      <c r="Y1382">
        <v>6</v>
      </c>
      <c r="Z1382">
        <v>0</v>
      </c>
      <c r="AA1382">
        <v>4</v>
      </c>
      <c r="AB1382">
        <v>4</v>
      </c>
      <c r="AC1382">
        <v>0</v>
      </c>
      <c r="AD1382">
        <v>3</v>
      </c>
      <c r="AE1382">
        <v>0</v>
      </c>
      <c r="AF1382">
        <v>18</v>
      </c>
      <c r="AG1382">
        <v>0</v>
      </c>
      <c r="AH1382">
        <v>0</v>
      </c>
      <c r="AI1382">
        <v>3</v>
      </c>
      <c r="AJ1382">
        <v>0</v>
      </c>
      <c r="AK1382">
        <v>5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1</v>
      </c>
      <c r="AX1382">
        <v>3</v>
      </c>
      <c r="AY1382">
        <v>7</v>
      </c>
      <c r="AZ1382">
        <v>7</v>
      </c>
      <c r="BA1382">
        <v>0</v>
      </c>
      <c r="BB1382">
        <v>0</v>
      </c>
      <c r="BC1382">
        <v>0</v>
      </c>
      <c r="BD1382">
        <v>1</v>
      </c>
    </row>
    <row r="1383" spans="1:56" x14ac:dyDescent="0.3">
      <c r="A1383">
        <v>2025</v>
      </c>
      <c r="B1383">
        <v>8</v>
      </c>
      <c r="C1383">
        <v>4390</v>
      </c>
      <c r="D1383">
        <v>4393</v>
      </c>
      <c r="E1383" t="s">
        <v>90</v>
      </c>
      <c r="F1383" t="s">
        <v>68</v>
      </c>
      <c r="G1383" t="s">
        <v>86</v>
      </c>
      <c r="H1383">
        <v>0</v>
      </c>
      <c r="I1383">
        <v>0</v>
      </c>
      <c r="J1383">
        <v>0</v>
      </c>
      <c r="K1383">
        <v>1</v>
      </c>
      <c r="L1383">
        <v>0</v>
      </c>
      <c r="M1383">
        <v>0</v>
      </c>
      <c r="N1383">
        <v>0</v>
      </c>
      <c r="O1383">
        <v>0</v>
      </c>
      <c r="P1383">
        <v>2</v>
      </c>
      <c r="Q1383">
        <v>0</v>
      </c>
      <c r="R1383">
        <v>2</v>
      </c>
      <c r="S1383">
        <v>4</v>
      </c>
      <c r="T1383">
        <v>4</v>
      </c>
      <c r="U1383">
        <v>2</v>
      </c>
      <c r="V1383">
        <v>2</v>
      </c>
      <c r="W1383">
        <v>2</v>
      </c>
      <c r="X1383">
        <v>0</v>
      </c>
      <c r="Y1383">
        <v>5</v>
      </c>
      <c r="Z1383">
        <v>0</v>
      </c>
      <c r="AA1383">
        <v>1</v>
      </c>
      <c r="AB1383">
        <v>0</v>
      </c>
      <c r="AC1383">
        <v>0</v>
      </c>
      <c r="AD1383">
        <v>2</v>
      </c>
      <c r="AE1383">
        <v>0</v>
      </c>
      <c r="AF1383">
        <v>9</v>
      </c>
      <c r="AG1383">
        <v>0</v>
      </c>
      <c r="AH1383">
        <v>0</v>
      </c>
      <c r="AI1383">
        <v>2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1</v>
      </c>
      <c r="AX1383">
        <v>1</v>
      </c>
      <c r="AY1383">
        <v>4</v>
      </c>
      <c r="AZ1383">
        <v>4</v>
      </c>
      <c r="BA1383">
        <v>0</v>
      </c>
      <c r="BB1383">
        <v>0</v>
      </c>
      <c r="BC1383">
        <v>0</v>
      </c>
      <c r="BD1383">
        <v>0</v>
      </c>
    </row>
    <row r="1384" spans="1:56" x14ac:dyDescent="0.3">
      <c r="A1384">
        <v>2025</v>
      </c>
      <c r="B1384">
        <v>8</v>
      </c>
      <c r="C1384">
        <v>4391</v>
      </c>
      <c r="D1384">
        <v>4394</v>
      </c>
      <c r="E1384" t="s">
        <v>91</v>
      </c>
      <c r="F1384" t="s">
        <v>68</v>
      </c>
      <c r="G1384" t="s">
        <v>86</v>
      </c>
      <c r="H1384">
        <v>0</v>
      </c>
      <c r="I1384">
        <v>0</v>
      </c>
      <c r="J1384">
        <v>0</v>
      </c>
      <c r="K1384">
        <v>1</v>
      </c>
      <c r="L1384">
        <v>0</v>
      </c>
      <c r="M1384">
        <v>1</v>
      </c>
      <c r="N1384">
        <v>2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1</v>
      </c>
      <c r="V1384">
        <v>2</v>
      </c>
      <c r="W1384">
        <v>1</v>
      </c>
      <c r="X1384">
        <v>2</v>
      </c>
      <c r="Y1384">
        <v>3</v>
      </c>
      <c r="Z1384">
        <v>2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>
        <v>3</v>
      </c>
      <c r="AG1384">
        <v>0</v>
      </c>
      <c r="AH1384">
        <v>0</v>
      </c>
      <c r="AI1384">
        <v>1</v>
      </c>
      <c r="AJ1384">
        <v>0</v>
      </c>
      <c r="AK1384">
        <v>1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1</v>
      </c>
      <c r="AZ1384">
        <v>0</v>
      </c>
      <c r="BA1384">
        <v>0</v>
      </c>
      <c r="BB1384">
        <v>0</v>
      </c>
      <c r="BC1384">
        <v>0</v>
      </c>
      <c r="BD1384">
        <v>0</v>
      </c>
    </row>
    <row r="1385" spans="1:56" x14ac:dyDescent="0.3">
      <c r="A1385">
        <v>2025</v>
      </c>
      <c r="B1385">
        <v>8</v>
      </c>
      <c r="C1385">
        <v>4392</v>
      </c>
      <c r="D1385">
        <v>4395</v>
      </c>
      <c r="E1385" t="s">
        <v>92</v>
      </c>
      <c r="F1385" t="s">
        <v>68</v>
      </c>
      <c r="G1385" t="s">
        <v>92</v>
      </c>
      <c r="H1385">
        <v>3</v>
      </c>
      <c r="I1385">
        <v>0</v>
      </c>
      <c r="J1385">
        <v>14</v>
      </c>
      <c r="K1385">
        <v>29</v>
      </c>
      <c r="L1385">
        <v>25</v>
      </c>
      <c r="M1385">
        <v>0</v>
      </c>
      <c r="N1385">
        <v>24</v>
      </c>
      <c r="O1385">
        <v>0</v>
      </c>
      <c r="P1385">
        <v>26</v>
      </c>
      <c r="Q1385">
        <v>0</v>
      </c>
      <c r="R1385">
        <v>4</v>
      </c>
      <c r="S1385">
        <v>27</v>
      </c>
      <c r="T1385">
        <v>36</v>
      </c>
      <c r="U1385">
        <v>33</v>
      </c>
      <c r="V1385">
        <v>16</v>
      </c>
      <c r="W1385">
        <v>26</v>
      </c>
      <c r="X1385">
        <v>12</v>
      </c>
      <c r="Y1385">
        <v>23</v>
      </c>
      <c r="Z1385">
        <v>8</v>
      </c>
      <c r="AA1385">
        <v>17</v>
      </c>
      <c r="AB1385">
        <v>7</v>
      </c>
      <c r="AC1385">
        <v>0</v>
      </c>
      <c r="AD1385">
        <v>11</v>
      </c>
      <c r="AE1385">
        <v>0</v>
      </c>
      <c r="AF1385">
        <v>59</v>
      </c>
      <c r="AG1385">
        <v>0</v>
      </c>
      <c r="AH1385">
        <v>0</v>
      </c>
      <c r="AI1385">
        <v>20</v>
      </c>
      <c r="AJ1385">
        <v>0</v>
      </c>
      <c r="AK1385">
        <v>11</v>
      </c>
      <c r="AL1385">
        <v>0</v>
      </c>
      <c r="AM1385">
        <v>1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6</v>
      </c>
      <c r="AV1385">
        <v>0</v>
      </c>
      <c r="AW1385">
        <v>12</v>
      </c>
      <c r="AX1385">
        <v>13</v>
      </c>
      <c r="AY1385">
        <v>22</v>
      </c>
      <c r="AZ1385">
        <v>26</v>
      </c>
      <c r="BA1385">
        <v>0</v>
      </c>
      <c r="BB1385">
        <v>0</v>
      </c>
      <c r="BC1385">
        <v>2</v>
      </c>
      <c r="BD1385">
        <v>6</v>
      </c>
    </row>
    <row r="1386" spans="1:56" x14ac:dyDescent="0.3">
      <c r="A1386">
        <v>2025</v>
      </c>
      <c r="B1386">
        <v>8</v>
      </c>
      <c r="C1386">
        <v>4393</v>
      </c>
      <c r="D1386">
        <v>4396</v>
      </c>
      <c r="E1386" t="s">
        <v>93</v>
      </c>
      <c r="F1386" t="s">
        <v>68</v>
      </c>
      <c r="G1386" t="s">
        <v>92</v>
      </c>
      <c r="H1386">
        <v>0</v>
      </c>
      <c r="I1386">
        <v>0</v>
      </c>
      <c r="J1386">
        <v>0</v>
      </c>
      <c r="K1386">
        <v>2</v>
      </c>
      <c r="L1386">
        <v>2</v>
      </c>
      <c r="M1386">
        <v>0</v>
      </c>
      <c r="N1386">
        <v>1</v>
      </c>
      <c r="O1386">
        <v>0</v>
      </c>
      <c r="P1386">
        <v>1</v>
      </c>
      <c r="Q1386">
        <v>0</v>
      </c>
      <c r="R1386">
        <v>1</v>
      </c>
      <c r="S1386">
        <v>1</v>
      </c>
      <c r="T1386">
        <v>1</v>
      </c>
      <c r="U1386">
        <v>3</v>
      </c>
      <c r="V1386">
        <v>2</v>
      </c>
      <c r="W1386">
        <v>2</v>
      </c>
      <c r="X1386">
        <v>1</v>
      </c>
      <c r="Y1386">
        <v>2</v>
      </c>
      <c r="Z1386">
        <v>3</v>
      </c>
      <c r="AA1386">
        <v>2</v>
      </c>
      <c r="AB1386">
        <v>0</v>
      </c>
      <c r="AC1386">
        <v>0</v>
      </c>
      <c r="AD1386">
        <v>0</v>
      </c>
      <c r="AE1386">
        <v>0</v>
      </c>
      <c r="AF1386">
        <v>3</v>
      </c>
      <c r="AG1386">
        <v>0</v>
      </c>
      <c r="AH1386">
        <v>0</v>
      </c>
      <c r="AI1386">
        <v>2</v>
      </c>
      <c r="AJ1386">
        <v>0</v>
      </c>
      <c r="AK1386">
        <v>2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2</v>
      </c>
      <c r="AX1386">
        <v>2</v>
      </c>
      <c r="AY1386">
        <v>4</v>
      </c>
      <c r="AZ1386">
        <v>14</v>
      </c>
      <c r="BA1386">
        <v>0</v>
      </c>
      <c r="BB1386">
        <v>0</v>
      </c>
      <c r="BC1386">
        <v>0</v>
      </c>
      <c r="BD1386">
        <v>1</v>
      </c>
    </row>
    <row r="1387" spans="1:56" x14ac:dyDescent="0.3">
      <c r="A1387">
        <v>2025</v>
      </c>
      <c r="B1387">
        <v>8</v>
      </c>
      <c r="C1387">
        <v>4394</v>
      </c>
      <c r="D1387">
        <v>4397</v>
      </c>
      <c r="E1387" t="s">
        <v>94</v>
      </c>
      <c r="F1387" t="s">
        <v>68</v>
      </c>
      <c r="G1387" t="s">
        <v>94</v>
      </c>
      <c r="H1387">
        <v>4</v>
      </c>
      <c r="I1387">
        <v>0</v>
      </c>
      <c r="J1387">
        <v>0</v>
      </c>
      <c r="K1387">
        <v>2</v>
      </c>
      <c r="L1387">
        <v>1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2</v>
      </c>
      <c r="S1387">
        <v>4</v>
      </c>
      <c r="T1387">
        <v>7</v>
      </c>
      <c r="U1387">
        <v>6</v>
      </c>
      <c r="V1387">
        <v>4</v>
      </c>
      <c r="W1387">
        <v>9</v>
      </c>
      <c r="X1387">
        <v>5</v>
      </c>
      <c r="Y1387">
        <v>3</v>
      </c>
      <c r="Z1387">
        <v>5</v>
      </c>
      <c r="AA1387">
        <v>1</v>
      </c>
      <c r="AB1387">
        <v>2</v>
      </c>
      <c r="AC1387">
        <v>0</v>
      </c>
      <c r="AD1387">
        <v>3</v>
      </c>
      <c r="AE1387">
        <v>0</v>
      </c>
      <c r="AF1387">
        <v>10</v>
      </c>
      <c r="AG1387">
        <v>0</v>
      </c>
      <c r="AH1387">
        <v>0</v>
      </c>
      <c r="AI1387">
        <v>3</v>
      </c>
      <c r="AJ1387">
        <v>0</v>
      </c>
      <c r="AK1387">
        <v>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3</v>
      </c>
      <c r="AV1387">
        <v>0</v>
      </c>
      <c r="AW1387">
        <v>4</v>
      </c>
      <c r="AX1387">
        <v>1</v>
      </c>
      <c r="AY1387">
        <v>6</v>
      </c>
      <c r="AZ1387">
        <v>5</v>
      </c>
      <c r="BA1387">
        <v>0</v>
      </c>
      <c r="BB1387">
        <v>0</v>
      </c>
      <c r="BC1387">
        <v>5</v>
      </c>
      <c r="BD1387">
        <v>13</v>
      </c>
    </row>
    <row r="1388" spans="1:56" x14ac:dyDescent="0.3">
      <c r="A1388">
        <v>2025</v>
      </c>
      <c r="B1388">
        <v>8</v>
      </c>
      <c r="C1388">
        <v>4395</v>
      </c>
      <c r="D1388">
        <v>4398</v>
      </c>
      <c r="E1388" t="s">
        <v>95</v>
      </c>
      <c r="F1388" t="s">
        <v>68</v>
      </c>
      <c r="G1388" t="s">
        <v>94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1</v>
      </c>
      <c r="X1388">
        <v>2</v>
      </c>
      <c r="Y1388">
        <v>1</v>
      </c>
      <c r="Z1388">
        <v>1</v>
      </c>
      <c r="AA1388">
        <v>4</v>
      </c>
      <c r="AB1388">
        <v>0</v>
      </c>
      <c r="AC1388">
        <v>0</v>
      </c>
      <c r="AD1388">
        <v>0</v>
      </c>
      <c r="AE1388">
        <v>0</v>
      </c>
      <c r="AF1388">
        <v>3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2</v>
      </c>
      <c r="AX1388">
        <v>1</v>
      </c>
      <c r="AY1388">
        <v>0</v>
      </c>
      <c r="AZ1388">
        <v>4</v>
      </c>
      <c r="BA1388">
        <v>0</v>
      </c>
      <c r="BB1388">
        <v>0</v>
      </c>
      <c r="BC1388">
        <v>0</v>
      </c>
      <c r="BD1388">
        <v>2</v>
      </c>
    </row>
    <row r="1389" spans="1:56" x14ac:dyDescent="0.3">
      <c r="A1389">
        <v>2025</v>
      </c>
      <c r="B1389">
        <v>8</v>
      </c>
      <c r="C1389">
        <v>4396</v>
      </c>
      <c r="D1389">
        <v>4399</v>
      </c>
      <c r="E1389" t="s">
        <v>96</v>
      </c>
      <c r="F1389" t="s">
        <v>68</v>
      </c>
      <c r="G1389" t="s">
        <v>94</v>
      </c>
      <c r="H1389">
        <v>0</v>
      </c>
      <c r="I1389">
        <v>0</v>
      </c>
      <c r="J1389">
        <v>0</v>
      </c>
      <c r="K1389">
        <v>6</v>
      </c>
      <c r="L1389">
        <v>5</v>
      </c>
      <c r="M1389">
        <v>0</v>
      </c>
      <c r="N1389">
        <v>1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2</v>
      </c>
      <c r="U1389">
        <v>5</v>
      </c>
      <c r="V1389">
        <v>2</v>
      </c>
      <c r="W1389">
        <v>1</v>
      </c>
      <c r="X1389">
        <v>3</v>
      </c>
      <c r="Y1389">
        <v>2</v>
      </c>
      <c r="Z1389">
        <v>2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1</v>
      </c>
      <c r="AX1389">
        <v>0</v>
      </c>
      <c r="AY1389">
        <v>4</v>
      </c>
      <c r="AZ1389">
        <v>13</v>
      </c>
      <c r="BA1389">
        <v>0</v>
      </c>
      <c r="BB1389">
        <v>0</v>
      </c>
      <c r="BC1389">
        <v>0</v>
      </c>
      <c r="BD1389">
        <v>2</v>
      </c>
    </row>
    <row r="1390" spans="1:56" x14ac:dyDescent="0.3">
      <c r="A1390">
        <v>2025</v>
      </c>
      <c r="B1390">
        <v>8</v>
      </c>
      <c r="C1390">
        <v>4397</v>
      </c>
      <c r="D1390">
        <v>4400</v>
      </c>
      <c r="E1390" t="s">
        <v>97</v>
      </c>
      <c r="F1390" t="s">
        <v>68</v>
      </c>
      <c r="G1390" t="s">
        <v>94</v>
      </c>
      <c r="H1390">
        <v>0</v>
      </c>
      <c r="I1390">
        <v>0</v>
      </c>
      <c r="J1390">
        <v>0</v>
      </c>
      <c r="K1390">
        <v>3</v>
      </c>
      <c r="L1390">
        <v>2</v>
      </c>
      <c r="M1390">
        <v>0</v>
      </c>
      <c r="N1390">
        <v>2</v>
      </c>
      <c r="O1390">
        <v>0</v>
      </c>
      <c r="P1390">
        <v>2</v>
      </c>
      <c r="Q1390">
        <v>0</v>
      </c>
      <c r="R1390">
        <v>0</v>
      </c>
      <c r="S1390">
        <v>0</v>
      </c>
      <c r="T1390">
        <v>3</v>
      </c>
      <c r="U1390">
        <v>4</v>
      </c>
      <c r="V1390">
        <v>3</v>
      </c>
      <c r="W1390">
        <v>6</v>
      </c>
      <c r="X1390">
        <v>5</v>
      </c>
      <c r="Y1390">
        <v>0</v>
      </c>
      <c r="Z1390">
        <v>0</v>
      </c>
      <c r="AA1390">
        <v>1</v>
      </c>
      <c r="AB1390">
        <v>4</v>
      </c>
      <c r="AC1390">
        <v>0</v>
      </c>
      <c r="AD1390">
        <v>0</v>
      </c>
      <c r="AE1390">
        <v>0</v>
      </c>
      <c r="AF1390">
        <v>6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1</v>
      </c>
      <c r="AY1390">
        <v>3</v>
      </c>
      <c r="AZ1390">
        <v>5</v>
      </c>
      <c r="BA1390">
        <v>0</v>
      </c>
      <c r="BB1390">
        <v>0</v>
      </c>
      <c r="BC1390">
        <v>0</v>
      </c>
      <c r="BD1390">
        <v>0</v>
      </c>
    </row>
    <row r="1391" spans="1:56" x14ac:dyDescent="0.3">
      <c r="A1391">
        <v>2025</v>
      </c>
      <c r="B1391">
        <v>8</v>
      </c>
      <c r="C1391">
        <v>4398</v>
      </c>
      <c r="D1391">
        <v>4401</v>
      </c>
      <c r="E1391" t="s">
        <v>98</v>
      </c>
      <c r="F1391" t="s">
        <v>68</v>
      </c>
      <c r="G1391" t="s">
        <v>94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1</v>
      </c>
      <c r="U1391">
        <v>2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4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6</v>
      </c>
      <c r="AX1391">
        <v>0</v>
      </c>
      <c r="AY1391">
        <v>0</v>
      </c>
      <c r="AZ1391">
        <v>3</v>
      </c>
      <c r="BA1391">
        <v>0</v>
      </c>
      <c r="BB1391">
        <v>0</v>
      </c>
      <c r="BC1391">
        <v>0</v>
      </c>
      <c r="BD1391">
        <v>0</v>
      </c>
    </row>
    <row r="1392" spans="1:56" x14ac:dyDescent="0.3">
      <c r="A1392">
        <v>2025</v>
      </c>
      <c r="B1392">
        <v>8</v>
      </c>
      <c r="C1392">
        <v>4399</v>
      </c>
      <c r="D1392">
        <v>4402</v>
      </c>
      <c r="E1392" t="s">
        <v>99</v>
      </c>
      <c r="F1392" t="s">
        <v>68</v>
      </c>
      <c r="G1392" t="s">
        <v>94</v>
      </c>
      <c r="H1392">
        <v>1</v>
      </c>
      <c r="I1392">
        <v>0</v>
      </c>
      <c r="J1392">
        <v>0</v>
      </c>
      <c r="K1392">
        <v>0</v>
      </c>
      <c r="L1392">
        <v>1</v>
      </c>
      <c r="M1392">
        <v>0</v>
      </c>
      <c r="N1392">
        <v>2</v>
      </c>
      <c r="O1392">
        <v>0</v>
      </c>
      <c r="P1392">
        <v>2</v>
      </c>
      <c r="Q1392">
        <v>0</v>
      </c>
      <c r="R1392">
        <v>1</v>
      </c>
      <c r="S1392">
        <v>2</v>
      </c>
      <c r="T1392">
        <v>1</v>
      </c>
      <c r="U1392">
        <v>1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1</v>
      </c>
      <c r="AE1392">
        <v>0</v>
      </c>
      <c r="AF1392">
        <v>2</v>
      </c>
      <c r="AG1392">
        <v>0</v>
      </c>
      <c r="AH1392">
        <v>0</v>
      </c>
      <c r="AI1392">
        <v>2</v>
      </c>
      <c r="AJ1392">
        <v>0</v>
      </c>
      <c r="AK1392">
        <v>1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1</v>
      </c>
      <c r="AV1392">
        <v>0</v>
      </c>
      <c r="AW1392">
        <v>1</v>
      </c>
      <c r="AX1392">
        <v>0</v>
      </c>
      <c r="AY1392">
        <v>3</v>
      </c>
      <c r="AZ1392">
        <v>1</v>
      </c>
      <c r="BA1392">
        <v>0</v>
      </c>
      <c r="BB1392">
        <v>0</v>
      </c>
      <c r="BC1392">
        <v>0</v>
      </c>
      <c r="BD1392">
        <v>2</v>
      </c>
    </row>
    <row r="1393" spans="1:56" x14ac:dyDescent="0.3">
      <c r="A1393">
        <v>2025</v>
      </c>
      <c r="B1393">
        <v>8</v>
      </c>
      <c r="C1393">
        <v>4400</v>
      </c>
      <c r="D1393">
        <v>4403</v>
      </c>
      <c r="E1393" t="s">
        <v>100</v>
      </c>
      <c r="F1393" t="s">
        <v>68</v>
      </c>
      <c r="G1393" t="s">
        <v>94</v>
      </c>
      <c r="H1393">
        <v>0</v>
      </c>
      <c r="I1393">
        <v>0</v>
      </c>
      <c r="J1393">
        <v>0</v>
      </c>
      <c r="K1393">
        <v>2</v>
      </c>
      <c r="L1393">
        <v>2</v>
      </c>
      <c r="M1393">
        <v>0</v>
      </c>
      <c r="N1393">
        <v>2</v>
      </c>
      <c r="O1393">
        <v>0</v>
      </c>
      <c r="P1393">
        <v>2</v>
      </c>
      <c r="Q1393">
        <v>0</v>
      </c>
      <c r="R1393">
        <v>1</v>
      </c>
      <c r="S1393">
        <v>1</v>
      </c>
      <c r="T1393">
        <v>0</v>
      </c>
      <c r="U1393">
        <v>2</v>
      </c>
      <c r="V1393">
        <v>2</v>
      </c>
      <c r="W1393">
        <v>1</v>
      </c>
      <c r="X1393">
        <v>0</v>
      </c>
      <c r="Y1393">
        <v>2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6</v>
      </c>
      <c r="AG1393">
        <v>0</v>
      </c>
      <c r="AH1393">
        <v>0</v>
      </c>
      <c r="AI1393">
        <v>0</v>
      </c>
      <c r="AJ1393">
        <v>0</v>
      </c>
      <c r="AK1393">
        <v>1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4</v>
      </c>
      <c r="AX1393">
        <v>1</v>
      </c>
      <c r="AY1393">
        <v>2</v>
      </c>
      <c r="AZ1393">
        <v>3</v>
      </c>
      <c r="BA1393">
        <v>0</v>
      </c>
      <c r="BB1393">
        <v>0</v>
      </c>
      <c r="BC1393">
        <v>0</v>
      </c>
      <c r="BD1393">
        <v>0</v>
      </c>
    </row>
    <row r="1394" spans="1:56" x14ac:dyDescent="0.3">
      <c r="A1394">
        <v>2025</v>
      </c>
      <c r="B1394">
        <v>8</v>
      </c>
      <c r="C1394">
        <v>4401</v>
      </c>
      <c r="D1394">
        <v>4404</v>
      </c>
      <c r="E1394" t="s">
        <v>101</v>
      </c>
      <c r="F1394" t="s">
        <v>68</v>
      </c>
      <c r="G1394" t="s">
        <v>92</v>
      </c>
      <c r="H1394">
        <v>0</v>
      </c>
      <c r="I1394">
        <v>0</v>
      </c>
      <c r="J1394">
        <v>0</v>
      </c>
      <c r="K1394">
        <v>2</v>
      </c>
      <c r="L1394">
        <v>2</v>
      </c>
      <c r="M1394">
        <v>0</v>
      </c>
      <c r="N1394">
        <v>3</v>
      </c>
      <c r="O1394">
        <v>0</v>
      </c>
      <c r="P1394">
        <v>3</v>
      </c>
      <c r="Q1394">
        <v>0</v>
      </c>
      <c r="R1394">
        <v>1</v>
      </c>
      <c r="S1394">
        <v>2</v>
      </c>
      <c r="T1394">
        <v>6</v>
      </c>
      <c r="U1394">
        <v>2</v>
      </c>
      <c r="V1394">
        <v>0</v>
      </c>
      <c r="W1394">
        <v>2</v>
      </c>
      <c r="X1394">
        <v>2</v>
      </c>
      <c r="Y1394">
        <v>2</v>
      </c>
      <c r="Z1394">
        <v>0</v>
      </c>
      <c r="AA1394">
        <v>2</v>
      </c>
      <c r="AB1394">
        <v>0</v>
      </c>
      <c r="AC1394">
        <v>0</v>
      </c>
      <c r="AD1394">
        <v>5</v>
      </c>
      <c r="AE1394">
        <v>0</v>
      </c>
      <c r="AF1394">
        <v>13</v>
      </c>
      <c r="AG1394">
        <v>0</v>
      </c>
      <c r="AH1394">
        <v>0</v>
      </c>
      <c r="AI1394">
        <v>5</v>
      </c>
      <c r="AJ1394">
        <v>0</v>
      </c>
      <c r="AK1394">
        <v>3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4</v>
      </c>
      <c r="AX1394">
        <v>0</v>
      </c>
      <c r="AY1394">
        <v>0</v>
      </c>
      <c r="AZ1394">
        <v>6</v>
      </c>
      <c r="BA1394">
        <v>0</v>
      </c>
      <c r="BB1394">
        <v>0</v>
      </c>
      <c r="BC1394">
        <v>0</v>
      </c>
      <c r="BD1394">
        <v>2</v>
      </c>
    </row>
    <row r="1395" spans="1:56" x14ac:dyDescent="0.3">
      <c r="A1395">
        <v>2025</v>
      </c>
      <c r="B1395">
        <v>8</v>
      </c>
      <c r="C1395">
        <v>4402</v>
      </c>
      <c r="D1395">
        <v>4405</v>
      </c>
      <c r="E1395" t="s">
        <v>102</v>
      </c>
      <c r="F1395" t="s">
        <v>68</v>
      </c>
      <c r="G1395" t="s">
        <v>92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1</v>
      </c>
      <c r="S1395">
        <v>2</v>
      </c>
      <c r="T1395">
        <v>2</v>
      </c>
      <c r="U1395">
        <v>1</v>
      </c>
      <c r="V1395">
        <v>2</v>
      </c>
      <c r="W1395">
        <v>1</v>
      </c>
      <c r="X1395">
        <v>2</v>
      </c>
      <c r="Y1395">
        <v>1</v>
      </c>
      <c r="Z1395">
        <v>1</v>
      </c>
      <c r="AA1395">
        <v>0</v>
      </c>
      <c r="AB1395">
        <v>1</v>
      </c>
      <c r="AC1395">
        <v>0</v>
      </c>
      <c r="AD1395">
        <v>1</v>
      </c>
      <c r="AE1395">
        <v>0</v>
      </c>
      <c r="AF1395">
        <v>1</v>
      </c>
      <c r="AG1395">
        <v>0</v>
      </c>
      <c r="AH1395">
        <v>1</v>
      </c>
      <c r="AI1395">
        <v>2</v>
      </c>
      <c r="AJ1395">
        <v>0</v>
      </c>
      <c r="AK1395">
        <v>2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1</v>
      </c>
      <c r="AV1395">
        <v>0</v>
      </c>
      <c r="AW1395">
        <v>1</v>
      </c>
      <c r="AX1395">
        <v>0</v>
      </c>
      <c r="AY1395">
        <v>1</v>
      </c>
      <c r="AZ1395">
        <v>2</v>
      </c>
      <c r="BA1395">
        <v>0</v>
      </c>
      <c r="BB1395">
        <v>0</v>
      </c>
      <c r="BC1395">
        <v>1</v>
      </c>
      <c r="BD1395">
        <v>1</v>
      </c>
    </row>
    <row r="1396" spans="1:56" x14ac:dyDescent="0.3">
      <c r="A1396">
        <v>2025</v>
      </c>
      <c r="B1396">
        <v>8</v>
      </c>
      <c r="C1396">
        <v>4403</v>
      </c>
      <c r="D1396">
        <v>4406</v>
      </c>
      <c r="E1396" t="s">
        <v>103</v>
      </c>
      <c r="F1396" t="s">
        <v>68</v>
      </c>
      <c r="G1396" t="s">
        <v>92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1</v>
      </c>
      <c r="T1396">
        <v>2</v>
      </c>
      <c r="U1396">
        <v>1</v>
      </c>
      <c r="V1396">
        <v>1</v>
      </c>
      <c r="W1396">
        <v>3</v>
      </c>
      <c r="X1396">
        <v>0</v>
      </c>
      <c r="Y1396">
        <v>0</v>
      </c>
      <c r="Z1396">
        <v>1</v>
      </c>
      <c r="AA1396">
        <v>3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1</v>
      </c>
      <c r="AJ1396">
        <v>0</v>
      </c>
      <c r="AK1396">
        <v>2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4</v>
      </c>
      <c r="AY1396">
        <v>0</v>
      </c>
      <c r="AZ1396">
        <v>6</v>
      </c>
      <c r="BA1396">
        <v>0</v>
      </c>
      <c r="BB1396">
        <v>0</v>
      </c>
      <c r="BC1396">
        <v>3</v>
      </c>
      <c r="BD1396">
        <v>1</v>
      </c>
    </row>
    <row r="1397" spans="1:56" x14ac:dyDescent="0.3">
      <c r="A1397">
        <v>2025</v>
      </c>
      <c r="B1397">
        <v>8</v>
      </c>
      <c r="C1397">
        <v>4404</v>
      </c>
      <c r="D1397">
        <v>4407</v>
      </c>
      <c r="E1397" t="s">
        <v>104</v>
      </c>
      <c r="F1397" t="s">
        <v>68</v>
      </c>
      <c r="G1397" t="s">
        <v>104</v>
      </c>
      <c r="H1397">
        <v>14</v>
      </c>
      <c r="I1397">
        <v>0</v>
      </c>
      <c r="J1397">
        <v>40</v>
      </c>
      <c r="K1397">
        <v>24</v>
      </c>
      <c r="L1397">
        <v>21</v>
      </c>
      <c r="M1397">
        <v>0</v>
      </c>
      <c r="N1397">
        <v>18</v>
      </c>
      <c r="O1397">
        <v>0</v>
      </c>
      <c r="P1397">
        <v>18</v>
      </c>
      <c r="Q1397">
        <v>0</v>
      </c>
      <c r="R1397">
        <v>9</v>
      </c>
      <c r="S1397">
        <v>24</v>
      </c>
      <c r="T1397">
        <v>35</v>
      </c>
      <c r="U1397">
        <v>24</v>
      </c>
      <c r="V1397">
        <v>21</v>
      </c>
      <c r="W1397">
        <v>21</v>
      </c>
      <c r="X1397">
        <v>10</v>
      </c>
      <c r="Y1397">
        <v>9</v>
      </c>
      <c r="Z1397">
        <v>11</v>
      </c>
      <c r="AA1397">
        <v>10</v>
      </c>
      <c r="AB1397">
        <v>4</v>
      </c>
      <c r="AC1397">
        <v>0</v>
      </c>
      <c r="AD1397">
        <v>4</v>
      </c>
      <c r="AE1397">
        <v>0</v>
      </c>
      <c r="AF1397">
        <v>42</v>
      </c>
      <c r="AG1397">
        <v>0</v>
      </c>
      <c r="AH1397">
        <v>0</v>
      </c>
      <c r="AI1397">
        <v>24</v>
      </c>
      <c r="AJ1397">
        <v>0</v>
      </c>
      <c r="AK1397">
        <v>20</v>
      </c>
      <c r="AL1397">
        <v>0</v>
      </c>
      <c r="AM1397">
        <v>1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4</v>
      </c>
      <c r="AV1397">
        <v>0</v>
      </c>
      <c r="AW1397">
        <v>17</v>
      </c>
      <c r="AX1397">
        <v>4</v>
      </c>
      <c r="AY1397">
        <v>9</v>
      </c>
      <c r="AZ1397">
        <v>28</v>
      </c>
      <c r="BA1397">
        <v>0</v>
      </c>
      <c r="BB1397">
        <v>0</v>
      </c>
      <c r="BC1397">
        <v>3</v>
      </c>
      <c r="BD1397">
        <v>14</v>
      </c>
    </row>
    <row r="1398" spans="1:56" x14ac:dyDescent="0.3">
      <c r="A1398">
        <v>2025</v>
      </c>
      <c r="B1398">
        <v>8</v>
      </c>
      <c r="C1398">
        <v>4405</v>
      </c>
      <c r="D1398">
        <v>4408</v>
      </c>
      <c r="E1398" t="s">
        <v>105</v>
      </c>
      <c r="F1398" t="s">
        <v>68</v>
      </c>
      <c r="G1398" t="s">
        <v>104</v>
      </c>
      <c r="H1398">
        <v>0</v>
      </c>
      <c r="I1398">
        <v>0</v>
      </c>
      <c r="J1398">
        <v>0</v>
      </c>
      <c r="K1398">
        <v>2</v>
      </c>
      <c r="L1398">
        <v>1</v>
      </c>
      <c r="M1398">
        <v>0</v>
      </c>
      <c r="N1398">
        <v>0</v>
      </c>
      <c r="O1398">
        <v>0</v>
      </c>
      <c r="P1398">
        <v>1</v>
      </c>
      <c r="Q1398">
        <v>0</v>
      </c>
      <c r="R1398">
        <v>2</v>
      </c>
      <c r="S1398">
        <v>2</v>
      </c>
      <c r="T1398">
        <v>3</v>
      </c>
      <c r="U1398">
        <v>2</v>
      </c>
      <c r="V1398">
        <v>1</v>
      </c>
      <c r="W1398">
        <v>3</v>
      </c>
      <c r="X1398">
        <v>2</v>
      </c>
      <c r="Y1398">
        <v>1</v>
      </c>
      <c r="Z1398">
        <v>0</v>
      </c>
      <c r="AA1398">
        <v>2</v>
      </c>
      <c r="AB1398">
        <v>0</v>
      </c>
      <c r="AC1398">
        <v>0</v>
      </c>
      <c r="AD1398">
        <v>2</v>
      </c>
      <c r="AE1398">
        <v>0</v>
      </c>
      <c r="AF1398">
        <v>3</v>
      </c>
      <c r="AG1398">
        <v>0</v>
      </c>
      <c r="AH1398">
        <v>0</v>
      </c>
      <c r="AI1398">
        <v>3</v>
      </c>
      <c r="AJ1398">
        <v>0</v>
      </c>
      <c r="AK1398">
        <v>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4</v>
      </c>
      <c r="AX1398">
        <v>0</v>
      </c>
      <c r="AY1398">
        <v>4</v>
      </c>
      <c r="AZ1398">
        <v>10</v>
      </c>
      <c r="BA1398">
        <v>0</v>
      </c>
      <c r="BB1398">
        <v>0</v>
      </c>
      <c r="BC1398">
        <v>1</v>
      </c>
      <c r="BD1398">
        <v>2</v>
      </c>
    </row>
    <row r="1399" spans="1:56" x14ac:dyDescent="0.3">
      <c r="A1399">
        <v>2025</v>
      </c>
      <c r="B1399">
        <v>8</v>
      </c>
      <c r="C1399">
        <v>4406</v>
      </c>
      <c r="D1399">
        <v>4409</v>
      </c>
      <c r="E1399" t="s">
        <v>106</v>
      </c>
      <c r="F1399" t="s">
        <v>68</v>
      </c>
      <c r="G1399" t="s">
        <v>104</v>
      </c>
      <c r="H1399">
        <v>0</v>
      </c>
      <c r="I1399">
        <v>0</v>
      </c>
      <c r="J1399">
        <v>0</v>
      </c>
      <c r="K1399">
        <v>1</v>
      </c>
      <c r="L1399">
        <v>3</v>
      </c>
      <c r="M1399">
        <v>0</v>
      </c>
      <c r="N1399">
        <v>3</v>
      </c>
      <c r="O1399">
        <v>0</v>
      </c>
      <c r="P1399">
        <v>5</v>
      </c>
      <c r="Q1399">
        <v>0</v>
      </c>
      <c r="R1399">
        <v>2</v>
      </c>
      <c r="S1399">
        <v>4</v>
      </c>
      <c r="T1399">
        <v>4</v>
      </c>
      <c r="U1399">
        <v>2</v>
      </c>
      <c r="V1399">
        <v>1</v>
      </c>
      <c r="W1399">
        <v>3</v>
      </c>
      <c r="X1399">
        <v>0</v>
      </c>
      <c r="Y1399">
        <v>3</v>
      </c>
      <c r="Z1399">
        <v>1</v>
      </c>
      <c r="AA1399">
        <v>5</v>
      </c>
      <c r="AB1399">
        <v>1</v>
      </c>
      <c r="AC1399">
        <v>0</v>
      </c>
      <c r="AD1399">
        <v>1</v>
      </c>
      <c r="AE1399">
        <v>0</v>
      </c>
      <c r="AF1399">
        <v>17</v>
      </c>
      <c r="AG1399">
        <v>0</v>
      </c>
      <c r="AH1399">
        <v>0</v>
      </c>
      <c r="AI1399">
        <v>3</v>
      </c>
      <c r="AJ1399">
        <v>0</v>
      </c>
      <c r="AK1399">
        <v>5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1</v>
      </c>
      <c r="AY1399">
        <v>9</v>
      </c>
      <c r="AZ1399">
        <v>11</v>
      </c>
      <c r="BA1399">
        <v>0</v>
      </c>
      <c r="BB1399">
        <v>0</v>
      </c>
      <c r="BC1399">
        <v>2</v>
      </c>
      <c r="BD1399">
        <v>0</v>
      </c>
    </row>
    <row r="1400" spans="1:56" x14ac:dyDescent="0.3">
      <c r="A1400">
        <v>2025</v>
      </c>
      <c r="B1400">
        <v>8</v>
      </c>
      <c r="C1400">
        <v>4407</v>
      </c>
      <c r="D1400">
        <v>4410</v>
      </c>
      <c r="E1400" t="s">
        <v>107</v>
      </c>
      <c r="F1400" t="s">
        <v>68</v>
      </c>
      <c r="G1400" t="s">
        <v>104</v>
      </c>
      <c r="H1400">
        <v>0</v>
      </c>
      <c r="I1400">
        <v>0</v>
      </c>
      <c r="J1400">
        <v>0</v>
      </c>
      <c r="K1400">
        <v>1</v>
      </c>
      <c r="L1400">
        <v>0</v>
      </c>
      <c r="M1400">
        <v>0</v>
      </c>
      <c r="N1400">
        <v>0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1</v>
      </c>
      <c r="AJ1400">
        <v>0</v>
      </c>
      <c r="AK1400">
        <v>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1</v>
      </c>
      <c r="AX1400">
        <v>0</v>
      </c>
      <c r="AY1400">
        <v>0</v>
      </c>
      <c r="AZ1400">
        <v>4</v>
      </c>
      <c r="BA1400">
        <v>0</v>
      </c>
      <c r="BB1400">
        <v>0</v>
      </c>
      <c r="BC1400">
        <v>0</v>
      </c>
      <c r="BD1400">
        <v>1</v>
      </c>
    </row>
    <row r="1401" spans="1:56" x14ac:dyDescent="0.3">
      <c r="A1401">
        <v>2025</v>
      </c>
      <c r="B1401">
        <v>8</v>
      </c>
      <c r="C1401">
        <v>4408</v>
      </c>
      <c r="D1401">
        <v>4411</v>
      </c>
      <c r="E1401" t="s">
        <v>108</v>
      </c>
      <c r="F1401" t="s">
        <v>68</v>
      </c>
      <c r="G1401" t="s">
        <v>104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2</v>
      </c>
      <c r="T1401">
        <v>3</v>
      </c>
      <c r="U1401">
        <v>1</v>
      </c>
      <c r="V1401">
        <v>0</v>
      </c>
      <c r="W1401">
        <v>4</v>
      </c>
      <c r="X1401">
        <v>0</v>
      </c>
      <c r="Y1401">
        <v>0</v>
      </c>
      <c r="Z1401">
        <v>1</v>
      </c>
      <c r="AA1401">
        <v>0</v>
      </c>
      <c r="AB1401">
        <v>1</v>
      </c>
      <c r="AC1401">
        <v>0</v>
      </c>
      <c r="AD1401">
        <v>0</v>
      </c>
      <c r="AE1401">
        <v>0</v>
      </c>
      <c r="AF1401">
        <v>2</v>
      </c>
      <c r="AG1401">
        <v>0</v>
      </c>
      <c r="AH1401">
        <v>0</v>
      </c>
      <c r="AI1401">
        <v>0</v>
      </c>
      <c r="AJ1401">
        <v>0</v>
      </c>
      <c r="AK1401">
        <v>2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2</v>
      </c>
      <c r="AZ1401">
        <v>4</v>
      </c>
      <c r="BA1401">
        <v>0</v>
      </c>
      <c r="BB1401">
        <v>0</v>
      </c>
      <c r="BC1401">
        <v>1</v>
      </c>
      <c r="BD1401">
        <v>1</v>
      </c>
    </row>
    <row r="1402" spans="1:56" x14ac:dyDescent="0.3">
      <c r="A1402">
        <v>2025</v>
      </c>
      <c r="B1402">
        <v>8</v>
      </c>
      <c r="C1402">
        <v>4409</v>
      </c>
      <c r="D1402">
        <v>4412</v>
      </c>
      <c r="E1402" t="s">
        <v>109</v>
      </c>
      <c r="F1402" t="s">
        <v>68</v>
      </c>
      <c r="G1402" t="s">
        <v>104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1</v>
      </c>
      <c r="S1402">
        <v>1</v>
      </c>
      <c r="T1402">
        <v>3</v>
      </c>
      <c r="U1402">
        <v>2</v>
      </c>
      <c r="V1402">
        <v>0</v>
      </c>
      <c r="W1402">
        <v>0</v>
      </c>
      <c r="X1402">
        <v>0</v>
      </c>
      <c r="Y1402">
        <v>0</v>
      </c>
      <c r="Z1402">
        <v>1</v>
      </c>
      <c r="AA1402">
        <v>1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4</v>
      </c>
      <c r="BA1402">
        <v>0</v>
      </c>
      <c r="BB1402">
        <v>0</v>
      </c>
      <c r="BC1402">
        <v>1</v>
      </c>
      <c r="BD1402">
        <v>0</v>
      </c>
    </row>
    <row r="1403" spans="1:56" x14ac:dyDescent="0.3">
      <c r="A1403">
        <v>2025</v>
      </c>
      <c r="B1403">
        <v>8</v>
      </c>
      <c r="C1403">
        <v>4410</v>
      </c>
      <c r="D1403">
        <v>4413</v>
      </c>
      <c r="E1403" t="s">
        <v>110</v>
      </c>
      <c r="F1403" t="s">
        <v>68</v>
      </c>
      <c r="G1403" t="s">
        <v>104</v>
      </c>
      <c r="H1403">
        <v>0</v>
      </c>
      <c r="I1403">
        <v>0</v>
      </c>
      <c r="J1403">
        <v>0</v>
      </c>
      <c r="K1403">
        <v>1</v>
      </c>
      <c r="L1403">
        <v>1</v>
      </c>
      <c r="M1403">
        <v>0</v>
      </c>
      <c r="N1403">
        <v>1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2</v>
      </c>
      <c r="W1403">
        <v>0</v>
      </c>
      <c r="X1403">
        <v>0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2</v>
      </c>
      <c r="AZ1403">
        <v>2</v>
      </c>
      <c r="BA1403">
        <v>0</v>
      </c>
      <c r="BB1403">
        <v>0</v>
      </c>
      <c r="BC1403">
        <v>0</v>
      </c>
      <c r="BD1403">
        <v>0</v>
      </c>
    </row>
    <row r="1404" spans="1:56" x14ac:dyDescent="0.3">
      <c r="A1404">
        <v>2025</v>
      </c>
      <c r="B1404">
        <v>8</v>
      </c>
      <c r="C1404">
        <v>4411</v>
      </c>
      <c r="D1404">
        <v>4414</v>
      </c>
      <c r="E1404" t="s">
        <v>111</v>
      </c>
      <c r="F1404" t="s">
        <v>68</v>
      </c>
      <c r="G1404" t="s">
        <v>104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1</v>
      </c>
      <c r="O1404">
        <v>0</v>
      </c>
      <c r="P1404">
        <v>1</v>
      </c>
      <c r="Q1404">
        <v>0</v>
      </c>
      <c r="R1404">
        <v>0</v>
      </c>
      <c r="S1404">
        <v>1</v>
      </c>
      <c r="T1404">
        <v>0</v>
      </c>
      <c r="U1404">
        <v>0</v>
      </c>
      <c r="V1404">
        <v>0</v>
      </c>
      <c r="W1404">
        <v>0</v>
      </c>
      <c r="X1404">
        <v>1</v>
      </c>
      <c r="Y1404">
        <v>1</v>
      </c>
      <c r="Z1404">
        <v>0</v>
      </c>
      <c r="AA1404">
        <v>1</v>
      </c>
      <c r="AB1404">
        <v>1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3</v>
      </c>
      <c r="AZ1404">
        <v>16</v>
      </c>
      <c r="BA1404">
        <v>0</v>
      </c>
      <c r="BB1404">
        <v>0</v>
      </c>
      <c r="BC1404">
        <v>0</v>
      </c>
      <c r="BD1404">
        <v>2</v>
      </c>
    </row>
    <row r="1405" spans="1:56" x14ac:dyDescent="0.3">
      <c r="A1405">
        <v>2025</v>
      </c>
      <c r="B1405">
        <v>8</v>
      </c>
      <c r="C1405">
        <v>4412</v>
      </c>
      <c r="D1405">
        <v>4415</v>
      </c>
      <c r="E1405" t="s">
        <v>112</v>
      </c>
      <c r="F1405" t="s">
        <v>68</v>
      </c>
      <c r="G1405" t="s">
        <v>104</v>
      </c>
      <c r="H1405">
        <v>0</v>
      </c>
      <c r="I1405">
        <v>0</v>
      </c>
      <c r="J1405">
        <v>0</v>
      </c>
      <c r="K1405">
        <v>2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2</v>
      </c>
      <c r="V1405">
        <v>3</v>
      </c>
      <c r="W1405">
        <v>0</v>
      </c>
      <c r="X1405">
        <v>0</v>
      </c>
      <c r="Y1405">
        <v>2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4</v>
      </c>
      <c r="AG1405">
        <v>0</v>
      </c>
      <c r="AH1405">
        <v>0</v>
      </c>
      <c r="AI1405">
        <v>2</v>
      </c>
      <c r="AJ1405">
        <v>0</v>
      </c>
      <c r="AK1405">
        <v>2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5</v>
      </c>
      <c r="AZ1405">
        <v>14</v>
      </c>
      <c r="BA1405">
        <v>0</v>
      </c>
      <c r="BB1405">
        <v>0</v>
      </c>
      <c r="BC1405">
        <v>5</v>
      </c>
      <c r="BD1405">
        <v>1</v>
      </c>
    </row>
    <row r="1406" spans="1:56" x14ac:dyDescent="0.3">
      <c r="A1406">
        <v>2025</v>
      </c>
      <c r="B1406">
        <v>8</v>
      </c>
      <c r="C1406">
        <v>4413</v>
      </c>
      <c r="D1406">
        <v>4416</v>
      </c>
      <c r="E1406" t="s">
        <v>113</v>
      </c>
      <c r="F1406" t="s">
        <v>68</v>
      </c>
      <c r="G1406" t="s">
        <v>104</v>
      </c>
      <c r="H1406">
        <v>0</v>
      </c>
      <c r="I1406">
        <v>0</v>
      </c>
      <c r="J1406">
        <v>0</v>
      </c>
      <c r="K1406">
        <v>2</v>
      </c>
      <c r="L1406">
        <v>2</v>
      </c>
      <c r="M1406">
        <v>0</v>
      </c>
      <c r="N1406">
        <v>1</v>
      </c>
      <c r="O1406">
        <v>0</v>
      </c>
      <c r="P1406">
        <v>3</v>
      </c>
      <c r="Q1406">
        <v>0</v>
      </c>
      <c r="R1406">
        <v>0</v>
      </c>
      <c r="S1406">
        <v>1</v>
      </c>
      <c r="T1406">
        <v>0</v>
      </c>
      <c r="U1406">
        <v>1</v>
      </c>
      <c r="V1406">
        <v>0</v>
      </c>
      <c r="W1406">
        <v>1</v>
      </c>
      <c r="X1406">
        <v>1</v>
      </c>
      <c r="Y1406">
        <v>1</v>
      </c>
      <c r="Z1406">
        <v>1</v>
      </c>
      <c r="AA1406">
        <v>0</v>
      </c>
      <c r="AB1406">
        <v>0</v>
      </c>
      <c r="AC1406">
        <v>0</v>
      </c>
      <c r="AD1406">
        <v>3</v>
      </c>
      <c r="AE1406">
        <v>0</v>
      </c>
      <c r="AF1406">
        <v>2</v>
      </c>
      <c r="AG1406">
        <v>0</v>
      </c>
      <c r="AH1406">
        <v>0</v>
      </c>
      <c r="AI1406">
        <v>3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1</v>
      </c>
      <c r="AZ1406">
        <v>2</v>
      </c>
      <c r="BA1406">
        <v>0</v>
      </c>
      <c r="BB1406">
        <v>0</v>
      </c>
      <c r="BC1406">
        <v>0</v>
      </c>
      <c r="BD1406">
        <v>1</v>
      </c>
    </row>
    <row r="1407" spans="1:56" x14ac:dyDescent="0.3">
      <c r="A1407">
        <v>2025</v>
      </c>
      <c r="B1407">
        <v>8</v>
      </c>
      <c r="C1407">
        <v>4414</v>
      </c>
      <c r="D1407">
        <v>4417</v>
      </c>
      <c r="E1407" t="s">
        <v>114</v>
      </c>
      <c r="F1407" t="s">
        <v>68</v>
      </c>
      <c r="G1407" t="s">
        <v>83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1</v>
      </c>
      <c r="Q1407">
        <v>0</v>
      </c>
      <c r="R1407">
        <v>1</v>
      </c>
      <c r="S1407">
        <v>4</v>
      </c>
      <c r="T1407">
        <v>4</v>
      </c>
      <c r="U1407">
        <v>2</v>
      </c>
      <c r="V1407">
        <v>0</v>
      </c>
      <c r="W1407">
        <v>2</v>
      </c>
      <c r="X1407">
        <v>0</v>
      </c>
      <c r="Y1407">
        <v>0</v>
      </c>
      <c r="Z1407">
        <v>1</v>
      </c>
      <c r="AA1407">
        <v>2</v>
      </c>
      <c r="AB1407">
        <v>5</v>
      </c>
      <c r="AC1407">
        <v>0</v>
      </c>
      <c r="AD1407">
        <v>0</v>
      </c>
      <c r="AE1407">
        <v>0</v>
      </c>
      <c r="AF1407">
        <v>6</v>
      </c>
      <c r="AG1407">
        <v>0</v>
      </c>
      <c r="AH1407">
        <v>0</v>
      </c>
      <c r="AI1407">
        <v>1</v>
      </c>
      <c r="AJ1407">
        <v>0</v>
      </c>
      <c r="AK1407">
        <v>2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1</v>
      </c>
      <c r="AV1407">
        <v>0</v>
      </c>
      <c r="AW1407">
        <v>0</v>
      </c>
      <c r="AX1407">
        <v>1</v>
      </c>
      <c r="AY1407">
        <v>2</v>
      </c>
      <c r="AZ1407">
        <v>7</v>
      </c>
      <c r="BA1407">
        <v>0</v>
      </c>
      <c r="BB1407">
        <v>0</v>
      </c>
      <c r="BC1407">
        <v>0</v>
      </c>
      <c r="BD1407">
        <v>2</v>
      </c>
    </row>
    <row r="1408" spans="1:56" x14ac:dyDescent="0.3">
      <c r="A1408">
        <v>2025</v>
      </c>
      <c r="B1408">
        <v>8</v>
      </c>
      <c r="C1408">
        <v>4415</v>
      </c>
      <c r="D1408">
        <v>4418</v>
      </c>
      <c r="E1408" t="s">
        <v>115</v>
      </c>
      <c r="F1408" t="s">
        <v>68</v>
      </c>
      <c r="G1408" t="s">
        <v>83</v>
      </c>
      <c r="H1408">
        <v>0</v>
      </c>
      <c r="I1408">
        <v>0</v>
      </c>
      <c r="J1408">
        <v>0</v>
      </c>
      <c r="K1408">
        <v>1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1</v>
      </c>
      <c r="S1408">
        <v>0</v>
      </c>
      <c r="T1408">
        <v>1</v>
      </c>
      <c r="U1408">
        <v>0</v>
      </c>
      <c r="V1408">
        <v>1</v>
      </c>
      <c r="W1408">
        <v>0</v>
      </c>
      <c r="X1408">
        <v>0</v>
      </c>
      <c r="Y1408">
        <v>1</v>
      </c>
      <c r="Z1408">
        <v>1</v>
      </c>
      <c r="AA1408">
        <v>1</v>
      </c>
      <c r="AB1408">
        <v>1</v>
      </c>
      <c r="AC1408">
        <v>0</v>
      </c>
      <c r="AD1408">
        <v>0</v>
      </c>
      <c r="AE1408">
        <v>0</v>
      </c>
      <c r="AF1408">
        <v>1</v>
      </c>
      <c r="AG1408">
        <v>0</v>
      </c>
      <c r="AH1408">
        <v>0</v>
      </c>
      <c r="AI1408">
        <v>2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1</v>
      </c>
      <c r="AX1408">
        <v>1</v>
      </c>
      <c r="AY1408">
        <v>2</v>
      </c>
      <c r="AZ1408">
        <v>7</v>
      </c>
      <c r="BA1408">
        <v>0</v>
      </c>
      <c r="BB1408">
        <v>0</v>
      </c>
      <c r="BC1408">
        <v>0</v>
      </c>
      <c r="BD1408">
        <v>1</v>
      </c>
    </row>
    <row r="1409" spans="1:56" x14ac:dyDescent="0.3">
      <c r="A1409">
        <v>2025</v>
      </c>
      <c r="B1409">
        <v>8</v>
      </c>
      <c r="C1409">
        <v>4416</v>
      </c>
      <c r="D1409">
        <v>4419</v>
      </c>
      <c r="E1409" t="s">
        <v>116</v>
      </c>
      <c r="F1409" t="s">
        <v>68</v>
      </c>
      <c r="G1409" t="s">
        <v>83</v>
      </c>
      <c r="H1409">
        <v>1</v>
      </c>
      <c r="I1409">
        <v>0</v>
      </c>
      <c r="J1409">
        <v>0</v>
      </c>
      <c r="K1409">
        <v>1</v>
      </c>
      <c r="L1409">
        <v>1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3</v>
      </c>
      <c r="V1409">
        <v>2</v>
      </c>
      <c r="W1409">
        <v>0</v>
      </c>
      <c r="X1409">
        <v>0</v>
      </c>
      <c r="Y1409">
        <v>0</v>
      </c>
      <c r="Z1409">
        <v>1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3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5</v>
      </c>
      <c r="AX1409">
        <v>1</v>
      </c>
      <c r="AY1409">
        <v>1</v>
      </c>
      <c r="AZ1409">
        <v>3</v>
      </c>
      <c r="BA1409">
        <v>0</v>
      </c>
      <c r="BB1409">
        <v>0</v>
      </c>
      <c r="BC1409">
        <v>0</v>
      </c>
      <c r="BD1409">
        <v>0</v>
      </c>
    </row>
    <row r="1410" spans="1:56" x14ac:dyDescent="0.3">
      <c r="A1410">
        <v>2025</v>
      </c>
      <c r="B1410">
        <v>8</v>
      </c>
      <c r="C1410">
        <v>4417</v>
      </c>
      <c r="D1410">
        <v>4420</v>
      </c>
      <c r="E1410" t="s">
        <v>117</v>
      </c>
      <c r="F1410" t="s">
        <v>68</v>
      </c>
      <c r="G1410" t="s">
        <v>117</v>
      </c>
      <c r="H1410">
        <v>19</v>
      </c>
      <c r="I1410">
        <v>0</v>
      </c>
      <c r="J1410">
        <v>15</v>
      </c>
      <c r="K1410">
        <v>20</v>
      </c>
      <c r="L1410">
        <v>18</v>
      </c>
      <c r="M1410">
        <v>1</v>
      </c>
      <c r="N1410">
        <v>15</v>
      </c>
      <c r="O1410">
        <v>0</v>
      </c>
      <c r="P1410">
        <v>13</v>
      </c>
      <c r="Q1410">
        <v>0</v>
      </c>
      <c r="R1410">
        <v>15</v>
      </c>
      <c r="S1410">
        <v>21</v>
      </c>
      <c r="T1410">
        <v>18</v>
      </c>
      <c r="U1410">
        <v>23</v>
      </c>
      <c r="V1410">
        <v>20</v>
      </c>
      <c r="W1410">
        <v>12</v>
      </c>
      <c r="X1410">
        <v>12</v>
      </c>
      <c r="Y1410">
        <v>12</v>
      </c>
      <c r="Z1410">
        <v>22</v>
      </c>
      <c r="AA1410">
        <v>8</v>
      </c>
      <c r="AB1410">
        <v>9</v>
      </c>
      <c r="AC1410">
        <v>0</v>
      </c>
      <c r="AD1410">
        <v>15</v>
      </c>
      <c r="AE1410">
        <v>1</v>
      </c>
      <c r="AF1410">
        <v>82</v>
      </c>
      <c r="AG1410">
        <v>0</v>
      </c>
      <c r="AH1410">
        <v>4</v>
      </c>
      <c r="AI1410">
        <v>17</v>
      </c>
      <c r="AJ1410">
        <v>0</v>
      </c>
      <c r="AK1410">
        <v>17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1</v>
      </c>
      <c r="AV1410">
        <v>1</v>
      </c>
      <c r="AW1410">
        <v>8</v>
      </c>
      <c r="AX1410">
        <v>10</v>
      </c>
      <c r="AY1410">
        <v>41</v>
      </c>
      <c r="AZ1410">
        <v>102</v>
      </c>
      <c r="BA1410">
        <v>0</v>
      </c>
      <c r="BB1410">
        <v>0</v>
      </c>
      <c r="BC1410">
        <v>7</v>
      </c>
      <c r="BD1410">
        <v>16</v>
      </c>
    </row>
    <row r="1411" spans="1:56" x14ac:dyDescent="0.3">
      <c r="A1411">
        <v>2025</v>
      </c>
      <c r="B1411">
        <v>8</v>
      </c>
      <c r="C1411">
        <v>4418</v>
      </c>
      <c r="D1411">
        <v>4421</v>
      </c>
      <c r="E1411" t="s">
        <v>118</v>
      </c>
      <c r="F1411" t="s">
        <v>68</v>
      </c>
      <c r="G1411" t="s">
        <v>117</v>
      </c>
      <c r="H1411">
        <v>0</v>
      </c>
      <c r="I1411">
        <v>0</v>
      </c>
      <c r="J1411">
        <v>0</v>
      </c>
      <c r="K1411">
        <v>6</v>
      </c>
      <c r="L1411">
        <v>4</v>
      </c>
      <c r="M1411">
        <v>0</v>
      </c>
      <c r="N1411">
        <v>4</v>
      </c>
      <c r="O1411">
        <v>0</v>
      </c>
      <c r="P1411">
        <v>4</v>
      </c>
      <c r="Q1411">
        <v>0</v>
      </c>
      <c r="R1411">
        <v>2</v>
      </c>
      <c r="S1411">
        <v>2</v>
      </c>
      <c r="T1411">
        <v>4</v>
      </c>
      <c r="U1411">
        <v>13</v>
      </c>
      <c r="V1411">
        <v>4</v>
      </c>
      <c r="W1411">
        <v>6</v>
      </c>
      <c r="X1411">
        <v>7</v>
      </c>
      <c r="Y1411">
        <v>4</v>
      </c>
      <c r="Z1411">
        <v>5</v>
      </c>
      <c r="AA1411">
        <v>6</v>
      </c>
      <c r="AB1411">
        <v>5</v>
      </c>
      <c r="AC1411">
        <v>0</v>
      </c>
      <c r="AD1411">
        <v>9</v>
      </c>
      <c r="AE1411">
        <v>0</v>
      </c>
      <c r="AF1411">
        <v>23</v>
      </c>
      <c r="AG1411">
        <v>0</v>
      </c>
      <c r="AH1411">
        <v>0</v>
      </c>
      <c r="AI1411">
        <v>8</v>
      </c>
      <c r="AJ1411">
        <v>0</v>
      </c>
      <c r="AK1411">
        <v>4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5</v>
      </c>
      <c r="AV1411">
        <v>0</v>
      </c>
      <c r="AW1411">
        <v>8</v>
      </c>
      <c r="AX1411">
        <v>0</v>
      </c>
      <c r="AY1411">
        <v>11</v>
      </c>
      <c r="AZ1411">
        <v>21</v>
      </c>
      <c r="BA1411">
        <v>0</v>
      </c>
      <c r="BB1411">
        <v>0</v>
      </c>
      <c r="BC1411">
        <v>8</v>
      </c>
      <c r="BD1411">
        <v>2</v>
      </c>
    </row>
    <row r="1412" spans="1:56" x14ac:dyDescent="0.3">
      <c r="A1412">
        <v>2025</v>
      </c>
      <c r="B1412">
        <v>8</v>
      </c>
      <c r="C1412">
        <v>4419</v>
      </c>
      <c r="D1412">
        <v>4422</v>
      </c>
      <c r="E1412" t="s">
        <v>119</v>
      </c>
      <c r="F1412" t="s">
        <v>68</v>
      </c>
      <c r="G1412" t="s">
        <v>117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1</v>
      </c>
      <c r="Q1412">
        <v>0</v>
      </c>
      <c r="R1412">
        <v>4</v>
      </c>
      <c r="S1412">
        <v>5</v>
      </c>
      <c r="T1412">
        <v>4</v>
      </c>
      <c r="U1412">
        <v>4</v>
      </c>
      <c r="V1412">
        <v>1</v>
      </c>
      <c r="W1412">
        <v>2</v>
      </c>
      <c r="X1412">
        <v>3</v>
      </c>
      <c r="Y1412">
        <v>2</v>
      </c>
      <c r="Z1412">
        <v>3</v>
      </c>
      <c r="AA1412">
        <v>4</v>
      </c>
      <c r="AB1412">
        <v>2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5</v>
      </c>
      <c r="AX1412">
        <v>4</v>
      </c>
      <c r="AY1412">
        <v>7</v>
      </c>
      <c r="AZ1412">
        <v>28</v>
      </c>
      <c r="BA1412">
        <v>0</v>
      </c>
      <c r="BB1412">
        <v>0</v>
      </c>
      <c r="BC1412">
        <v>0</v>
      </c>
      <c r="BD1412">
        <v>0</v>
      </c>
    </row>
    <row r="1413" spans="1:56" x14ac:dyDescent="0.3">
      <c r="A1413">
        <v>2025</v>
      </c>
      <c r="B1413">
        <v>8</v>
      </c>
      <c r="C1413">
        <v>4420</v>
      </c>
      <c r="D1413">
        <v>4423</v>
      </c>
      <c r="E1413" t="s">
        <v>120</v>
      </c>
      <c r="F1413" t="s">
        <v>68</v>
      </c>
      <c r="G1413" t="s">
        <v>117</v>
      </c>
      <c r="H1413">
        <v>0</v>
      </c>
      <c r="I1413">
        <v>0</v>
      </c>
      <c r="J1413">
        <v>0</v>
      </c>
      <c r="K1413">
        <v>6</v>
      </c>
      <c r="L1413">
        <v>3</v>
      </c>
      <c r="M1413">
        <v>0</v>
      </c>
      <c r="N1413">
        <v>4</v>
      </c>
      <c r="O1413">
        <v>0</v>
      </c>
      <c r="P1413">
        <v>3</v>
      </c>
      <c r="Q1413">
        <v>0</v>
      </c>
      <c r="R1413">
        <v>3</v>
      </c>
      <c r="S1413">
        <v>8</v>
      </c>
      <c r="T1413">
        <v>11</v>
      </c>
      <c r="U1413">
        <v>5</v>
      </c>
      <c r="V1413">
        <v>3</v>
      </c>
      <c r="W1413">
        <v>10</v>
      </c>
      <c r="X1413">
        <v>9</v>
      </c>
      <c r="Y1413">
        <v>6</v>
      </c>
      <c r="Z1413">
        <v>4</v>
      </c>
      <c r="AA1413">
        <v>3</v>
      </c>
      <c r="AB1413">
        <v>5</v>
      </c>
      <c r="AC1413">
        <v>0</v>
      </c>
      <c r="AD1413">
        <v>0</v>
      </c>
      <c r="AE1413">
        <v>0</v>
      </c>
      <c r="AF1413">
        <v>3</v>
      </c>
      <c r="AG1413">
        <v>0</v>
      </c>
      <c r="AH1413">
        <v>0</v>
      </c>
      <c r="AI1413">
        <v>1</v>
      </c>
      <c r="AJ1413">
        <v>0</v>
      </c>
      <c r="AK1413">
        <v>1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7</v>
      </c>
      <c r="AT1413">
        <v>13</v>
      </c>
      <c r="AU1413">
        <v>0</v>
      </c>
      <c r="AV1413">
        <v>0</v>
      </c>
      <c r="AW1413">
        <v>4</v>
      </c>
      <c r="AX1413">
        <v>0</v>
      </c>
      <c r="AY1413">
        <v>4</v>
      </c>
      <c r="AZ1413">
        <v>12</v>
      </c>
      <c r="BA1413">
        <v>0</v>
      </c>
      <c r="BB1413">
        <v>0</v>
      </c>
      <c r="BC1413">
        <v>2</v>
      </c>
      <c r="BD1413">
        <v>1</v>
      </c>
    </row>
    <row r="1414" spans="1:56" x14ac:dyDescent="0.3">
      <c r="A1414">
        <v>2025</v>
      </c>
      <c r="B1414">
        <v>8</v>
      </c>
      <c r="C1414">
        <v>4421</v>
      </c>
      <c r="D1414">
        <v>4424</v>
      </c>
      <c r="E1414" t="s">
        <v>121</v>
      </c>
      <c r="F1414" t="s">
        <v>68</v>
      </c>
      <c r="G1414" t="s">
        <v>117</v>
      </c>
      <c r="H1414">
        <v>0</v>
      </c>
      <c r="I1414">
        <v>0</v>
      </c>
      <c r="J1414">
        <v>0</v>
      </c>
      <c r="K1414">
        <v>7</v>
      </c>
      <c r="L1414">
        <v>5</v>
      </c>
      <c r="M1414">
        <v>0</v>
      </c>
      <c r="N1414">
        <v>5</v>
      </c>
      <c r="O1414">
        <v>0</v>
      </c>
      <c r="P1414">
        <v>2</v>
      </c>
      <c r="Q1414">
        <v>0</v>
      </c>
      <c r="R1414">
        <v>0</v>
      </c>
      <c r="S1414">
        <v>2</v>
      </c>
      <c r="T1414">
        <v>2</v>
      </c>
      <c r="U1414">
        <v>8</v>
      </c>
      <c r="V1414">
        <v>3</v>
      </c>
      <c r="W1414">
        <v>6</v>
      </c>
      <c r="X1414">
        <v>1</v>
      </c>
      <c r="Y1414">
        <v>8</v>
      </c>
      <c r="Z1414">
        <v>4</v>
      </c>
      <c r="AA1414">
        <v>6</v>
      </c>
      <c r="AB1414">
        <v>2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8</v>
      </c>
      <c r="AJ1414">
        <v>0</v>
      </c>
      <c r="AK1414">
        <v>2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6</v>
      </c>
      <c r="AX1414">
        <v>4</v>
      </c>
      <c r="AY1414">
        <v>3</v>
      </c>
      <c r="AZ1414">
        <v>34</v>
      </c>
      <c r="BA1414">
        <v>0</v>
      </c>
      <c r="BB1414">
        <v>0</v>
      </c>
      <c r="BC1414">
        <v>2</v>
      </c>
      <c r="BD1414">
        <v>3</v>
      </c>
    </row>
    <row r="1415" spans="1:56" x14ac:dyDescent="0.3">
      <c r="A1415">
        <v>2025</v>
      </c>
      <c r="B1415">
        <v>8</v>
      </c>
      <c r="C1415">
        <v>4422</v>
      </c>
      <c r="D1415">
        <v>4425</v>
      </c>
      <c r="E1415" t="s">
        <v>122</v>
      </c>
      <c r="F1415" t="s">
        <v>68</v>
      </c>
      <c r="G1415" t="s">
        <v>117</v>
      </c>
      <c r="H1415">
        <v>0</v>
      </c>
      <c r="I1415">
        <v>0</v>
      </c>
      <c r="J1415">
        <v>0</v>
      </c>
      <c r="K1415">
        <v>6</v>
      </c>
      <c r="L1415">
        <v>3</v>
      </c>
      <c r="M1415">
        <v>1</v>
      </c>
      <c r="N1415">
        <v>3</v>
      </c>
      <c r="O1415">
        <v>0</v>
      </c>
      <c r="P1415">
        <v>3</v>
      </c>
      <c r="Q1415">
        <v>0</v>
      </c>
      <c r="R1415">
        <v>2</v>
      </c>
      <c r="S1415">
        <v>2</v>
      </c>
      <c r="T1415">
        <v>2</v>
      </c>
      <c r="U1415">
        <v>4</v>
      </c>
      <c r="V1415">
        <v>5</v>
      </c>
      <c r="W1415">
        <v>3</v>
      </c>
      <c r="X1415">
        <v>2</v>
      </c>
      <c r="Y1415">
        <v>6</v>
      </c>
      <c r="Z1415">
        <v>1</v>
      </c>
      <c r="AA1415">
        <v>6</v>
      </c>
      <c r="AB1415">
        <v>2</v>
      </c>
      <c r="AC1415">
        <v>0</v>
      </c>
      <c r="AD1415">
        <v>1</v>
      </c>
      <c r="AE1415">
        <v>0</v>
      </c>
      <c r="AF1415">
        <v>5</v>
      </c>
      <c r="AG1415">
        <v>0</v>
      </c>
      <c r="AH1415">
        <v>0</v>
      </c>
      <c r="AI1415">
        <v>1</v>
      </c>
      <c r="AJ1415">
        <v>0</v>
      </c>
      <c r="AK1415">
        <v>2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6</v>
      </c>
      <c r="AX1415">
        <v>2</v>
      </c>
      <c r="AY1415">
        <v>8</v>
      </c>
      <c r="AZ1415">
        <v>20</v>
      </c>
      <c r="BA1415">
        <v>0</v>
      </c>
      <c r="BB1415">
        <v>0</v>
      </c>
      <c r="BC1415">
        <v>3</v>
      </c>
      <c r="BD1415">
        <v>3</v>
      </c>
    </row>
    <row r="1416" spans="1:56" x14ac:dyDescent="0.3">
      <c r="A1416">
        <v>2025</v>
      </c>
      <c r="B1416">
        <v>8</v>
      </c>
      <c r="C1416">
        <v>4423</v>
      </c>
      <c r="D1416">
        <v>4426</v>
      </c>
      <c r="E1416" t="s">
        <v>123</v>
      </c>
      <c r="F1416" t="s">
        <v>68</v>
      </c>
      <c r="G1416" t="s">
        <v>117</v>
      </c>
      <c r="H1416">
        <v>0</v>
      </c>
      <c r="I1416">
        <v>0</v>
      </c>
      <c r="J1416">
        <v>0</v>
      </c>
      <c r="K1416">
        <v>2</v>
      </c>
      <c r="L1416">
        <v>1</v>
      </c>
      <c r="M1416">
        <v>0</v>
      </c>
      <c r="N1416">
        <v>2</v>
      </c>
      <c r="O1416">
        <v>0</v>
      </c>
      <c r="P1416">
        <v>2</v>
      </c>
      <c r="Q1416">
        <v>0</v>
      </c>
      <c r="R1416">
        <v>1</v>
      </c>
      <c r="S1416">
        <v>5</v>
      </c>
      <c r="T1416">
        <v>7</v>
      </c>
      <c r="U1416">
        <v>0</v>
      </c>
      <c r="V1416">
        <v>5</v>
      </c>
      <c r="W1416">
        <v>3</v>
      </c>
      <c r="X1416">
        <v>2</v>
      </c>
      <c r="Y1416">
        <v>5</v>
      </c>
      <c r="Z1416">
        <v>1</v>
      </c>
      <c r="AA1416">
        <v>10</v>
      </c>
      <c r="AB1416">
        <v>2</v>
      </c>
      <c r="AC1416">
        <v>0</v>
      </c>
      <c r="AD1416">
        <v>5</v>
      </c>
      <c r="AE1416">
        <v>0</v>
      </c>
      <c r="AF1416">
        <v>7</v>
      </c>
      <c r="AG1416">
        <v>0</v>
      </c>
      <c r="AH1416">
        <v>0</v>
      </c>
      <c r="AI1416">
        <v>6</v>
      </c>
      <c r="AJ1416">
        <v>0</v>
      </c>
      <c r="AK1416">
        <v>5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1</v>
      </c>
      <c r="AV1416">
        <v>0</v>
      </c>
      <c r="AW1416">
        <v>2</v>
      </c>
      <c r="AX1416">
        <v>5</v>
      </c>
      <c r="AY1416">
        <v>21</v>
      </c>
      <c r="AZ1416">
        <v>52</v>
      </c>
      <c r="BA1416">
        <v>0</v>
      </c>
      <c r="BB1416">
        <v>0</v>
      </c>
      <c r="BC1416">
        <v>8</v>
      </c>
      <c r="BD1416">
        <v>2</v>
      </c>
    </row>
    <row r="1417" spans="1:56" x14ac:dyDescent="0.3">
      <c r="A1417">
        <v>2025</v>
      </c>
      <c r="B1417">
        <v>8</v>
      </c>
      <c r="C1417">
        <v>4424</v>
      </c>
      <c r="D1417">
        <v>4427</v>
      </c>
      <c r="E1417" t="s">
        <v>124</v>
      </c>
      <c r="F1417" t="s">
        <v>68</v>
      </c>
      <c r="G1417" t="s">
        <v>117</v>
      </c>
      <c r="H1417">
        <v>0</v>
      </c>
      <c r="I1417">
        <v>0</v>
      </c>
      <c r="J1417">
        <v>0</v>
      </c>
      <c r="K1417">
        <v>2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1</v>
      </c>
      <c r="S1417">
        <v>1</v>
      </c>
      <c r="T1417">
        <v>2</v>
      </c>
      <c r="U1417">
        <v>2</v>
      </c>
      <c r="V1417">
        <v>3</v>
      </c>
      <c r="W1417">
        <v>0</v>
      </c>
      <c r="X1417">
        <v>2</v>
      </c>
      <c r="Y1417">
        <v>4</v>
      </c>
      <c r="Z1417">
        <v>2</v>
      </c>
      <c r="AA1417">
        <v>1</v>
      </c>
      <c r="AB1417">
        <v>0</v>
      </c>
      <c r="AC1417">
        <v>0</v>
      </c>
      <c r="AD1417">
        <v>4</v>
      </c>
      <c r="AE1417">
        <v>0</v>
      </c>
      <c r="AF1417">
        <v>4</v>
      </c>
      <c r="AG1417">
        <v>1</v>
      </c>
      <c r="AH1417">
        <v>6</v>
      </c>
      <c r="AI1417">
        <v>1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2</v>
      </c>
      <c r="AZ1417">
        <v>3</v>
      </c>
      <c r="BA1417">
        <v>0</v>
      </c>
      <c r="BB1417">
        <v>0</v>
      </c>
      <c r="BC1417">
        <v>0</v>
      </c>
      <c r="BD1417">
        <v>1</v>
      </c>
    </row>
    <row r="1418" spans="1:56" x14ac:dyDescent="0.3">
      <c r="A1418">
        <v>2025</v>
      </c>
      <c r="B1418">
        <v>8</v>
      </c>
      <c r="C1418">
        <v>4425</v>
      </c>
      <c r="D1418">
        <v>4428</v>
      </c>
      <c r="E1418" t="s">
        <v>125</v>
      </c>
      <c r="F1418" t="s">
        <v>68</v>
      </c>
      <c r="G1418" t="s">
        <v>117</v>
      </c>
      <c r="H1418">
        <v>0</v>
      </c>
      <c r="I1418">
        <v>0</v>
      </c>
      <c r="J1418">
        <v>0</v>
      </c>
      <c r="K1418">
        <v>2</v>
      </c>
      <c r="L1418">
        <v>1</v>
      </c>
      <c r="M1418">
        <v>0</v>
      </c>
      <c r="N1418">
        <v>3</v>
      </c>
      <c r="O1418">
        <v>0</v>
      </c>
      <c r="P1418">
        <v>3</v>
      </c>
      <c r="Q1418">
        <v>0</v>
      </c>
      <c r="R1418">
        <v>3</v>
      </c>
      <c r="S1418">
        <v>7</v>
      </c>
      <c r="T1418">
        <v>6</v>
      </c>
      <c r="U1418">
        <v>5</v>
      </c>
      <c r="V1418">
        <v>3</v>
      </c>
      <c r="W1418">
        <v>5</v>
      </c>
      <c r="X1418">
        <v>8</v>
      </c>
      <c r="Y1418">
        <v>6</v>
      </c>
      <c r="Z1418">
        <v>3</v>
      </c>
      <c r="AA1418">
        <v>7</v>
      </c>
      <c r="AB1418">
        <v>3</v>
      </c>
      <c r="AC1418">
        <v>0</v>
      </c>
      <c r="AD1418">
        <v>1</v>
      </c>
      <c r="AE1418">
        <v>0</v>
      </c>
      <c r="AF1418">
        <v>12</v>
      </c>
      <c r="AG1418">
        <v>0</v>
      </c>
      <c r="AH1418">
        <v>0</v>
      </c>
      <c r="AI1418">
        <v>5</v>
      </c>
      <c r="AJ1418">
        <v>0</v>
      </c>
      <c r="AK1418">
        <v>3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1</v>
      </c>
      <c r="AV1418">
        <v>0</v>
      </c>
      <c r="AW1418">
        <v>2</v>
      </c>
      <c r="AX1418">
        <v>8</v>
      </c>
      <c r="AY1418">
        <v>13</v>
      </c>
      <c r="AZ1418">
        <v>37</v>
      </c>
      <c r="BA1418">
        <v>0</v>
      </c>
      <c r="BB1418">
        <v>0</v>
      </c>
      <c r="BC1418">
        <v>1</v>
      </c>
      <c r="BD1418">
        <v>0</v>
      </c>
    </row>
    <row r="1419" spans="1:56" x14ac:dyDescent="0.3">
      <c r="A1419">
        <v>2025</v>
      </c>
      <c r="B1419">
        <v>8</v>
      </c>
      <c r="C1419">
        <v>4426</v>
      </c>
      <c r="D1419">
        <v>4429</v>
      </c>
      <c r="E1419" t="s">
        <v>126</v>
      </c>
      <c r="F1419" t="s">
        <v>68</v>
      </c>
      <c r="G1419" t="s">
        <v>117</v>
      </c>
      <c r="H1419">
        <v>0</v>
      </c>
      <c r="I1419">
        <v>0</v>
      </c>
      <c r="J1419">
        <v>0</v>
      </c>
      <c r="K1419">
        <v>7</v>
      </c>
      <c r="L1419">
        <v>7</v>
      </c>
      <c r="M1419">
        <v>0</v>
      </c>
      <c r="N1419">
        <v>9</v>
      </c>
      <c r="O1419">
        <v>0</v>
      </c>
      <c r="P1419">
        <v>5</v>
      </c>
      <c r="Q1419">
        <v>0</v>
      </c>
      <c r="R1419">
        <v>4</v>
      </c>
      <c r="S1419">
        <v>12</v>
      </c>
      <c r="T1419">
        <v>10</v>
      </c>
      <c r="U1419">
        <v>9</v>
      </c>
      <c r="V1419">
        <v>12</v>
      </c>
      <c r="W1419">
        <v>5</v>
      </c>
      <c r="X1419">
        <v>10</v>
      </c>
      <c r="Y1419">
        <v>15</v>
      </c>
      <c r="Z1419">
        <v>8</v>
      </c>
      <c r="AA1419">
        <v>17</v>
      </c>
      <c r="AB1419">
        <v>6</v>
      </c>
      <c r="AC1419">
        <v>4</v>
      </c>
      <c r="AD1419">
        <v>7</v>
      </c>
      <c r="AE1419">
        <v>15</v>
      </c>
      <c r="AF1419">
        <v>8</v>
      </c>
      <c r="AG1419">
        <v>0</v>
      </c>
      <c r="AH1419">
        <v>0</v>
      </c>
      <c r="AI1419">
        <v>11</v>
      </c>
      <c r="AJ1419">
        <v>0</v>
      </c>
      <c r="AK1419">
        <v>6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6</v>
      </c>
      <c r="AV1419">
        <v>0</v>
      </c>
      <c r="AW1419">
        <v>8</v>
      </c>
      <c r="AX1419">
        <v>2</v>
      </c>
      <c r="AY1419">
        <v>26</v>
      </c>
      <c r="AZ1419">
        <v>69</v>
      </c>
      <c r="BA1419">
        <v>0</v>
      </c>
      <c r="BB1419">
        <v>0</v>
      </c>
      <c r="BC1419">
        <v>7</v>
      </c>
      <c r="BD1419">
        <v>9</v>
      </c>
    </row>
    <row r="1420" spans="1:56" x14ac:dyDescent="0.3">
      <c r="A1420">
        <v>2025</v>
      </c>
      <c r="B1420">
        <v>8</v>
      </c>
      <c r="C1420">
        <v>4427</v>
      </c>
      <c r="D1420">
        <v>4430</v>
      </c>
      <c r="E1420" t="s">
        <v>127</v>
      </c>
      <c r="F1420" t="s">
        <v>68</v>
      </c>
      <c r="G1420" t="s">
        <v>117</v>
      </c>
      <c r="H1420">
        <v>0</v>
      </c>
      <c r="I1420">
        <v>0</v>
      </c>
      <c r="J1420">
        <v>0</v>
      </c>
      <c r="K1420">
        <v>2</v>
      </c>
      <c r="L1420">
        <v>2</v>
      </c>
      <c r="M1420">
        <v>0</v>
      </c>
      <c r="N1420">
        <v>2</v>
      </c>
      <c r="O1420">
        <v>0</v>
      </c>
      <c r="P1420">
        <v>3</v>
      </c>
      <c r="Q1420">
        <v>0</v>
      </c>
      <c r="R1420">
        <v>1</v>
      </c>
      <c r="S1420">
        <v>5</v>
      </c>
      <c r="T1420">
        <v>3</v>
      </c>
      <c r="U1420">
        <v>1</v>
      </c>
      <c r="V1420">
        <v>1</v>
      </c>
      <c r="W1420">
        <v>4</v>
      </c>
      <c r="X1420">
        <v>1</v>
      </c>
      <c r="Y1420">
        <v>1</v>
      </c>
      <c r="Z1420">
        <v>3</v>
      </c>
      <c r="AA1420">
        <v>4</v>
      </c>
      <c r="AB1420">
        <v>0</v>
      </c>
      <c r="AC1420">
        <v>0</v>
      </c>
      <c r="AD1420">
        <v>5</v>
      </c>
      <c r="AE1420">
        <v>0</v>
      </c>
      <c r="AF1420">
        <v>9</v>
      </c>
      <c r="AG1420">
        <v>0</v>
      </c>
      <c r="AH1420">
        <v>0</v>
      </c>
      <c r="AI1420">
        <v>3</v>
      </c>
      <c r="AJ1420">
        <v>0</v>
      </c>
      <c r="AK1420">
        <v>1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1</v>
      </c>
      <c r="AY1420">
        <v>4</v>
      </c>
      <c r="AZ1420">
        <v>19</v>
      </c>
      <c r="BA1420">
        <v>0</v>
      </c>
      <c r="BB1420">
        <v>0</v>
      </c>
      <c r="BC1420">
        <v>0</v>
      </c>
      <c r="BD1420">
        <v>3</v>
      </c>
    </row>
    <row r="1421" spans="1:56" x14ac:dyDescent="0.3">
      <c r="A1421">
        <v>2025</v>
      </c>
      <c r="B1421">
        <v>8</v>
      </c>
      <c r="C1421">
        <v>4428</v>
      </c>
      <c r="D1421">
        <v>4431</v>
      </c>
      <c r="E1421" t="s">
        <v>128</v>
      </c>
      <c r="F1421" t="s">
        <v>68</v>
      </c>
      <c r="G1421" t="s">
        <v>117</v>
      </c>
      <c r="H1421">
        <v>0</v>
      </c>
      <c r="I1421">
        <v>0</v>
      </c>
      <c r="J1421">
        <v>0</v>
      </c>
      <c r="K1421">
        <v>1</v>
      </c>
      <c r="L1421">
        <v>1</v>
      </c>
      <c r="M1421">
        <v>0</v>
      </c>
      <c r="N1421">
        <v>1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3</v>
      </c>
      <c r="V1421">
        <v>0</v>
      </c>
      <c r="W1421">
        <v>4</v>
      </c>
      <c r="X1421">
        <v>4</v>
      </c>
      <c r="Y1421">
        <v>4</v>
      </c>
      <c r="Z1421">
        <v>0</v>
      </c>
      <c r="AA1421">
        <v>2</v>
      </c>
      <c r="AB1421">
        <v>1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4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1</v>
      </c>
      <c r="AX1421">
        <v>0</v>
      </c>
      <c r="AY1421">
        <v>3</v>
      </c>
      <c r="AZ1421">
        <v>14</v>
      </c>
      <c r="BA1421">
        <v>0</v>
      </c>
      <c r="BB1421">
        <v>0</v>
      </c>
      <c r="BC1421">
        <v>0</v>
      </c>
      <c r="BD1421">
        <v>4</v>
      </c>
    </row>
    <row r="1422" spans="1:56" x14ac:dyDescent="0.3">
      <c r="A1422">
        <v>2025</v>
      </c>
      <c r="B1422">
        <v>8</v>
      </c>
      <c r="C1422">
        <v>4429</v>
      </c>
      <c r="D1422">
        <v>4432</v>
      </c>
      <c r="E1422" t="s">
        <v>129</v>
      </c>
      <c r="F1422" t="s">
        <v>68</v>
      </c>
      <c r="G1422" t="s">
        <v>117</v>
      </c>
      <c r="H1422">
        <v>0</v>
      </c>
      <c r="I1422">
        <v>0</v>
      </c>
      <c r="J1422">
        <v>0</v>
      </c>
      <c r="K1422">
        <v>3</v>
      </c>
      <c r="L1422">
        <v>2</v>
      </c>
      <c r="M1422">
        <v>0</v>
      </c>
      <c r="N1422">
        <v>1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2</v>
      </c>
      <c r="U1422">
        <v>1</v>
      </c>
      <c r="V1422">
        <v>1</v>
      </c>
      <c r="W1422">
        <v>1</v>
      </c>
      <c r="X1422">
        <v>3</v>
      </c>
      <c r="Y1422">
        <v>3</v>
      </c>
      <c r="Z1422">
        <v>1</v>
      </c>
      <c r="AA1422">
        <v>3</v>
      </c>
      <c r="AB1422">
        <v>0</v>
      </c>
      <c r="AC1422">
        <v>0</v>
      </c>
      <c r="AD1422">
        <v>1</v>
      </c>
      <c r="AE1422">
        <v>0</v>
      </c>
      <c r="AF1422">
        <v>8</v>
      </c>
      <c r="AG1422">
        <v>0</v>
      </c>
      <c r="AH1422">
        <v>0</v>
      </c>
      <c r="AI1422">
        <v>1</v>
      </c>
      <c r="AJ1422">
        <v>0</v>
      </c>
      <c r="AK1422">
        <v>2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12</v>
      </c>
      <c r="AX1422">
        <v>1</v>
      </c>
      <c r="AY1422">
        <v>8</v>
      </c>
      <c r="AZ1422">
        <v>31</v>
      </c>
      <c r="BA1422">
        <v>0</v>
      </c>
      <c r="BB1422">
        <v>0</v>
      </c>
      <c r="BC1422">
        <v>0</v>
      </c>
      <c r="BD1422">
        <v>1</v>
      </c>
    </row>
    <row r="1423" spans="1:56" x14ac:dyDescent="0.3">
      <c r="A1423">
        <v>2025</v>
      </c>
      <c r="B1423">
        <v>8</v>
      </c>
      <c r="C1423">
        <v>4430</v>
      </c>
      <c r="D1423">
        <v>4433</v>
      </c>
      <c r="E1423" t="s">
        <v>130</v>
      </c>
      <c r="F1423" t="s">
        <v>68</v>
      </c>
      <c r="G1423" t="s">
        <v>117</v>
      </c>
      <c r="H1423">
        <v>0</v>
      </c>
      <c r="I1423">
        <v>0</v>
      </c>
      <c r="J1423">
        <v>0</v>
      </c>
      <c r="K1423">
        <v>2</v>
      </c>
      <c r="L1423">
        <v>2</v>
      </c>
      <c r="M1423">
        <v>0</v>
      </c>
      <c r="N1423">
        <v>2</v>
      </c>
      <c r="O1423">
        <v>0</v>
      </c>
      <c r="P1423">
        <v>2</v>
      </c>
      <c r="Q1423">
        <v>0</v>
      </c>
      <c r="R1423">
        <v>0</v>
      </c>
      <c r="S1423">
        <v>1</v>
      </c>
      <c r="T1423">
        <v>0</v>
      </c>
      <c r="U1423">
        <v>0</v>
      </c>
      <c r="V1423">
        <v>2</v>
      </c>
      <c r="W1423">
        <v>0</v>
      </c>
      <c r="X1423">
        <v>1</v>
      </c>
      <c r="Y1423">
        <v>2</v>
      </c>
      <c r="Z1423">
        <v>0</v>
      </c>
      <c r="AA1423">
        <v>2</v>
      </c>
      <c r="AB1423">
        <v>1</v>
      </c>
      <c r="AC1423">
        <v>0</v>
      </c>
      <c r="AD1423">
        <v>1</v>
      </c>
      <c r="AE1423">
        <v>0</v>
      </c>
      <c r="AF1423">
        <v>4</v>
      </c>
      <c r="AG1423">
        <v>0</v>
      </c>
      <c r="AH1423">
        <v>0</v>
      </c>
      <c r="AI1423">
        <v>1</v>
      </c>
      <c r="AJ1423">
        <v>0</v>
      </c>
      <c r="AK1423">
        <v>1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1</v>
      </c>
      <c r="AV1423">
        <v>0</v>
      </c>
      <c r="AW1423">
        <v>0</v>
      </c>
      <c r="AX1423">
        <v>0</v>
      </c>
      <c r="AY1423">
        <v>5</v>
      </c>
      <c r="AZ1423">
        <v>12</v>
      </c>
      <c r="BA1423">
        <v>0</v>
      </c>
      <c r="BB1423">
        <v>0</v>
      </c>
      <c r="BC1423">
        <v>0</v>
      </c>
      <c r="BD1423">
        <v>3</v>
      </c>
    </row>
    <row r="1424" spans="1:56" x14ac:dyDescent="0.3">
      <c r="A1424">
        <v>2025</v>
      </c>
      <c r="B1424">
        <v>8</v>
      </c>
      <c r="C1424">
        <v>4431</v>
      </c>
      <c r="D1424">
        <v>4434</v>
      </c>
      <c r="E1424" t="s">
        <v>501</v>
      </c>
      <c r="F1424" t="s">
        <v>68</v>
      </c>
      <c r="G1424" t="s">
        <v>117</v>
      </c>
      <c r="H1424">
        <v>0</v>
      </c>
      <c r="I1424">
        <v>0</v>
      </c>
      <c r="J1424">
        <v>0</v>
      </c>
      <c r="K1424">
        <v>2</v>
      </c>
      <c r="L1424">
        <v>1</v>
      </c>
      <c r="M1424">
        <v>0</v>
      </c>
      <c r="N1424">
        <v>0</v>
      </c>
      <c r="O1424">
        <v>0</v>
      </c>
      <c r="P1424">
        <v>1</v>
      </c>
      <c r="Q1424">
        <v>0</v>
      </c>
      <c r="R1424">
        <v>0</v>
      </c>
      <c r="S1424">
        <v>3</v>
      </c>
      <c r="T1424">
        <v>2</v>
      </c>
      <c r="U1424">
        <v>2</v>
      </c>
      <c r="V1424">
        <v>3</v>
      </c>
      <c r="W1424">
        <v>6</v>
      </c>
      <c r="X1424">
        <v>2</v>
      </c>
      <c r="Y1424">
        <v>3</v>
      </c>
      <c r="Z1424">
        <v>1</v>
      </c>
      <c r="AA1424">
        <v>4</v>
      </c>
      <c r="AB1424">
        <v>4</v>
      </c>
      <c r="AC1424">
        <v>0</v>
      </c>
      <c r="AD1424">
        <v>0</v>
      </c>
      <c r="AE1424">
        <v>0</v>
      </c>
      <c r="AF1424">
        <v>12</v>
      </c>
      <c r="AG1424">
        <v>0</v>
      </c>
      <c r="AH1424">
        <v>0</v>
      </c>
      <c r="AI1424">
        <v>3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1</v>
      </c>
      <c r="AV1424">
        <v>0</v>
      </c>
      <c r="AW1424">
        <v>1</v>
      </c>
      <c r="AX1424">
        <v>6</v>
      </c>
      <c r="AY1424">
        <v>13</v>
      </c>
      <c r="AZ1424">
        <v>16</v>
      </c>
      <c r="BA1424">
        <v>0</v>
      </c>
      <c r="BB1424">
        <v>0</v>
      </c>
      <c r="BC1424">
        <v>1</v>
      </c>
      <c r="BD1424">
        <v>2</v>
      </c>
    </row>
    <row r="1425" spans="1:56" x14ac:dyDescent="0.3">
      <c r="A1425">
        <v>2025</v>
      </c>
      <c r="B1425">
        <v>8</v>
      </c>
      <c r="C1425">
        <v>4432</v>
      </c>
      <c r="D1425">
        <v>4435</v>
      </c>
      <c r="E1425" t="s">
        <v>131</v>
      </c>
      <c r="F1425" t="s">
        <v>68</v>
      </c>
      <c r="G1425" t="s">
        <v>117</v>
      </c>
      <c r="H1425">
        <v>0</v>
      </c>
      <c r="I1425">
        <v>0</v>
      </c>
      <c r="J1425">
        <v>0</v>
      </c>
      <c r="K1425">
        <v>2</v>
      </c>
      <c r="L1425">
        <v>2</v>
      </c>
      <c r="M1425">
        <v>0</v>
      </c>
      <c r="N1425">
        <v>1</v>
      </c>
      <c r="O1425">
        <v>0</v>
      </c>
      <c r="P1425">
        <v>1</v>
      </c>
      <c r="Q1425">
        <v>0</v>
      </c>
      <c r="R1425">
        <v>0</v>
      </c>
      <c r="S1425">
        <v>2</v>
      </c>
      <c r="T1425">
        <v>3</v>
      </c>
      <c r="U1425">
        <v>1</v>
      </c>
      <c r="V1425">
        <v>1</v>
      </c>
      <c r="W1425">
        <v>5</v>
      </c>
      <c r="X1425">
        <v>3</v>
      </c>
      <c r="Y1425">
        <v>2</v>
      </c>
      <c r="Z1425">
        <v>1</v>
      </c>
      <c r="AA1425">
        <v>2</v>
      </c>
      <c r="AB1425">
        <v>2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2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1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2</v>
      </c>
    </row>
    <row r="1426" spans="1:56" x14ac:dyDescent="0.3">
      <c r="A1426">
        <v>2025</v>
      </c>
      <c r="B1426">
        <v>8</v>
      </c>
      <c r="C1426">
        <v>4433</v>
      </c>
      <c r="D1426">
        <v>4436</v>
      </c>
      <c r="E1426" t="s">
        <v>132</v>
      </c>
      <c r="F1426" t="s">
        <v>68</v>
      </c>
      <c r="G1426" t="s">
        <v>117</v>
      </c>
      <c r="H1426">
        <v>0</v>
      </c>
      <c r="I1426">
        <v>0</v>
      </c>
      <c r="J1426">
        <v>0</v>
      </c>
      <c r="K1426">
        <v>1</v>
      </c>
      <c r="L1426">
        <v>1</v>
      </c>
      <c r="M1426">
        <v>0</v>
      </c>
      <c r="N1426">
        <v>1</v>
      </c>
      <c r="O1426">
        <v>0</v>
      </c>
      <c r="P1426">
        <v>3</v>
      </c>
      <c r="Q1426">
        <v>0</v>
      </c>
      <c r="R1426">
        <v>0</v>
      </c>
      <c r="S1426">
        <v>2</v>
      </c>
      <c r="T1426">
        <v>0</v>
      </c>
      <c r="U1426">
        <v>0</v>
      </c>
      <c r="V1426">
        <v>2</v>
      </c>
      <c r="W1426">
        <v>0</v>
      </c>
      <c r="X1426">
        <v>1</v>
      </c>
      <c r="Y1426">
        <v>1</v>
      </c>
      <c r="Z1426">
        <v>0</v>
      </c>
      <c r="AA1426">
        <v>3</v>
      </c>
      <c r="AB1426">
        <v>1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3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1</v>
      </c>
      <c r="AZ1426">
        <v>3</v>
      </c>
      <c r="BA1426">
        <v>0</v>
      </c>
      <c r="BB1426">
        <v>0</v>
      </c>
      <c r="BC1426">
        <v>0</v>
      </c>
      <c r="BD1426">
        <v>0</v>
      </c>
    </row>
    <row r="1427" spans="1:56" x14ac:dyDescent="0.3">
      <c r="A1427">
        <v>2025</v>
      </c>
      <c r="B1427">
        <v>8</v>
      </c>
      <c r="C1427">
        <v>4434</v>
      </c>
      <c r="D1427">
        <v>4437</v>
      </c>
      <c r="E1427" t="s">
        <v>133</v>
      </c>
      <c r="F1427" t="s">
        <v>68</v>
      </c>
      <c r="G1427" t="s">
        <v>117</v>
      </c>
      <c r="H1427">
        <v>0</v>
      </c>
      <c r="I1427">
        <v>0</v>
      </c>
      <c r="J1427">
        <v>0</v>
      </c>
      <c r="K1427">
        <v>8</v>
      </c>
      <c r="L1427">
        <v>2</v>
      </c>
      <c r="M1427">
        <v>0</v>
      </c>
      <c r="N1427">
        <v>2</v>
      </c>
      <c r="O1427">
        <v>0</v>
      </c>
      <c r="P1427">
        <v>2</v>
      </c>
      <c r="Q1427">
        <v>0</v>
      </c>
      <c r="R1427">
        <v>1</v>
      </c>
      <c r="S1427">
        <v>7</v>
      </c>
      <c r="T1427">
        <v>2</v>
      </c>
      <c r="U1427">
        <v>5</v>
      </c>
      <c r="V1427">
        <v>3</v>
      </c>
      <c r="W1427">
        <v>3</v>
      </c>
      <c r="X1427">
        <v>4</v>
      </c>
      <c r="Y1427">
        <v>9</v>
      </c>
      <c r="Z1427">
        <v>1</v>
      </c>
      <c r="AA1427">
        <v>2</v>
      </c>
      <c r="AB1427">
        <v>3</v>
      </c>
      <c r="AC1427">
        <v>0</v>
      </c>
      <c r="AD1427">
        <v>6</v>
      </c>
      <c r="AE1427">
        <v>0</v>
      </c>
      <c r="AF1427">
        <v>14</v>
      </c>
      <c r="AG1427">
        <v>0</v>
      </c>
      <c r="AH1427">
        <v>1</v>
      </c>
      <c r="AI1427">
        <v>7</v>
      </c>
      <c r="AJ1427">
        <v>0</v>
      </c>
      <c r="AK1427">
        <v>5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1</v>
      </c>
      <c r="AV1427">
        <v>0</v>
      </c>
      <c r="AW1427">
        <v>5</v>
      </c>
      <c r="AX1427">
        <v>7</v>
      </c>
      <c r="AY1427">
        <v>4</v>
      </c>
      <c r="AZ1427">
        <v>26</v>
      </c>
      <c r="BA1427">
        <v>0</v>
      </c>
      <c r="BB1427">
        <v>0</v>
      </c>
      <c r="BC1427">
        <v>5</v>
      </c>
      <c r="BD1427">
        <v>7</v>
      </c>
    </row>
    <row r="1428" spans="1:56" x14ac:dyDescent="0.3">
      <c r="A1428">
        <v>2025</v>
      </c>
      <c r="B1428">
        <v>8</v>
      </c>
      <c r="C1428">
        <v>4435</v>
      </c>
      <c r="D1428">
        <v>4438</v>
      </c>
      <c r="E1428" t="s">
        <v>134</v>
      </c>
      <c r="F1428" t="s">
        <v>68</v>
      </c>
      <c r="G1428" t="s">
        <v>117</v>
      </c>
      <c r="H1428">
        <v>0</v>
      </c>
      <c r="I1428">
        <v>0</v>
      </c>
      <c r="J1428">
        <v>0</v>
      </c>
      <c r="K1428">
        <v>2</v>
      </c>
      <c r="L1428">
        <v>2</v>
      </c>
      <c r="M1428">
        <v>0</v>
      </c>
      <c r="N1428">
        <v>3</v>
      </c>
      <c r="O1428">
        <v>0</v>
      </c>
      <c r="P1428">
        <v>2</v>
      </c>
      <c r="Q1428">
        <v>0</v>
      </c>
      <c r="R1428">
        <v>0</v>
      </c>
      <c r="S1428">
        <v>2</v>
      </c>
      <c r="T1428">
        <v>4</v>
      </c>
      <c r="U1428">
        <v>1</v>
      </c>
      <c r="V1428">
        <v>4</v>
      </c>
      <c r="W1428">
        <v>3</v>
      </c>
      <c r="X1428">
        <v>2</v>
      </c>
      <c r="Y1428">
        <v>5</v>
      </c>
      <c r="Z1428">
        <v>3</v>
      </c>
      <c r="AA1428">
        <v>5</v>
      </c>
      <c r="AB1428">
        <v>3</v>
      </c>
      <c r="AC1428">
        <v>0</v>
      </c>
      <c r="AD1428">
        <v>1</v>
      </c>
      <c r="AE1428">
        <v>0</v>
      </c>
      <c r="AF1428">
        <v>16</v>
      </c>
      <c r="AG1428">
        <v>0</v>
      </c>
      <c r="AH1428">
        <v>0</v>
      </c>
      <c r="AI1428">
        <v>1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2</v>
      </c>
      <c r="AY1428">
        <v>1</v>
      </c>
      <c r="AZ1428">
        <v>8</v>
      </c>
      <c r="BA1428">
        <v>0</v>
      </c>
      <c r="BB1428">
        <v>0</v>
      </c>
      <c r="BC1428">
        <v>0</v>
      </c>
      <c r="BD1428">
        <v>0</v>
      </c>
    </row>
    <row r="1429" spans="1:56" x14ac:dyDescent="0.3">
      <c r="A1429">
        <v>2025</v>
      </c>
      <c r="B1429">
        <v>8</v>
      </c>
      <c r="C1429">
        <v>4436</v>
      </c>
      <c r="D1429">
        <v>4439</v>
      </c>
      <c r="E1429" t="s">
        <v>135</v>
      </c>
      <c r="F1429" t="s">
        <v>8</v>
      </c>
      <c r="G1429" t="s">
        <v>136</v>
      </c>
      <c r="H1429">
        <v>0</v>
      </c>
      <c r="I1429">
        <v>0</v>
      </c>
      <c r="J1429">
        <v>0</v>
      </c>
      <c r="K1429">
        <v>4</v>
      </c>
      <c r="L1429">
        <v>1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4</v>
      </c>
      <c r="S1429">
        <v>3</v>
      </c>
      <c r="T1429">
        <v>1</v>
      </c>
      <c r="U1429">
        <v>5</v>
      </c>
      <c r="V1429">
        <v>7</v>
      </c>
      <c r="W1429">
        <v>3</v>
      </c>
      <c r="X1429">
        <v>1</v>
      </c>
      <c r="Y1429">
        <v>1</v>
      </c>
      <c r="Z1429">
        <v>1</v>
      </c>
      <c r="AA1429">
        <v>2</v>
      </c>
      <c r="AB1429">
        <v>1</v>
      </c>
      <c r="AC1429">
        <v>0</v>
      </c>
      <c r="AD1429">
        <v>4</v>
      </c>
      <c r="AE1429">
        <v>0</v>
      </c>
      <c r="AF1429">
        <v>12</v>
      </c>
      <c r="AG1429">
        <v>0</v>
      </c>
      <c r="AH1429">
        <v>0</v>
      </c>
      <c r="AI1429">
        <v>4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2</v>
      </c>
      <c r="AX1429">
        <v>1</v>
      </c>
      <c r="AY1429">
        <v>6</v>
      </c>
      <c r="AZ1429">
        <v>16</v>
      </c>
      <c r="BA1429">
        <v>0</v>
      </c>
      <c r="BB1429">
        <v>1</v>
      </c>
      <c r="BC1429">
        <v>0</v>
      </c>
      <c r="BD1429">
        <v>1</v>
      </c>
    </row>
    <row r="1430" spans="1:56" x14ac:dyDescent="0.3">
      <c r="A1430">
        <v>2025</v>
      </c>
      <c r="B1430">
        <v>8</v>
      </c>
      <c r="C1430">
        <v>4438</v>
      </c>
      <c r="D1430">
        <v>4441</v>
      </c>
      <c r="E1430" t="s">
        <v>140</v>
      </c>
      <c r="F1430" t="s">
        <v>138</v>
      </c>
      <c r="G1430" t="s">
        <v>139</v>
      </c>
      <c r="H1430">
        <v>0</v>
      </c>
      <c r="I1430">
        <v>0</v>
      </c>
      <c r="J1430">
        <v>0</v>
      </c>
      <c r="K1430">
        <v>7</v>
      </c>
      <c r="L1430">
        <v>8</v>
      </c>
      <c r="M1430">
        <v>0</v>
      </c>
      <c r="N1430">
        <v>11</v>
      </c>
      <c r="O1430">
        <v>0</v>
      </c>
      <c r="P1430">
        <v>10</v>
      </c>
      <c r="Q1430">
        <v>0</v>
      </c>
      <c r="R1430">
        <v>0</v>
      </c>
      <c r="S1430">
        <v>16</v>
      </c>
      <c r="T1430">
        <v>9</v>
      </c>
      <c r="U1430">
        <v>16</v>
      </c>
      <c r="V1430">
        <v>5</v>
      </c>
      <c r="W1430">
        <v>8</v>
      </c>
      <c r="X1430">
        <v>14</v>
      </c>
      <c r="Y1430">
        <v>4</v>
      </c>
      <c r="Z1430">
        <v>10</v>
      </c>
      <c r="AA1430">
        <v>3</v>
      </c>
      <c r="AB1430">
        <v>6</v>
      </c>
      <c r="AC1430">
        <v>0</v>
      </c>
      <c r="AD1430">
        <v>9</v>
      </c>
      <c r="AE1430">
        <v>0</v>
      </c>
      <c r="AF1430">
        <v>35</v>
      </c>
      <c r="AG1430">
        <v>0</v>
      </c>
      <c r="AH1430">
        <v>0</v>
      </c>
      <c r="AI1430">
        <v>2</v>
      </c>
      <c r="AJ1430">
        <v>0</v>
      </c>
      <c r="AK1430">
        <v>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1</v>
      </c>
      <c r="AV1430">
        <v>0</v>
      </c>
      <c r="AW1430">
        <v>4</v>
      </c>
      <c r="AX1430">
        <v>0</v>
      </c>
      <c r="AY1430">
        <v>2</v>
      </c>
      <c r="AZ1430">
        <v>5</v>
      </c>
      <c r="BA1430">
        <v>0</v>
      </c>
      <c r="BB1430">
        <v>0</v>
      </c>
      <c r="BC1430">
        <v>0</v>
      </c>
      <c r="BD1430">
        <v>1</v>
      </c>
    </row>
    <row r="1431" spans="1:56" x14ac:dyDescent="0.3">
      <c r="A1431">
        <v>2025</v>
      </c>
      <c r="B1431">
        <v>8</v>
      </c>
      <c r="C1431">
        <v>4439</v>
      </c>
      <c r="D1431">
        <v>4442</v>
      </c>
      <c r="E1431" t="s">
        <v>141</v>
      </c>
      <c r="F1431" t="s">
        <v>138</v>
      </c>
      <c r="G1431" t="s">
        <v>142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2</v>
      </c>
      <c r="AG1431">
        <v>0</v>
      </c>
      <c r="AH1431">
        <v>0</v>
      </c>
      <c r="AI1431">
        <v>0</v>
      </c>
      <c r="AJ1431">
        <v>0</v>
      </c>
      <c r="AK1431">
        <v>1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1</v>
      </c>
      <c r="BA1431">
        <v>0</v>
      </c>
      <c r="BB1431">
        <v>0</v>
      </c>
      <c r="BC1431">
        <v>0</v>
      </c>
      <c r="BD1431">
        <v>1</v>
      </c>
    </row>
    <row r="1432" spans="1:56" x14ac:dyDescent="0.3">
      <c r="A1432">
        <v>2025</v>
      </c>
      <c r="B1432">
        <v>8</v>
      </c>
      <c r="C1432">
        <v>4440</v>
      </c>
      <c r="D1432">
        <v>4443</v>
      </c>
      <c r="E1432" t="s">
        <v>143</v>
      </c>
      <c r="F1432" t="s">
        <v>138</v>
      </c>
      <c r="G1432" t="s">
        <v>139</v>
      </c>
      <c r="H1432">
        <v>0</v>
      </c>
      <c r="I1432">
        <v>0</v>
      </c>
      <c r="J1432">
        <v>0</v>
      </c>
      <c r="K1432">
        <v>12</v>
      </c>
      <c r="L1432">
        <v>11</v>
      </c>
      <c r="M1432">
        <v>0</v>
      </c>
      <c r="N1432">
        <v>9</v>
      </c>
      <c r="O1432">
        <v>0</v>
      </c>
      <c r="P1432">
        <v>6</v>
      </c>
      <c r="Q1432">
        <v>0</v>
      </c>
      <c r="R1432">
        <v>0</v>
      </c>
      <c r="S1432">
        <v>2</v>
      </c>
      <c r="T1432">
        <v>4</v>
      </c>
      <c r="U1432">
        <v>4</v>
      </c>
      <c r="V1432">
        <v>4</v>
      </c>
      <c r="W1432">
        <v>2</v>
      </c>
      <c r="X1432">
        <v>3</v>
      </c>
      <c r="Y1432">
        <v>6</v>
      </c>
      <c r="Z1432">
        <v>6</v>
      </c>
      <c r="AA1432">
        <v>5</v>
      </c>
      <c r="AB1432">
        <v>0</v>
      </c>
      <c r="AC1432">
        <v>0</v>
      </c>
      <c r="AD1432">
        <v>7</v>
      </c>
      <c r="AE1432">
        <v>0</v>
      </c>
      <c r="AF1432">
        <v>23</v>
      </c>
      <c r="AG1432">
        <v>0</v>
      </c>
      <c r="AH1432">
        <v>7</v>
      </c>
      <c r="AI1432">
        <v>2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1</v>
      </c>
      <c r="AV1432">
        <v>0</v>
      </c>
      <c r="AW1432">
        <v>4</v>
      </c>
      <c r="AX1432">
        <v>4</v>
      </c>
      <c r="AY1432">
        <v>12</v>
      </c>
      <c r="AZ1432">
        <v>32</v>
      </c>
      <c r="BA1432">
        <v>0</v>
      </c>
      <c r="BB1432">
        <v>0</v>
      </c>
      <c r="BC1432">
        <v>2</v>
      </c>
      <c r="BD1432">
        <v>4</v>
      </c>
    </row>
    <row r="1433" spans="1:56" x14ac:dyDescent="0.3">
      <c r="A1433">
        <v>2025</v>
      </c>
      <c r="B1433">
        <v>8</v>
      </c>
      <c r="C1433">
        <v>4441</v>
      </c>
      <c r="D1433">
        <v>4444</v>
      </c>
      <c r="E1433" t="s">
        <v>144</v>
      </c>
      <c r="F1433" t="s">
        <v>138</v>
      </c>
      <c r="G1433" t="s">
        <v>144</v>
      </c>
      <c r="H1433">
        <v>0</v>
      </c>
      <c r="I1433">
        <v>0</v>
      </c>
      <c r="J1433">
        <v>0</v>
      </c>
      <c r="K1433">
        <v>0</v>
      </c>
      <c r="L1433">
        <v>1</v>
      </c>
      <c r="M1433">
        <v>0</v>
      </c>
      <c r="N1433">
        <v>1</v>
      </c>
      <c r="O1433">
        <v>0</v>
      </c>
      <c r="P1433">
        <v>2</v>
      </c>
      <c r="Q1433">
        <v>0</v>
      </c>
      <c r="R1433">
        <v>0</v>
      </c>
      <c r="S1433">
        <v>5</v>
      </c>
      <c r="T1433">
        <v>1</v>
      </c>
      <c r="U1433">
        <v>1</v>
      </c>
      <c r="V1433">
        <v>2</v>
      </c>
      <c r="W1433">
        <v>2</v>
      </c>
      <c r="X1433">
        <v>2</v>
      </c>
      <c r="Y1433">
        <v>1</v>
      </c>
      <c r="Z1433">
        <v>3</v>
      </c>
      <c r="AA1433">
        <v>2</v>
      </c>
      <c r="AB1433">
        <v>2</v>
      </c>
      <c r="AC1433">
        <v>0</v>
      </c>
      <c r="AD1433">
        <v>1</v>
      </c>
      <c r="AE1433">
        <v>0</v>
      </c>
      <c r="AF1433">
        <v>5</v>
      </c>
      <c r="AG1433">
        <v>0</v>
      </c>
      <c r="AH1433">
        <v>0</v>
      </c>
      <c r="AI1433">
        <v>1</v>
      </c>
      <c r="AJ1433">
        <v>0</v>
      </c>
      <c r="AK1433">
        <v>1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1</v>
      </c>
      <c r="AX1433">
        <v>4</v>
      </c>
      <c r="AY1433">
        <v>6</v>
      </c>
      <c r="AZ1433">
        <v>15</v>
      </c>
      <c r="BA1433">
        <v>0</v>
      </c>
      <c r="BB1433">
        <v>0</v>
      </c>
      <c r="BC1433">
        <v>2</v>
      </c>
      <c r="BD1433">
        <v>4</v>
      </c>
    </row>
    <row r="1434" spans="1:56" x14ac:dyDescent="0.3">
      <c r="A1434">
        <v>2025</v>
      </c>
      <c r="B1434">
        <v>8</v>
      </c>
      <c r="C1434">
        <v>4442</v>
      </c>
      <c r="D1434">
        <v>4445</v>
      </c>
      <c r="E1434" t="s">
        <v>145</v>
      </c>
      <c r="F1434" t="s">
        <v>138</v>
      </c>
      <c r="G1434" t="s">
        <v>144</v>
      </c>
      <c r="H1434">
        <v>0</v>
      </c>
      <c r="I1434">
        <v>0</v>
      </c>
      <c r="J1434">
        <v>0</v>
      </c>
      <c r="K1434">
        <v>2</v>
      </c>
      <c r="L1434">
        <v>3</v>
      </c>
      <c r="M1434">
        <v>0</v>
      </c>
      <c r="N1434">
        <v>3</v>
      </c>
      <c r="O1434">
        <v>0</v>
      </c>
      <c r="P1434">
        <v>2</v>
      </c>
      <c r="Q1434">
        <v>0</v>
      </c>
      <c r="R1434">
        <v>0</v>
      </c>
      <c r="S1434">
        <v>0</v>
      </c>
      <c r="T1434">
        <v>0</v>
      </c>
      <c r="U1434">
        <v>2</v>
      </c>
      <c r="V1434">
        <v>0</v>
      </c>
      <c r="W1434">
        <v>1</v>
      </c>
      <c r="X1434">
        <v>0</v>
      </c>
      <c r="Y1434">
        <v>1</v>
      </c>
      <c r="Z1434">
        <v>0</v>
      </c>
      <c r="AA1434">
        <v>3</v>
      </c>
      <c r="AB1434">
        <v>0</v>
      </c>
      <c r="AC1434">
        <v>0</v>
      </c>
      <c r="AD1434">
        <v>2</v>
      </c>
      <c r="AE1434">
        <v>0</v>
      </c>
      <c r="AF1434">
        <v>5</v>
      </c>
      <c r="AG1434">
        <v>0</v>
      </c>
      <c r="AH1434">
        <v>0</v>
      </c>
      <c r="AI1434">
        <v>3</v>
      </c>
      <c r="AJ1434">
        <v>0</v>
      </c>
      <c r="AK1434">
        <v>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1</v>
      </c>
      <c r="BD1434">
        <v>0</v>
      </c>
    </row>
    <row r="1435" spans="1:56" x14ac:dyDescent="0.3">
      <c r="A1435">
        <v>2025</v>
      </c>
      <c r="B1435">
        <v>8</v>
      </c>
      <c r="C1435">
        <v>4443</v>
      </c>
      <c r="D1435">
        <v>4446</v>
      </c>
      <c r="E1435" t="s">
        <v>146</v>
      </c>
      <c r="F1435" t="s">
        <v>138</v>
      </c>
      <c r="G1435" t="s">
        <v>144</v>
      </c>
      <c r="H1435">
        <v>0</v>
      </c>
      <c r="I1435">
        <v>0</v>
      </c>
      <c r="J1435">
        <v>0</v>
      </c>
      <c r="K1435">
        <v>1</v>
      </c>
      <c r="L1435">
        <v>0</v>
      </c>
      <c r="M1435">
        <v>0</v>
      </c>
      <c r="N1435">
        <v>1</v>
      </c>
      <c r="O1435">
        <v>0</v>
      </c>
      <c r="P1435">
        <v>1</v>
      </c>
      <c r="Q1435">
        <v>0</v>
      </c>
      <c r="R1435">
        <v>0</v>
      </c>
      <c r="S1435">
        <v>2</v>
      </c>
      <c r="T1435">
        <v>0</v>
      </c>
      <c r="U1435">
        <v>1</v>
      </c>
      <c r="V1435">
        <v>1</v>
      </c>
      <c r="W1435">
        <v>2</v>
      </c>
      <c r="X1435">
        <v>0</v>
      </c>
      <c r="Y1435">
        <v>0</v>
      </c>
      <c r="Z1435">
        <v>1</v>
      </c>
      <c r="AA1435">
        <v>2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2</v>
      </c>
      <c r="AZ1435">
        <v>2</v>
      </c>
      <c r="BA1435">
        <v>0</v>
      </c>
      <c r="BB1435">
        <v>0</v>
      </c>
      <c r="BC1435">
        <v>0</v>
      </c>
      <c r="BD1435">
        <v>1</v>
      </c>
    </row>
    <row r="1436" spans="1:56" x14ac:dyDescent="0.3">
      <c r="A1436">
        <v>2025</v>
      </c>
      <c r="B1436">
        <v>8</v>
      </c>
      <c r="C1436">
        <v>4444</v>
      </c>
      <c r="D1436">
        <v>4447</v>
      </c>
      <c r="E1436" t="s">
        <v>147</v>
      </c>
      <c r="F1436" t="s">
        <v>138</v>
      </c>
      <c r="G1436" t="s">
        <v>144</v>
      </c>
      <c r="H1436">
        <v>0</v>
      </c>
      <c r="I1436">
        <v>0</v>
      </c>
      <c r="J1436">
        <v>0</v>
      </c>
      <c r="K1436">
        <v>1</v>
      </c>
      <c r="L1436">
        <v>1</v>
      </c>
      <c r="M1436">
        <v>0</v>
      </c>
      <c r="N1436">
        <v>1</v>
      </c>
      <c r="O1436">
        <v>0</v>
      </c>
      <c r="P1436">
        <v>1</v>
      </c>
      <c r="Q1436">
        <v>0</v>
      </c>
      <c r="R1436">
        <v>1</v>
      </c>
      <c r="S1436">
        <v>2</v>
      </c>
      <c r="T1436">
        <v>5</v>
      </c>
      <c r="U1436">
        <v>2</v>
      </c>
      <c r="V1436">
        <v>7</v>
      </c>
      <c r="W1436">
        <v>4</v>
      </c>
      <c r="X1436">
        <v>3</v>
      </c>
      <c r="Y1436">
        <v>6</v>
      </c>
      <c r="Z1436">
        <v>0</v>
      </c>
      <c r="AA1436">
        <v>5</v>
      </c>
      <c r="AB1436">
        <v>1</v>
      </c>
      <c r="AC1436">
        <v>0</v>
      </c>
      <c r="AD1436">
        <v>5</v>
      </c>
      <c r="AE1436">
        <v>0</v>
      </c>
      <c r="AF1436">
        <v>17</v>
      </c>
      <c r="AG1436">
        <v>0</v>
      </c>
      <c r="AH1436">
        <v>0</v>
      </c>
      <c r="AI1436">
        <v>0</v>
      </c>
      <c r="AJ1436">
        <v>0</v>
      </c>
      <c r="AK1436">
        <v>4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6</v>
      </c>
      <c r="AX1436">
        <v>0</v>
      </c>
      <c r="AY1436">
        <v>5</v>
      </c>
      <c r="AZ1436">
        <v>13</v>
      </c>
      <c r="BA1436">
        <v>0</v>
      </c>
      <c r="BB1436">
        <v>0</v>
      </c>
      <c r="BC1436">
        <v>1</v>
      </c>
      <c r="BD1436">
        <v>4</v>
      </c>
    </row>
    <row r="1437" spans="1:56" x14ac:dyDescent="0.3">
      <c r="A1437">
        <v>2025</v>
      </c>
      <c r="B1437">
        <v>8</v>
      </c>
      <c r="C1437">
        <v>4445</v>
      </c>
      <c r="D1437">
        <v>4448</v>
      </c>
      <c r="E1437" t="s">
        <v>148</v>
      </c>
      <c r="F1437" t="s">
        <v>138</v>
      </c>
      <c r="G1437" t="s">
        <v>144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1</v>
      </c>
      <c r="U1437">
        <v>1</v>
      </c>
      <c r="V1437">
        <v>1</v>
      </c>
      <c r="W1437">
        <v>1</v>
      </c>
      <c r="X1437">
        <v>0</v>
      </c>
      <c r="Y1437">
        <v>2</v>
      </c>
      <c r="Z1437">
        <v>0</v>
      </c>
      <c r="AA1437">
        <v>0</v>
      </c>
      <c r="AB1437">
        <v>1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2</v>
      </c>
      <c r="AJ1437">
        <v>0</v>
      </c>
      <c r="AK1437">
        <v>1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4</v>
      </c>
      <c r="AX1437">
        <v>0</v>
      </c>
      <c r="AY1437">
        <v>2</v>
      </c>
      <c r="AZ1437">
        <v>8</v>
      </c>
      <c r="BA1437">
        <v>0</v>
      </c>
      <c r="BB1437">
        <v>0</v>
      </c>
      <c r="BC1437">
        <v>2</v>
      </c>
      <c r="BD1437">
        <v>3</v>
      </c>
    </row>
    <row r="1438" spans="1:56" x14ac:dyDescent="0.3">
      <c r="A1438">
        <v>2025</v>
      </c>
      <c r="B1438">
        <v>8</v>
      </c>
      <c r="C1438">
        <v>4446</v>
      </c>
      <c r="D1438">
        <v>4449</v>
      </c>
      <c r="E1438" t="s">
        <v>149</v>
      </c>
      <c r="F1438" t="s">
        <v>138</v>
      </c>
      <c r="G1438" t="s">
        <v>144</v>
      </c>
      <c r="H1438">
        <v>0</v>
      </c>
      <c r="I1438">
        <v>0</v>
      </c>
      <c r="J1438">
        <v>0</v>
      </c>
      <c r="K1438">
        <v>1</v>
      </c>
      <c r="L1438">
        <v>1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2</v>
      </c>
      <c r="U1438">
        <v>0</v>
      </c>
      <c r="V1438">
        <v>0</v>
      </c>
      <c r="W1438">
        <v>1</v>
      </c>
      <c r="X1438">
        <v>0</v>
      </c>
      <c r="Y1438">
        <v>0</v>
      </c>
      <c r="Z1438">
        <v>1</v>
      </c>
      <c r="AA1438">
        <v>1</v>
      </c>
      <c r="AB1438">
        <v>1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1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1</v>
      </c>
      <c r="AZ1438">
        <v>9</v>
      </c>
      <c r="BA1438">
        <v>0</v>
      </c>
      <c r="BB1438">
        <v>0</v>
      </c>
      <c r="BC1438">
        <v>2</v>
      </c>
      <c r="BD1438">
        <v>0</v>
      </c>
    </row>
    <row r="1439" spans="1:56" x14ac:dyDescent="0.3">
      <c r="A1439">
        <v>2025</v>
      </c>
      <c r="B1439">
        <v>8</v>
      </c>
      <c r="C1439">
        <v>4447</v>
      </c>
      <c r="D1439">
        <v>4450</v>
      </c>
      <c r="E1439" t="s">
        <v>150</v>
      </c>
      <c r="F1439" t="s">
        <v>138</v>
      </c>
      <c r="G1439" t="s">
        <v>144</v>
      </c>
      <c r="H1439">
        <v>0</v>
      </c>
      <c r="I1439">
        <v>0</v>
      </c>
      <c r="J1439">
        <v>0</v>
      </c>
      <c r="K1439">
        <v>1</v>
      </c>
      <c r="L1439">
        <v>1</v>
      </c>
      <c r="M1439">
        <v>0</v>
      </c>
      <c r="N1439">
        <v>1</v>
      </c>
      <c r="O1439">
        <v>0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>
        <v>0</v>
      </c>
      <c r="X1439">
        <v>2</v>
      </c>
      <c r="Y1439">
        <v>3</v>
      </c>
      <c r="Z1439">
        <v>1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0</v>
      </c>
      <c r="AH1439">
        <v>0</v>
      </c>
      <c r="AI1439">
        <v>1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1</v>
      </c>
      <c r="AZ1439">
        <v>0</v>
      </c>
      <c r="BA1439">
        <v>0</v>
      </c>
      <c r="BB1439">
        <v>0</v>
      </c>
      <c r="BC1439">
        <v>0</v>
      </c>
      <c r="BD1439">
        <v>0</v>
      </c>
    </row>
    <row r="1440" spans="1:56" x14ac:dyDescent="0.3">
      <c r="A1440">
        <v>2025</v>
      </c>
      <c r="B1440">
        <v>8</v>
      </c>
      <c r="C1440">
        <v>4448</v>
      </c>
      <c r="D1440">
        <v>4451</v>
      </c>
      <c r="E1440" t="s">
        <v>151</v>
      </c>
      <c r="F1440" t="s">
        <v>138</v>
      </c>
      <c r="G1440" t="s">
        <v>144</v>
      </c>
      <c r="H1440">
        <v>3</v>
      </c>
      <c r="I1440">
        <v>0</v>
      </c>
      <c r="J1440">
        <v>3</v>
      </c>
      <c r="K1440">
        <v>5</v>
      </c>
      <c r="L1440">
        <v>9</v>
      </c>
      <c r="M1440">
        <v>0</v>
      </c>
      <c r="N1440">
        <v>6</v>
      </c>
      <c r="O1440">
        <v>0</v>
      </c>
      <c r="P1440">
        <v>7</v>
      </c>
      <c r="Q1440">
        <v>0</v>
      </c>
      <c r="R1440">
        <v>1</v>
      </c>
      <c r="S1440">
        <v>8</v>
      </c>
      <c r="T1440">
        <v>6</v>
      </c>
      <c r="U1440">
        <v>14</v>
      </c>
      <c r="V1440">
        <v>10</v>
      </c>
      <c r="W1440">
        <v>0</v>
      </c>
      <c r="X1440">
        <v>7</v>
      </c>
      <c r="Y1440">
        <v>9</v>
      </c>
      <c r="Z1440">
        <v>1</v>
      </c>
      <c r="AA1440">
        <v>4</v>
      </c>
      <c r="AB1440">
        <v>1</v>
      </c>
      <c r="AC1440">
        <v>0</v>
      </c>
      <c r="AD1440">
        <v>9</v>
      </c>
      <c r="AE1440">
        <v>0</v>
      </c>
      <c r="AF1440">
        <v>40</v>
      </c>
      <c r="AG1440">
        <v>0</v>
      </c>
      <c r="AH1440">
        <v>0</v>
      </c>
      <c r="AI1440">
        <v>10</v>
      </c>
      <c r="AJ1440">
        <v>0</v>
      </c>
      <c r="AK1440">
        <v>7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2</v>
      </c>
      <c r="AV1440">
        <v>0</v>
      </c>
      <c r="AW1440">
        <v>13</v>
      </c>
      <c r="AX1440">
        <v>1</v>
      </c>
      <c r="AY1440">
        <v>5</v>
      </c>
      <c r="AZ1440">
        <v>10</v>
      </c>
      <c r="BA1440">
        <v>0</v>
      </c>
      <c r="BB1440">
        <v>0</v>
      </c>
      <c r="BC1440">
        <v>1</v>
      </c>
      <c r="BD1440">
        <v>3</v>
      </c>
    </row>
    <row r="1441" spans="1:56" x14ac:dyDescent="0.3">
      <c r="A1441">
        <v>2025</v>
      </c>
      <c r="B1441">
        <v>8</v>
      </c>
      <c r="C1441">
        <v>4449</v>
      </c>
      <c r="D1441">
        <v>4452</v>
      </c>
      <c r="E1441" t="s">
        <v>152</v>
      </c>
      <c r="F1441" t="s">
        <v>138</v>
      </c>
      <c r="G1441" t="s">
        <v>139</v>
      </c>
      <c r="H1441">
        <v>19</v>
      </c>
      <c r="I1441">
        <v>0</v>
      </c>
      <c r="J1441">
        <v>30</v>
      </c>
      <c r="K1441">
        <v>27</v>
      </c>
      <c r="L1441">
        <v>29</v>
      </c>
      <c r="M1441">
        <v>1</v>
      </c>
      <c r="N1441">
        <v>31</v>
      </c>
      <c r="O1441">
        <v>1</v>
      </c>
      <c r="P1441">
        <v>35</v>
      </c>
      <c r="Q1441">
        <v>2</v>
      </c>
      <c r="R1441">
        <v>1</v>
      </c>
      <c r="S1441">
        <v>36</v>
      </c>
      <c r="T1441">
        <v>33</v>
      </c>
      <c r="U1441">
        <v>24</v>
      </c>
      <c r="V1441">
        <v>9</v>
      </c>
      <c r="W1441">
        <v>28</v>
      </c>
      <c r="X1441">
        <v>23</v>
      </c>
      <c r="Y1441">
        <v>24</v>
      </c>
      <c r="Z1441">
        <v>8</v>
      </c>
      <c r="AA1441">
        <v>16</v>
      </c>
      <c r="AB1441">
        <v>8</v>
      </c>
      <c r="AC1441">
        <v>4</v>
      </c>
      <c r="AD1441">
        <v>13</v>
      </c>
      <c r="AE1441">
        <v>13</v>
      </c>
      <c r="AF1441">
        <v>27</v>
      </c>
      <c r="AG1441">
        <v>0</v>
      </c>
      <c r="AH1441">
        <v>8</v>
      </c>
      <c r="AI1441">
        <v>4</v>
      </c>
      <c r="AJ1441">
        <v>0</v>
      </c>
      <c r="AK1441">
        <v>4</v>
      </c>
      <c r="AL1441">
        <v>0</v>
      </c>
      <c r="AM1441">
        <v>0</v>
      </c>
      <c r="AN1441">
        <v>1</v>
      </c>
      <c r="AO1441">
        <v>1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1</v>
      </c>
      <c r="AV1441">
        <v>0</v>
      </c>
      <c r="AW1441">
        <v>3</v>
      </c>
      <c r="AX1441">
        <v>0</v>
      </c>
      <c r="AY1441">
        <v>40</v>
      </c>
      <c r="AZ1441">
        <v>67</v>
      </c>
      <c r="BA1441">
        <v>0</v>
      </c>
      <c r="BB1441">
        <v>2</v>
      </c>
      <c r="BC1441">
        <v>6</v>
      </c>
      <c r="BD1441">
        <v>18</v>
      </c>
    </row>
    <row r="1442" spans="1:56" x14ac:dyDescent="0.3">
      <c r="A1442">
        <v>2025</v>
      </c>
      <c r="B1442">
        <v>8</v>
      </c>
      <c r="C1442">
        <v>4450</v>
      </c>
      <c r="D1442">
        <v>4453</v>
      </c>
      <c r="E1442" t="s">
        <v>153</v>
      </c>
      <c r="F1442" t="s">
        <v>138</v>
      </c>
      <c r="G1442" t="s">
        <v>139</v>
      </c>
      <c r="H1442">
        <v>0</v>
      </c>
      <c r="I1442">
        <v>0</v>
      </c>
      <c r="J1442">
        <v>0</v>
      </c>
      <c r="K1442">
        <v>2</v>
      </c>
      <c r="L1442">
        <v>2</v>
      </c>
      <c r="M1442">
        <v>0</v>
      </c>
      <c r="N1442">
        <v>1</v>
      </c>
      <c r="O1442">
        <v>0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0</v>
      </c>
      <c r="V1442">
        <v>0</v>
      </c>
      <c r="W1442">
        <v>0</v>
      </c>
      <c r="X1442">
        <v>3</v>
      </c>
      <c r="Y1442">
        <v>0</v>
      </c>
      <c r="Z1442">
        <v>2</v>
      </c>
      <c r="AA1442">
        <v>2</v>
      </c>
      <c r="AB1442">
        <v>0</v>
      </c>
      <c r="AC1442">
        <v>0</v>
      </c>
      <c r="AD1442">
        <v>0</v>
      </c>
      <c r="AE1442">
        <v>0</v>
      </c>
      <c r="AF1442">
        <v>1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1</v>
      </c>
      <c r="BA1442">
        <v>0</v>
      </c>
      <c r="BB1442">
        <v>0</v>
      </c>
      <c r="BC1442">
        <v>1</v>
      </c>
      <c r="BD1442">
        <v>0</v>
      </c>
    </row>
    <row r="1443" spans="1:56" x14ac:dyDescent="0.3">
      <c r="A1443">
        <v>2025</v>
      </c>
      <c r="B1443">
        <v>8</v>
      </c>
      <c r="C1443">
        <v>4451</v>
      </c>
      <c r="D1443">
        <v>4454</v>
      </c>
      <c r="E1443" t="s">
        <v>154</v>
      </c>
      <c r="F1443" t="s">
        <v>138</v>
      </c>
      <c r="G1443" t="s">
        <v>142</v>
      </c>
      <c r="H1443">
        <v>1</v>
      </c>
      <c r="I1443">
        <v>0</v>
      </c>
      <c r="J1443">
        <v>0</v>
      </c>
      <c r="K1443">
        <v>1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1</v>
      </c>
      <c r="U1443">
        <v>1</v>
      </c>
      <c r="V1443">
        <v>0</v>
      </c>
      <c r="W1443">
        <v>1</v>
      </c>
      <c r="X1443">
        <v>0</v>
      </c>
      <c r="Y1443">
        <v>3</v>
      </c>
      <c r="Z1443">
        <v>2</v>
      </c>
      <c r="AA1443">
        <v>0</v>
      </c>
      <c r="AB1443">
        <v>0</v>
      </c>
      <c r="AC1443">
        <v>0</v>
      </c>
      <c r="AD1443">
        <v>1</v>
      </c>
      <c r="AE1443">
        <v>0</v>
      </c>
      <c r="AF1443">
        <v>4</v>
      </c>
      <c r="AG1443">
        <v>0</v>
      </c>
      <c r="AH1443">
        <v>0</v>
      </c>
      <c r="AI1443">
        <v>1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1</v>
      </c>
      <c r="AT1443">
        <v>0</v>
      </c>
      <c r="AU1443">
        <v>0</v>
      </c>
      <c r="AV1443">
        <v>0</v>
      </c>
      <c r="AW1443">
        <v>2</v>
      </c>
      <c r="AX1443">
        <v>2</v>
      </c>
      <c r="AY1443">
        <v>3</v>
      </c>
      <c r="AZ1443">
        <v>7</v>
      </c>
      <c r="BA1443">
        <v>0</v>
      </c>
      <c r="BB1443">
        <v>0</v>
      </c>
      <c r="BC1443">
        <v>0</v>
      </c>
      <c r="BD1443">
        <v>4</v>
      </c>
    </row>
    <row r="1444" spans="1:56" x14ac:dyDescent="0.3">
      <c r="A1444">
        <v>2025</v>
      </c>
      <c r="B1444">
        <v>8</v>
      </c>
      <c r="C1444">
        <v>4452</v>
      </c>
      <c r="D1444">
        <v>4455</v>
      </c>
      <c r="E1444" t="s">
        <v>142</v>
      </c>
      <c r="F1444" t="s">
        <v>138</v>
      </c>
      <c r="G1444" t="s">
        <v>142</v>
      </c>
      <c r="H1444">
        <v>6</v>
      </c>
      <c r="I1444">
        <v>0</v>
      </c>
      <c r="J1444">
        <v>0</v>
      </c>
      <c r="K1444">
        <v>8</v>
      </c>
      <c r="L1444">
        <v>5</v>
      </c>
      <c r="M1444">
        <v>0</v>
      </c>
      <c r="N1444">
        <v>6</v>
      </c>
      <c r="O1444">
        <v>1</v>
      </c>
      <c r="P1444">
        <v>7</v>
      </c>
      <c r="Q1444">
        <v>0</v>
      </c>
      <c r="R1444">
        <v>0</v>
      </c>
      <c r="S1444">
        <v>7</v>
      </c>
      <c r="T1444">
        <v>4</v>
      </c>
      <c r="U1444">
        <v>13</v>
      </c>
      <c r="V1444">
        <v>6</v>
      </c>
      <c r="W1444">
        <v>3</v>
      </c>
      <c r="X1444">
        <v>7</v>
      </c>
      <c r="Y1444">
        <v>4</v>
      </c>
      <c r="Z1444">
        <v>4</v>
      </c>
      <c r="AA1444">
        <v>1</v>
      </c>
      <c r="AB1444">
        <v>3</v>
      </c>
      <c r="AC1444">
        <v>0</v>
      </c>
      <c r="AD1444">
        <v>7</v>
      </c>
      <c r="AE1444">
        <v>0</v>
      </c>
      <c r="AF1444">
        <v>41</v>
      </c>
      <c r="AG1444">
        <v>0</v>
      </c>
      <c r="AH1444">
        <v>2</v>
      </c>
      <c r="AI1444">
        <v>7</v>
      </c>
      <c r="AJ1444">
        <v>0</v>
      </c>
      <c r="AK1444">
        <v>7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18</v>
      </c>
      <c r="AV1444">
        <v>0</v>
      </c>
      <c r="AW1444">
        <v>46</v>
      </c>
      <c r="AX1444">
        <v>6</v>
      </c>
      <c r="AY1444">
        <v>12</v>
      </c>
      <c r="AZ1444">
        <v>2</v>
      </c>
      <c r="BA1444">
        <v>0</v>
      </c>
      <c r="BB1444">
        <v>0</v>
      </c>
      <c r="BC1444">
        <v>0</v>
      </c>
      <c r="BD1444">
        <v>9</v>
      </c>
    </row>
    <row r="1445" spans="1:56" x14ac:dyDescent="0.3">
      <c r="A1445">
        <v>2025</v>
      </c>
      <c r="B1445">
        <v>8</v>
      </c>
      <c r="C1445">
        <v>4453</v>
      </c>
      <c r="D1445">
        <v>4456</v>
      </c>
      <c r="E1445" t="s">
        <v>155</v>
      </c>
      <c r="F1445" t="s">
        <v>138</v>
      </c>
      <c r="G1445" t="s">
        <v>142</v>
      </c>
      <c r="H1445">
        <v>0</v>
      </c>
      <c r="I1445">
        <v>0</v>
      </c>
      <c r="J1445">
        <v>0</v>
      </c>
      <c r="K1445">
        <v>0</v>
      </c>
      <c r="L1445">
        <v>1</v>
      </c>
      <c r="M1445">
        <v>0</v>
      </c>
      <c r="N1445">
        <v>1</v>
      </c>
      <c r="O1445">
        <v>0</v>
      </c>
      <c r="P1445">
        <v>1</v>
      </c>
      <c r="Q1445">
        <v>0</v>
      </c>
      <c r="R1445">
        <v>0</v>
      </c>
      <c r="S1445">
        <v>1</v>
      </c>
      <c r="T1445">
        <v>0</v>
      </c>
      <c r="U1445">
        <v>0</v>
      </c>
      <c r="V1445">
        <v>1</v>
      </c>
      <c r="W1445">
        <v>0</v>
      </c>
      <c r="X1445">
        <v>0</v>
      </c>
      <c r="Y1445">
        <v>2</v>
      </c>
      <c r="Z1445">
        <v>0</v>
      </c>
      <c r="AA1445">
        <v>0</v>
      </c>
      <c r="AB1445">
        <v>1</v>
      </c>
      <c r="AC1445">
        <v>0</v>
      </c>
      <c r="AD1445">
        <v>0</v>
      </c>
      <c r="AE1445">
        <v>0</v>
      </c>
      <c r="AF1445">
        <v>1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2</v>
      </c>
      <c r="BA1445">
        <v>0</v>
      </c>
      <c r="BB1445">
        <v>0</v>
      </c>
      <c r="BC1445">
        <v>0</v>
      </c>
      <c r="BD1445">
        <v>0</v>
      </c>
    </row>
    <row r="1446" spans="1:56" x14ac:dyDescent="0.3">
      <c r="A1446">
        <v>2025</v>
      </c>
      <c r="B1446">
        <v>8</v>
      </c>
      <c r="C1446">
        <v>4454</v>
      </c>
      <c r="D1446">
        <v>4457</v>
      </c>
      <c r="E1446" t="s">
        <v>156</v>
      </c>
      <c r="F1446" t="s">
        <v>138</v>
      </c>
      <c r="G1446" t="s">
        <v>142</v>
      </c>
      <c r="H1446">
        <v>1</v>
      </c>
      <c r="I1446">
        <v>0</v>
      </c>
      <c r="J1446">
        <v>0</v>
      </c>
      <c r="K1446">
        <v>1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2</v>
      </c>
      <c r="S1446">
        <v>1</v>
      </c>
      <c r="T1446">
        <v>3</v>
      </c>
      <c r="U1446">
        <v>3</v>
      </c>
      <c r="V1446">
        <v>2</v>
      </c>
      <c r="W1446">
        <v>3</v>
      </c>
      <c r="X1446">
        <v>0</v>
      </c>
      <c r="Y1446">
        <v>3</v>
      </c>
      <c r="Z1446">
        <v>1</v>
      </c>
      <c r="AA1446">
        <v>2</v>
      </c>
      <c r="AB1446">
        <v>2</v>
      </c>
      <c r="AC1446">
        <v>0</v>
      </c>
      <c r="AD1446">
        <v>0</v>
      </c>
      <c r="AE1446">
        <v>0</v>
      </c>
      <c r="AF1446">
        <v>10</v>
      </c>
      <c r="AG1446">
        <v>0</v>
      </c>
      <c r="AH1446">
        <v>1</v>
      </c>
      <c r="AI1446">
        <v>1</v>
      </c>
      <c r="AJ1446">
        <v>0</v>
      </c>
      <c r="AK1446">
        <v>2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2</v>
      </c>
      <c r="AV1446">
        <v>0</v>
      </c>
      <c r="AW1446">
        <v>12</v>
      </c>
      <c r="AX1446">
        <v>0</v>
      </c>
      <c r="AY1446">
        <v>3</v>
      </c>
      <c r="AZ1446">
        <v>6</v>
      </c>
      <c r="BA1446">
        <v>0</v>
      </c>
      <c r="BB1446">
        <v>0</v>
      </c>
      <c r="BC1446">
        <v>0</v>
      </c>
      <c r="BD1446">
        <v>1</v>
      </c>
    </row>
    <row r="1447" spans="1:56" x14ac:dyDescent="0.3">
      <c r="A1447">
        <v>2025</v>
      </c>
      <c r="B1447">
        <v>8</v>
      </c>
      <c r="C1447">
        <v>4455</v>
      </c>
      <c r="D1447">
        <v>4458</v>
      </c>
      <c r="E1447" t="s">
        <v>157</v>
      </c>
      <c r="F1447" t="s">
        <v>138</v>
      </c>
      <c r="G1447" t="s">
        <v>142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1</v>
      </c>
      <c r="T1447">
        <v>0</v>
      </c>
      <c r="U1447">
        <v>1</v>
      </c>
      <c r="V1447">
        <v>1</v>
      </c>
      <c r="W1447">
        <v>0</v>
      </c>
      <c r="X1447">
        <v>0</v>
      </c>
      <c r="Y1447">
        <v>2</v>
      </c>
      <c r="Z1447">
        <v>0</v>
      </c>
      <c r="AA1447">
        <v>3</v>
      </c>
      <c r="AB1447">
        <v>1</v>
      </c>
      <c r="AC1447">
        <v>0</v>
      </c>
      <c r="AD1447">
        <v>0</v>
      </c>
      <c r="AE1447">
        <v>0</v>
      </c>
      <c r="AF1447">
        <v>2</v>
      </c>
      <c r="AG1447">
        <v>0</v>
      </c>
      <c r="AH1447">
        <v>0</v>
      </c>
      <c r="AI1447">
        <v>1</v>
      </c>
      <c r="AJ1447">
        <v>0</v>
      </c>
      <c r="AK1447">
        <v>1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2</v>
      </c>
      <c r="AV1447">
        <v>0</v>
      </c>
      <c r="AW1447">
        <v>6</v>
      </c>
      <c r="AX1447">
        <v>0</v>
      </c>
      <c r="AY1447">
        <v>0</v>
      </c>
      <c r="AZ1447">
        <v>6</v>
      </c>
      <c r="BA1447">
        <v>0</v>
      </c>
      <c r="BB1447">
        <v>0</v>
      </c>
      <c r="BC1447">
        <v>0</v>
      </c>
      <c r="BD1447">
        <v>1</v>
      </c>
    </row>
    <row r="1448" spans="1:56" x14ac:dyDescent="0.3">
      <c r="A1448">
        <v>2025</v>
      </c>
      <c r="B1448">
        <v>8</v>
      </c>
      <c r="C1448">
        <v>4456</v>
      </c>
      <c r="D1448">
        <v>4459</v>
      </c>
      <c r="E1448" t="s">
        <v>158</v>
      </c>
      <c r="F1448" t="s">
        <v>138</v>
      </c>
      <c r="G1448" t="s">
        <v>142</v>
      </c>
      <c r="H1448">
        <v>0</v>
      </c>
      <c r="I1448">
        <v>0</v>
      </c>
      <c r="J1448">
        <v>0</v>
      </c>
      <c r="K1448">
        <v>1</v>
      </c>
      <c r="L1448">
        <v>1</v>
      </c>
      <c r="M1448">
        <v>0</v>
      </c>
      <c r="N1448">
        <v>1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1</v>
      </c>
      <c r="AX1448">
        <v>0</v>
      </c>
      <c r="AY1448">
        <v>0</v>
      </c>
      <c r="AZ1448">
        <v>4</v>
      </c>
      <c r="BA1448">
        <v>0</v>
      </c>
      <c r="BB1448">
        <v>0</v>
      </c>
      <c r="BC1448">
        <v>0</v>
      </c>
      <c r="BD1448">
        <v>1</v>
      </c>
    </row>
    <row r="1449" spans="1:56" x14ac:dyDescent="0.3">
      <c r="A1449">
        <v>2025</v>
      </c>
      <c r="B1449">
        <v>8</v>
      </c>
      <c r="C1449">
        <v>4457</v>
      </c>
      <c r="D1449">
        <v>4460</v>
      </c>
      <c r="E1449" t="s">
        <v>159</v>
      </c>
      <c r="F1449" t="s">
        <v>138</v>
      </c>
      <c r="G1449" t="s">
        <v>142</v>
      </c>
      <c r="H1449">
        <v>0</v>
      </c>
      <c r="I1449">
        <v>0</v>
      </c>
      <c r="J1449">
        <v>0</v>
      </c>
      <c r="K1449">
        <v>1</v>
      </c>
      <c r="L1449">
        <v>0</v>
      </c>
      <c r="M1449">
        <v>0</v>
      </c>
      <c r="N1449">
        <v>1</v>
      </c>
      <c r="O1449">
        <v>0</v>
      </c>
      <c r="P1449">
        <v>1</v>
      </c>
      <c r="Q1449">
        <v>0</v>
      </c>
      <c r="R1449">
        <v>0</v>
      </c>
      <c r="S1449">
        <v>0</v>
      </c>
      <c r="T1449">
        <v>0</v>
      </c>
      <c r="U1449">
        <v>1</v>
      </c>
      <c r="V1449">
        <v>2</v>
      </c>
      <c r="W1449">
        <v>1</v>
      </c>
      <c r="X1449">
        <v>1</v>
      </c>
      <c r="Y1449">
        <v>0</v>
      </c>
      <c r="Z1449">
        <v>1</v>
      </c>
      <c r="AA1449">
        <v>1</v>
      </c>
      <c r="AB1449">
        <v>0</v>
      </c>
      <c r="AC1449">
        <v>0</v>
      </c>
      <c r="AD1449">
        <v>0</v>
      </c>
      <c r="AE1449">
        <v>0</v>
      </c>
      <c r="AF1449">
        <v>8</v>
      </c>
      <c r="AG1449">
        <v>0</v>
      </c>
      <c r="AH1449">
        <v>0</v>
      </c>
      <c r="AI1449">
        <v>0</v>
      </c>
      <c r="AJ1449">
        <v>0</v>
      </c>
      <c r="AK1449">
        <v>1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5</v>
      </c>
      <c r="AX1449">
        <v>0</v>
      </c>
      <c r="AY1449">
        <v>4</v>
      </c>
      <c r="AZ1449">
        <v>2</v>
      </c>
      <c r="BA1449">
        <v>0</v>
      </c>
      <c r="BB1449">
        <v>0</v>
      </c>
      <c r="BC1449">
        <v>0</v>
      </c>
      <c r="BD1449">
        <v>2</v>
      </c>
    </row>
    <row r="1450" spans="1:56" x14ac:dyDescent="0.3">
      <c r="A1450">
        <v>2025</v>
      </c>
      <c r="B1450">
        <v>8</v>
      </c>
      <c r="C1450">
        <v>4458</v>
      </c>
      <c r="D1450">
        <v>4461</v>
      </c>
      <c r="E1450" t="s">
        <v>160</v>
      </c>
      <c r="F1450" t="s">
        <v>138</v>
      </c>
      <c r="G1450" t="s">
        <v>142</v>
      </c>
      <c r="H1450">
        <v>0</v>
      </c>
      <c r="I1450">
        <v>0</v>
      </c>
      <c r="J1450">
        <v>0</v>
      </c>
      <c r="K1450">
        <v>3</v>
      </c>
      <c r="L1450">
        <v>1</v>
      </c>
      <c r="M1450">
        <v>1</v>
      </c>
      <c r="N1450">
        <v>0</v>
      </c>
      <c r="O1450">
        <v>0</v>
      </c>
      <c r="P1450">
        <v>0</v>
      </c>
      <c r="Q1450">
        <v>0</v>
      </c>
      <c r="R1450">
        <v>2</v>
      </c>
      <c r="S1450">
        <v>0</v>
      </c>
      <c r="T1450">
        <v>0</v>
      </c>
      <c r="U1450">
        <v>1</v>
      </c>
      <c r="V1450">
        <v>0</v>
      </c>
      <c r="W1450">
        <v>4</v>
      </c>
      <c r="X1450">
        <v>0</v>
      </c>
      <c r="Y1450">
        <v>2</v>
      </c>
      <c r="Z1450">
        <v>1</v>
      </c>
      <c r="AA1450">
        <v>3</v>
      </c>
      <c r="AB1450">
        <v>2</v>
      </c>
      <c r="AC1450">
        <v>0</v>
      </c>
      <c r="AD1450">
        <v>1</v>
      </c>
      <c r="AE1450">
        <v>0</v>
      </c>
      <c r="AF1450">
        <v>3</v>
      </c>
      <c r="AG1450">
        <v>0</v>
      </c>
      <c r="AH1450">
        <v>0</v>
      </c>
      <c r="AI1450">
        <v>1</v>
      </c>
      <c r="AJ1450">
        <v>0</v>
      </c>
      <c r="AK1450">
        <v>1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1</v>
      </c>
      <c r="AV1450">
        <v>0</v>
      </c>
      <c r="AW1450">
        <v>5</v>
      </c>
      <c r="AX1450">
        <v>0</v>
      </c>
      <c r="AY1450">
        <v>2</v>
      </c>
      <c r="AZ1450">
        <v>1</v>
      </c>
      <c r="BA1450">
        <v>0</v>
      </c>
      <c r="BB1450">
        <v>0</v>
      </c>
      <c r="BC1450">
        <v>0</v>
      </c>
      <c r="BD1450">
        <v>0</v>
      </c>
    </row>
    <row r="1451" spans="1:56" x14ac:dyDescent="0.3">
      <c r="A1451">
        <v>2025</v>
      </c>
      <c r="B1451">
        <v>8</v>
      </c>
      <c r="C1451">
        <v>4459</v>
      </c>
      <c r="D1451">
        <v>4462</v>
      </c>
      <c r="E1451" t="s">
        <v>161</v>
      </c>
      <c r="F1451" t="s">
        <v>138</v>
      </c>
      <c r="G1451" t="s">
        <v>142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1</v>
      </c>
      <c r="AA1451">
        <v>1</v>
      </c>
      <c r="AB1451">
        <v>0</v>
      </c>
      <c r="AC1451">
        <v>0</v>
      </c>
      <c r="AD1451">
        <v>0</v>
      </c>
      <c r="AE1451">
        <v>0</v>
      </c>
      <c r="AF1451">
        <v>1</v>
      </c>
      <c r="AG1451">
        <v>0</v>
      </c>
      <c r="AH1451">
        <v>0</v>
      </c>
      <c r="AI1451">
        <v>1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1</v>
      </c>
      <c r="AV1451">
        <v>0</v>
      </c>
      <c r="AW1451">
        <v>6</v>
      </c>
      <c r="AX1451">
        <v>0</v>
      </c>
      <c r="AY1451">
        <v>0</v>
      </c>
      <c r="AZ1451">
        <v>1</v>
      </c>
      <c r="BA1451">
        <v>0</v>
      </c>
      <c r="BB1451">
        <v>0</v>
      </c>
      <c r="BC1451">
        <v>0</v>
      </c>
      <c r="BD1451">
        <v>1</v>
      </c>
    </row>
    <row r="1452" spans="1:56" x14ac:dyDescent="0.3">
      <c r="A1452">
        <v>2025</v>
      </c>
      <c r="B1452">
        <v>8</v>
      </c>
      <c r="C1452">
        <v>4460</v>
      </c>
      <c r="D1452">
        <v>4463</v>
      </c>
      <c r="E1452" t="s">
        <v>162</v>
      </c>
      <c r="F1452" t="s">
        <v>138</v>
      </c>
      <c r="G1452" t="s">
        <v>142</v>
      </c>
      <c r="H1452">
        <v>1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0</v>
      </c>
      <c r="Y1452">
        <v>2</v>
      </c>
      <c r="Z1452">
        <v>0</v>
      </c>
      <c r="AA1452">
        <v>1</v>
      </c>
      <c r="AB1452">
        <v>0</v>
      </c>
      <c r="AC1452">
        <v>0</v>
      </c>
      <c r="AD1452">
        <v>0</v>
      </c>
      <c r="AE1452">
        <v>0</v>
      </c>
      <c r="AF1452">
        <v>1</v>
      </c>
      <c r="AG1452">
        <v>0</v>
      </c>
      <c r="AH1452">
        <v>0</v>
      </c>
      <c r="AI1452">
        <v>1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5</v>
      </c>
      <c r="AX1452">
        <v>1</v>
      </c>
      <c r="AY1452">
        <v>4</v>
      </c>
      <c r="AZ1452">
        <v>9</v>
      </c>
      <c r="BA1452">
        <v>0</v>
      </c>
      <c r="BB1452">
        <v>0</v>
      </c>
      <c r="BC1452">
        <v>1</v>
      </c>
      <c r="BD1452">
        <v>5</v>
      </c>
    </row>
    <row r="1453" spans="1:56" x14ac:dyDescent="0.3">
      <c r="A1453">
        <v>2025</v>
      </c>
      <c r="B1453">
        <v>8</v>
      </c>
      <c r="C1453">
        <v>4461</v>
      </c>
      <c r="D1453">
        <v>4464</v>
      </c>
      <c r="E1453" t="s">
        <v>163</v>
      </c>
      <c r="F1453" t="s">
        <v>138</v>
      </c>
      <c r="G1453" t="s">
        <v>142</v>
      </c>
      <c r="H1453">
        <v>0</v>
      </c>
      <c r="I1453">
        <v>0</v>
      </c>
      <c r="J1453">
        <v>0</v>
      </c>
      <c r="K1453">
        <v>2</v>
      </c>
      <c r="L1453">
        <v>1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0</v>
      </c>
      <c r="S1453">
        <v>0</v>
      </c>
      <c r="T1453">
        <v>0</v>
      </c>
      <c r="U1453">
        <v>3</v>
      </c>
      <c r="V1453">
        <v>0</v>
      </c>
      <c r="W1453">
        <v>2</v>
      </c>
      <c r="X1453">
        <v>1</v>
      </c>
      <c r="Y1453">
        <v>1</v>
      </c>
      <c r="Z1453">
        <v>1</v>
      </c>
      <c r="AA1453">
        <v>3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1</v>
      </c>
      <c r="AJ1453">
        <v>0</v>
      </c>
      <c r="AK1453">
        <v>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2</v>
      </c>
      <c r="AU1453">
        <v>0</v>
      </c>
      <c r="AV1453">
        <v>0</v>
      </c>
      <c r="AW1453">
        <v>1</v>
      </c>
      <c r="AX1453">
        <v>0</v>
      </c>
      <c r="AY1453">
        <v>0</v>
      </c>
      <c r="AZ1453">
        <v>2</v>
      </c>
      <c r="BA1453">
        <v>0</v>
      </c>
      <c r="BB1453">
        <v>0</v>
      </c>
      <c r="BC1453">
        <v>0</v>
      </c>
      <c r="BD1453">
        <v>0</v>
      </c>
    </row>
    <row r="1454" spans="1:56" x14ac:dyDescent="0.3">
      <c r="A1454">
        <v>2025</v>
      </c>
      <c r="B1454">
        <v>8</v>
      </c>
      <c r="C1454">
        <v>4462</v>
      </c>
      <c r="D1454">
        <v>4465</v>
      </c>
      <c r="E1454" t="s">
        <v>164</v>
      </c>
      <c r="F1454" t="s">
        <v>138</v>
      </c>
      <c r="G1454" t="s">
        <v>142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3</v>
      </c>
      <c r="U1454">
        <v>0</v>
      </c>
      <c r="V1454">
        <v>0</v>
      </c>
      <c r="W1454">
        <v>1</v>
      </c>
      <c r="X1454">
        <v>2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3</v>
      </c>
      <c r="BA1454">
        <v>0</v>
      </c>
      <c r="BB1454">
        <v>0</v>
      </c>
      <c r="BC1454">
        <v>0</v>
      </c>
      <c r="BD1454">
        <v>0</v>
      </c>
    </row>
    <row r="1455" spans="1:56" x14ac:dyDescent="0.3">
      <c r="A1455">
        <v>2025</v>
      </c>
      <c r="B1455">
        <v>8</v>
      </c>
      <c r="C1455">
        <v>6669</v>
      </c>
      <c r="D1455">
        <v>6681</v>
      </c>
      <c r="E1455" t="s">
        <v>165</v>
      </c>
      <c r="F1455" t="s">
        <v>68</v>
      </c>
      <c r="G1455" t="s">
        <v>83</v>
      </c>
      <c r="H1455">
        <v>0</v>
      </c>
      <c r="I1455">
        <v>0</v>
      </c>
      <c r="J1455">
        <v>0</v>
      </c>
      <c r="K1455">
        <v>2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3</v>
      </c>
      <c r="S1455">
        <v>2</v>
      </c>
      <c r="T1455">
        <v>2</v>
      </c>
      <c r="U1455">
        <v>2</v>
      </c>
      <c r="V1455">
        <v>0</v>
      </c>
      <c r="W1455">
        <v>1</v>
      </c>
      <c r="X1455">
        <v>4</v>
      </c>
      <c r="Y1455">
        <v>2</v>
      </c>
      <c r="Z1455">
        <v>0</v>
      </c>
      <c r="AA1455">
        <v>2</v>
      </c>
      <c r="AB1455">
        <v>0</v>
      </c>
      <c r="AC1455">
        <v>0</v>
      </c>
      <c r="AD1455">
        <v>1</v>
      </c>
      <c r="AE1455">
        <v>0</v>
      </c>
      <c r="AF1455">
        <v>3</v>
      </c>
      <c r="AG1455">
        <v>0</v>
      </c>
      <c r="AH1455">
        <v>0</v>
      </c>
      <c r="AI1455">
        <v>1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1</v>
      </c>
      <c r="AV1455">
        <v>0</v>
      </c>
      <c r="AW1455">
        <v>2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1</v>
      </c>
    </row>
    <row r="1456" spans="1:56" x14ac:dyDescent="0.3">
      <c r="A1456">
        <v>2025</v>
      </c>
      <c r="B1456">
        <v>8</v>
      </c>
      <c r="C1456">
        <v>6670</v>
      </c>
      <c r="D1456">
        <v>6682</v>
      </c>
      <c r="E1456" t="s">
        <v>166</v>
      </c>
      <c r="F1456" t="s">
        <v>68</v>
      </c>
      <c r="G1456" t="s">
        <v>83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1</v>
      </c>
      <c r="T1456">
        <v>1</v>
      </c>
      <c r="U1456">
        <v>0</v>
      </c>
      <c r="V1456">
        <v>0</v>
      </c>
      <c r="W1456">
        <v>2</v>
      </c>
      <c r="X1456">
        <v>1</v>
      </c>
      <c r="Y1456">
        <v>0</v>
      </c>
      <c r="Z1456">
        <v>2</v>
      </c>
      <c r="AA1456">
        <v>1</v>
      </c>
      <c r="AB1456">
        <v>1</v>
      </c>
      <c r="AC1456">
        <v>0</v>
      </c>
      <c r="AD1456">
        <v>0</v>
      </c>
      <c r="AE1456">
        <v>0</v>
      </c>
      <c r="AF1456">
        <v>1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3</v>
      </c>
      <c r="AX1456">
        <v>0</v>
      </c>
      <c r="AY1456">
        <v>0</v>
      </c>
      <c r="AZ1456">
        <v>6</v>
      </c>
      <c r="BA1456">
        <v>0</v>
      </c>
      <c r="BB1456">
        <v>0</v>
      </c>
      <c r="BC1456">
        <v>0</v>
      </c>
      <c r="BD1456">
        <v>2</v>
      </c>
    </row>
    <row r="1457" spans="1:56" x14ac:dyDescent="0.3">
      <c r="A1457">
        <v>2025</v>
      </c>
      <c r="B1457">
        <v>8</v>
      </c>
      <c r="C1457">
        <v>6671</v>
      </c>
      <c r="D1457">
        <v>6683</v>
      </c>
      <c r="E1457" t="s">
        <v>167</v>
      </c>
      <c r="F1457" t="s">
        <v>68</v>
      </c>
      <c r="G1457" t="s">
        <v>104</v>
      </c>
      <c r="H1457">
        <v>0</v>
      </c>
      <c r="I1457">
        <v>0</v>
      </c>
      <c r="J1457">
        <v>0</v>
      </c>
      <c r="K1457">
        <v>6</v>
      </c>
      <c r="L1457">
        <v>1</v>
      </c>
      <c r="M1457">
        <v>0</v>
      </c>
      <c r="N1457">
        <v>1</v>
      </c>
      <c r="O1457">
        <v>0</v>
      </c>
      <c r="P1457">
        <v>3</v>
      </c>
      <c r="Q1457">
        <v>0</v>
      </c>
      <c r="R1457">
        <v>3</v>
      </c>
      <c r="S1457">
        <v>4</v>
      </c>
      <c r="T1457">
        <v>2</v>
      </c>
      <c r="U1457">
        <v>3</v>
      </c>
      <c r="V1457">
        <v>5</v>
      </c>
      <c r="W1457">
        <v>2</v>
      </c>
      <c r="X1457">
        <v>2</v>
      </c>
      <c r="Y1457">
        <v>4</v>
      </c>
      <c r="Z1457">
        <v>2</v>
      </c>
      <c r="AA1457">
        <v>2</v>
      </c>
      <c r="AB1457">
        <v>2</v>
      </c>
      <c r="AC1457">
        <v>0</v>
      </c>
      <c r="AD1457">
        <v>4</v>
      </c>
      <c r="AE1457">
        <v>0</v>
      </c>
      <c r="AF1457">
        <v>8</v>
      </c>
      <c r="AG1457">
        <v>0</v>
      </c>
      <c r="AH1457">
        <v>0</v>
      </c>
      <c r="AI1457">
        <v>5</v>
      </c>
      <c r="AJ1457">
        <v>0</v>
      </c>
      <c r="AK1457">
        <v>1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1</v>
      </c>
      <c r="AV1457">
        <v>0</v>
      </c>
      <c r="AW1457">
        <v>4</v>
      </c>
      <c r="AX1457">
        <v>0</v>
      </c>
      <c r="AY1457">
        <v>15</v>
      </c>
      <c r="AZ1457">
        <v>16</v>
      </c>
      <c r="BA1457">
        <v>0</v>
      </c>
      <c r="BB1457">
        <v>0</v>
      </c>
      <c r="BC1457">
        <v>0</v>
      </c>
      <c r="BD1457">
        <v>4</v>
      </c>
    </row>
    <row r="1458" spans="1:56" x14ac:dyDescent="0.3">
      <c r="A1458">
        <v>2025</v>
      </c>
      <c r="B1458">
        <v>8</v>
      </c>
      <c r="C1458">
        <v>6709</v>
      </c>
      <c r="D1458">
        <v>6722</v>
      </c>
      <c r="E1458" t="s">
        <v>168</v>
      </c>
      <c r="F1458" t="s">
        <v>8</v>
      </c>
      <c r="G1458" t="s">
        <v>37</v>
      </c>
      <c r="H1458">
        <v>1</v>
      </c>
      <c r="I1458">
        <v>0</v>
      </c>
      <c r="J1458">
        <v>4</v>
      </c>
      <c r="K1458">
        <v>7</v>
      </c>
      <c r="L1458">
        <v>4</v>
      </c>
      <c r="M1458">
        <v>0</v>
      </c>
      <c r="N1458">
        <v>4</v>
      </c>
      <c r="O1458">
        <v>0</v>
      </c>
      <c r="P1458">
        <v>3</v>
      </c>
      <c r="Q1458">
        <v>0</v>
      </c>
      <c r="R1458">
        <v>4</v>
      </c>
      <c r="S1458">
        <v>8</v>
      </c>
      <c r="T1458">
        <v>7</v>
      </c>
      <c r="U1458">
        <v>9</v>
      </c>
      <c r="V1458">
        <v>4</v>
      </c>
      <c r="W1458">
        <v>5</v>
      </c>
      <c r="X1458">
        <v>5</v>
      </c>
      <c r="Y1458">
        <v>6</v>
      </c>
      <c r="Z1458">
        <v>0</v>
      </c>
      <c r="AA1458">
        <v>1</v>
      </c>
      <c r="AB1458">
        <v>1</v>
      </c>
      <c r="AC1458">
        <v>0</v>
      </c>
      <c r="AD1458">
        <v>8</v>
      </c>
      <c r="AE1458">
        <v>0</v>
      </c>
      <c r="AF1458">
        <v>25</v>
      </c>
      <c r="AG1458">
        <v>0</v>
      </c>
      <c r="AH1458">
        <v>0</v>
      </c>
      <c r="AI1458">
        <v>8</v>
      </c>
      <c r="AJ1458">
        <v>0</v>
      </c>
      <c r="AK1458">
        <v>5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3</v>
      </c>
      <c r="AX1458">
        <v>1</v>
      </c>
      <c r="AY1458">
        <v>7</v>
      </c>
      <c r="AZ1458">
        <v>11</v>
      </c>
      <c r="BA1458">
        <v>0</v>
      </c>
      <c r="BB1458">
        <v>0</v>
      </c>
      <c r="BC1458">
        <v>2</v>
      </c>
      <c r="BD1458">
        <v>14</v>
      </c>
    </row>
    <row r="1459" spans="1:56" x14ac:dyDescent="0.3">
      <c r="A1459">
        <v>2025</v>
      </c>
      <c r="B1459">
        <v>8</v>
      </c>
      <c r="C1459">
        <v>6930</v>
      </c>
      <c r="D1459">
        <v>6953</v>
      </c>
      <c r="E1459" t="s">
        <v>170</v>
      </c>
      <c r="F1459" t="s">
        <v>68</v>
      </c>
      <c r="G1459" t="s">
        <v>92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3</v>
      </c>
      <c r="U1459">
        <v>2</v>
      </c>
      <c r="V1459">
        <v>3</v>
      </c>
      <c r="W1459">
        <v>1</v>
      </c>
      <c r="X1459">
        <v>2</v>
      </c>
      <c r="Y1459">
        <v>1</v>
      </c>
      <c r="Z1459">
        <v>0</v>
      </c>
      <c r="AA1459">
        <v>1</v>
      </c>
      <c r="AB1459">
        <v>0</v>
      </c>
      <c r="AC1459">
        <v>0</v>
      </c>
      <c r="AD1459">
        <v>0</v>
      </c>
      <c r="AE1459">
        <v>0</v>
      </c>
      <c r="AF1459">
        <v>2</v>
      </c>
      <c r="AG1459">
        <v>0</v>
      </c>
      <c r="AH1459">
        <v>0</v>
      </c>
      <c r="AI1459">
        <v>1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1</v>
      </c>
      <c r="AV1459">
        <v>0</v>
      </c>
      <c r="AW1459">
        <v>2</v>
      </c>
      <c r="AX1459">
        <v>2</v>
      </c>
      <c r="AY1459">
        <v>0</v>
      </c>
      <c r="AZ1459">
        <v>4</v>
      </c>
      <c r="BA1459">
        <v>0</v>
      </c>
      <c r="BB1459">
        <v>0</v>
      </c>
      <c r="BC1459">
        <v>0</v>
      </c>
      <c r="BD1459">
        <v>3</v>
      </c>
    </row>
    <row r="1460" spans="1:56" x14ac:dyDescent="0.3">
      <c r="A1460">
        <v>2025</v>
      </c>
      <c r="B1460">
        <v>8</v>
      </c>
      <c r="C1460">
        <v>6931</v>
      </c>
      <c r="D1460">
        <v>6954</v>
      </c>
      <c r="E1460" t="s">
        <v>171</v>
      </c>
      <c r="F1460" t="s">
        <v>8</v>
      </c>
      <c r="G1460" t="s">
        <v>136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1</v>
      </c>
      <c r="T1460">
        <v>1</v>
      </c>
      <c r="U1460">
        <v>8</v>
      </c>
      <c r="V1460">
        <v>4</v>
      </c>
      <c r="W1460">
        <v>0</v>
      </c>
      <c r="X1460">
        <v>0</v>
      </c>
      <c r="Y1460">
        <v>5</v>
      </c>
      <c r="Z1460">
        <v>1</v>
      </c>
      <c r="AA1460">
        <v>1</v>
      </c>
      <c r="AB1460">
        <v>1</v>
      </c>
      <c r="AC1460">
        <v>0</v>
      </c>
      <c r="AD1460">
        <v>2</v>
      </c>
      <c r="AE1460">
        <v>0</v>
      </c>
      <c r="AF1460">
        <v>16</v>
      </c>
      <c r="AG1460">
        <v>0</v>
      </c>
      <c r="AH1460">
        <v>0</v>
      </c>
      <c r="AI1460">
        <v>3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3</v>
      </c>
      <c r="AV1460">
        <v>0</v>
      </c>
      <c r="AW1460">
        <v>1</v>
      </c>
      <c r="AX1460">
        <v>1</v>
      </c>
      <c r="AY1460">
        <v>6</v>
      </c>
      <c r="AZ1460">
        <v>4</v>
      </c>
      <c r="BA1460">
        <v>0</v>
      </c>
      <c r="BB1460">
        <v>0</v>
      </c>
      <c r="BC1460">
        <v>0</v>
      </c>
      <c r="BD1460">
        <v>4</v>
      </c>
    </row>
    <row r="1461" spans="1:56" x14ac:dyDescent="0.3">
      <c r="A1461">
        <v>2025</v>
      </c>
      <c r="B1461">
        <v>8</v>
      </c>
      <c r="C1461">
        <v>6974</v>
      </c>
      <c r="D1461">
        <v>6997</v>
      </c>
      <c r="E1461" t="s">
        <v>172</v>
      </c>
      <c r="F1461" t="s">
        <v>8</v>
      </c>
      <c r="G1461" t="s">
        <v>30</v>
      </c>
      <c r="H1461">
        <v>0</v>
      </c>
      <c r="I1461">
        <v>5</v>
      </c>
      <c r="J1461">
        <v>0</v>
      </c>
      <c r="K1461">
        <v>3</v>
      </c>
      <c r="L1461">
        <v>1</v>
      </c>
      <c r="M1461">
        <v>0</v>
      </c>
      <c r="N1461">
        <v>2</v>
      </c>
      <c r="O1461">
        <v>0</v>
      </c>
      <c r="P1461">
        <v>1</v>
      </c>
      <c r="Q1461">
        <v>0</v>
      </c>
      <c r="R1461">
        <v>1</v>
      </c>
      <c r="S1461">
        <v>3</v>
      </c>
      <c r="T1461">
        <v>4</v>
      </c>
      <c r="U1461">
        <v>4</v>
      </c>
      <c r="V1461">
        <v>4</v>
      </c>
      <c r="W1461">
        <v>0</v>
      </c>
      <c r="X1461">
        <v>3</v>
      </c>
      <c r="Y1461">
        <v>5</v>
      </c>
      <c r="Z1461">
        <v>4</v>
      </c>
      <c r="AA1461">
        <v>2</v>
      </c>
      <c r="AB1461">
        <v>1</v>
      </c>
      <c r="AC1461">
        <v>0</v>
      </c>
      <c r="AD1461">
        <v>1</v>
      </c>
      <c r="AE1461">
        <v>0</v>
      </c>
      <c r="AF1461">
        <v>5</v>
      </c>
      <c r="AG1461">
        <v>0</v>
      </c>
      <c r="AH1461">
        <v>0</v>
      </c>
      <c r="AI1461">
        <v>1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4</v>
      </c>
      <c r="AZ1461">
        <v>17</v>
      </c>
      <c r="BA1461">
        <v>0</v>
      </c>
      <c r="BB1461">
        <v>0</v>
      </c>
      <c r="BC1461">
        <v>4</v>
      </c>
      <c r="BD1461">
        <v>3</v>
      </c>
    </row>
    <row r="1462" spans="1:56" x14ac:dyDescent="0.3">
      <c r="A1462">
        <v>2025</v>
      </c>
      <c r="B1462">
        <v>8</v>
      </c>
      <c r="C1462">
        <v>6997</v>
      </c>
      <c r="D1462">
        <v>7020</v>
      </c>
      <c r="E1462" t="s">
        <v>173</v>
      </c>
      <c r="F1462" t="s">
        <v>68</v>
      </c>
      <c r="G1462" t="s">
        <v>94</v>
      </c>
      <c r="H1462">
        <v>0</v>
      </c>
      <c r="I1462">
        <v>0</v>
      </c>
      <c r="J1462">
        <v>0</v>
      </c>
      <c r="K1462">
        <v>1</v>
      </c>
      <c r="L1462">
        <v>1</v>
      </c>
      <c r="M1462">
        <v>0</v>
      </c>
      <c r="N1462">
        <v>1</v>
      </c>
      <c r="O1462">
        <v>0</v>
      </c>
      <c r="P1462">
        <v>0</v>
      </c>
      <c r="Q1462">
        <v>0</v>
      </c>
      <c r="R1462">
        <v>0</v>
      </c>
      <c r="S1462">
        <v>2</v>
      </c>
      <c r="T1462">
        <v>4</v>
      </c>
      <c r="U1462">
        <v>2</v>
      </c>
      <c r="V1462">
        <v>1</v>
      </c>
      <c r="W1462">
        <v>2</v>
      </c>
      <c r="X1462">
        <v>0</v>
      </c>
      <c r="Y1462">
        <v>2</v>
      </c>
      <c r="Z1462">
        <v>1</v>
      </c>
      <c r="AA1462">
        <v>2</v>
      </c>
      <c r="AB1462">
        <v>2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1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1</v>
      </c>
      <c r="AT1462">
        <v>3</v>
      </c>
      <c r="AU1462">
        <v>0</v>
      </c>
      <c r="AV1462">
        <v>0</v>
      </c>
      <c r="AW1462">
        <v>2</v>
      </c>
      <c r="AX1462">
        <v>0</v>
      </c>
      <c r="AY1462">
        <v>0</v>
      </c>
      <c r="AZ1462">
        <v>3</v>
      </c>
      <c r="BA1462">
        <v>0</v>
      </c>
      <c r="BB1462">
        <v>0</v>
      </c>
      <c r="BC1462">
        <v>1</v>
      </c>
      <c r="BD1462">
        <v>0</v>
      </c>
    </row>
    <row r="1463" spans="1:56" x14ac:dyDescent="0.3">
      <c r="A1463">
        <v>2025</v>
      </c>
      <c r="B1463">
        <v>8</v>
      </c>
      <c r="C1463">
        <v>6998</v>
      </c>
      <c r="D1463">
        <v>7021</v>
      </c>
      <c r="E1463" t="s">
        <v>174</v>
      </c>
      <c r="F1463" t="s">
        <v>68</v>
      </c>
      <c r="G1463" t="s">
        <v>94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2</v>
      </c>
      <c r="V1463">
        <v>2</v>
      </c>
      <c r="W1463">
        <v>0</v>
      </c>
      <c r="X1463">
        <v>1</v>
      </c>
      <c r="Y1463">
        <v>1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1</v>
      </c>
      <c r="AG1463">
        <v>0</v>
      </c>
      <c r="AH1463">
        <v>0</v>
      </c>
      <c r="AI1463">
        <v>0</v>
      </c>
      <c r="AJ1463">
        <v>0</v>
      </c>
      <c r="AK1463">
        <v>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3</v>
      </c>
      <c r="AX1463">
        <v>0</v>
      </c>
      <c r="AY1463">
        <v>2</v>
      </c>
      <c r="AZ1463">
        <v>11</v>
      </c>
      <c r="BA1463">
        <v>0</v>
      </c>
      <c r="BB1463">
        <v>0</v>
      </c>
      <c r="BC1463">
        <v>0</v>
      </c>
      <c r="BD1463">
        <v>1</v>
      </c>
    </row>
    <row r="1464" spans="1:56" x14ac:dyDescent="0.3">
      <c r="A1464">
        <v>2025</v>
      </c>
      <c r="B1464">
        <v>8</v>
      </c>
      <c r="C1464">
        <v>6999</v>
      </c>
      <c r="D1464">
        <v>7022</v>
      </c>
      <c r="E1464" t="s">
        <v>175</v>
      </c>
      <c r="F1464" t="s">
        <v>138</v>
      </c>
      <c r="G1464" t="s">
        <v>144</v>
      </c>
      <c r="H1464">
        <v>0</v>
      </c>
      <c r="I1464">
        <v>0</v>
      </c>
      <c r="J1464">
        <v>0</v>
      </c>
      <c r="K1464">
        <v>0</v>
      </c>
      <c r="L1464">
        <v>1</v>
      </c>
      <c r="M1464">
        <v>0</v>
      </c>
      <c r="N1464">
        <v>2</v>
      </c>
      <c r="O1464">
        <v>0</v>
      </c>
      <c r="P1464">
        <v>2</v>
      </c>
      <c r="Q1464">
        <v>0</v>
      </c>
      <c r="R1464">
        <v>0</v>
      </c>
      <c r="S1464">
        <v>2</v>
      </c>
      <c r="T1464">
        <v>1</v>
      </c>
      <c r="U1464">
        <v>2</v>
      </c>
      <c r="V1464">
        <v>2</v>
      </c>
      <c r="W1464">
        <v>4</v>
      </c>
      <c r="X1464">
        <v>0</v>
      </c>
      <c r="Y1464">
        <v>14</v>
      </c>
      <c r="Z1464">
        <v>3</v>
      </c>
      <c r="AA1464">
        <v>14</v>
      </c>
      <c r="AB1464">
        <v>2</v>
      </c>
      <c r="AC1464">
        <v>0</v>
      </c>
      <c r="AD1464">
        <v>0</v>
      </c>
      <c r="AE1464">
        <v>0</v>
      </c>
      <c r="AF1464">
        <v>5</v>
      </c>
      <c r="AG1464">
        <v>0</v>
      </c>
      <c r="AH1464">
        <v>0</v>
      </c>
      <c r="AI1464">
        <v>1</v>
      </c>
      <c r="AJ1464">
        <v>0</v>
      </c>
      <c r="AK1464">
        <v>2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1</v>
      </c>
      <c r="AV1464">
        <v>0</v>
      </c>
      <c r="AW1464">
        <v>0</v>
      </c>
      <c r="AX1464">
        <v>0</v>
      </c>
      <c r="AY1464">
        <v>2</v>
      </c>
      <c r="AZ1464">
        <v>9</v>
      </c>
      <c r="BA1464">
        <v>0</v>
      </c>
      <c r="BB1464">
        <v>0</v>
      </c>
      <c r="BC1464">
        <v>0</v>
      </c>
      <c r="BD1464">
        <v>4</v>
      </c>
    </row>
    <row r="1465" spans="1:56" x14ac:dyDescent="0.3">
      <c r="A1465">
        <v>2025</v>
      </c>
      <c r="B1465">
        <v>8</v>
      </c>
      <c r="C1465">
        <v>7000</v>
      </c>
      <c r="D1465">
        <v>7023</v>
      </c>
      <c r="E1465" t="s">
        <v>176</v>
      </c>
      <c r="F1465" t="s">
        <v>8</v>
      </c>
      <c r="G1465" t="s">
        <v>18</v>
      </c>
      <c r="H1465">
        <v>0</v>
      </c>
      <c r="I1465">
        <v>0</v>
      </c>
      <c r="J1465">
        <v>0</v>
      </c>
      <c r="K1465">
        <v>1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1</v>
      </c>
      <c r="S1465">
        <v>1</v>
      </c>
      <c r="T1465">
        <v>0</v>
      </c>
      <c r="U1465">
        <v>0</v>
      </c>
      <c r="V1465">
        <v>1</v>
      </c>
      <c r="W1465">
        <v>0</v>
      </c>
      <c r="X1465">
        <v>0</v>
      </c>
      <c r="Y1465">
        <v>2</v>
      </c>
      <c r="Z1465">
        <v>0</v>
      </c>
      <c r="AA1465">
        <v>2</v>
      </c>
      <c r="AB1465">
        <v>0</v>
      </c>
      <c r="AC1465">
        <v>0</v>
      </c>
      <c r="AD1465">
        <v>2</v>
      </c>
      <c r="AE1465">
        <v>0</v>
      </c>
      <c r="AF1465">
        <v>0</v>
      </c>
      <c r="AG1465">
        <v>0</v>
      </c>
      <c r="AH1465">
        <v>0</v>
      </c>
      <c r="AI1465">
        <v>2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2</v>
      </c>
      <c r="AX1465">
        <v>0</v>
      </c>
      <c r="AY1465">
        <v>0</v>
      </c>
      <c r="AZ1465">
        <v>2</v>
      </c>
      <c r="BA1465">
        <v>0</v>
      </c>
      <c r="BB1465">
        <v>0</v>
      </c>
      <c r="BC1465">
        <v>0</v>
      </c>
      <c r="BD1465">
        <v>1</v>
      </c>
    </row>
    <row r="1466" spans="1:56" x14ac:dyDescent="0.3">
      <c r="A1466">
        <v>2025</v>
      </c>
      <c r="B1466">
        <v>8</v>
      </c>
      <c r="C1466">
        <v>7083</v>
      </c>
      <c r="D1466">
        <v>7107</v>
      </c>
      <c r="E1466" t="s">
        <v>34</v>
      </c>
      <c r="F1466" t="s">
        <v>8</v>
      </c>
      <c r="G1466" t="s">
        <v>34</v>
      </c>
      <c r="H1466">
        <v>0</v>
      </c>
      <c r="I1466">
        <v>0</v>
      </c>
      <c r="J1466">
        <v>0</v>
      </c>
      <c r="K1466">
        <v>8</v>
      </c>
      <c r="L1466">
        <v>10</v>
      </c>
      <c r="M1466">
        <v>0</v>
      </c>
      <c r="N1466">
        <v>7</v>
      </c>
      <c r="O1466">
        <v>1</v>
      </c>
      <c r="P1466">
        <v>5</v>
      </c>
      <c r="Q1466">
        <v>0</v>
      </c>
      <c r="R1466">
        <v>8</v>
      </c>
      <c r="S1466">
        <v>15</v>
      </c>
      <c r="T1466">
        <v>13</v>
      </c>
      <c r="U1466">
        <v>19</v>
      </c>
      <c r="V1466">
        <v>5</v>
      </c>
      <c r="W1466">
        <v>11</v>
      </c>
      <c r="X1466">
        <v>8</v>
      </c>
      <c r="Y1466">
        <v>9</v>
      </c>
      <c r="Z1466">
        <v>1</v>
      </c>
      <c r="AA1466">
        <v>9</v>
      </c>
      <c r="AB1466">
        <v>0</v>
      </c>
      <c r="AC1466">
        <v>0</v>
      </c>
      <c r="AD1466">
        <v>18</v>
      </c>
      <c r="AE1466">
        <v>0</v>
      </c>
      <c r="AF1466">
        <v>36</v>
      </c>
      <c r="AG1466">
        <v>0</v>
      </c>
      <c r="AH1466">
        <v>0</v>
      </c>
      <c r="AI1466">
        <v>20</v>
      </c>
      <c r="AJ1466">
        <v>0</v>
      </c>
      <c r="AK1466">
        <v>3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3</v>
      </c>
      <c r="AV1466">
        <v>0</v>
      </c>
      <c r="AW1466">
        <v>6</v>
      </c>
      <c r="AX1466">
        <v>0</v>
      </c>
      <c r="AY1466">
        <v>9</v>
      </c>
      <c r="AZ1466">
        <v>9</v>
      </c>
      <c r="BA1466">
        <v>0</v>
      </c>
      <c r="BB1466">
        <v>0</v>
      </c>
      <c r="BC1466">
        <v>5</v>
      </c>
      <c r="BD1466">
        <v>8</v>
      </c>
    </row>
    <row r="1467" spans="1:56" x14ac:dyDescent="0.3">
      <c r="A1467">
        <v>2025</v>
      </c>
      <c r="B1467">
        <v>8</v>
      </c>
      <c r="C1467">
        <v>7156</v>
      </c>
      <c r="D1467">
        <v>7183</v>
      </c>
      <c r="E1467" t="s">
        <v>177</v>
      </c>
      <c r="F1467" t="s">
        <v>8</v>
      </c>
      <c r="G1467" t="s">
        <v>25</v>
      </c>
      <c r="H1467">
        <v>0</v>
      </c>
      <c r="I1467">
        <v>0</v>
      </c>
      <c r="J1467">
        <v>0</v>
      </c>
      <c r="K1467">
        <v>17</v>
      </c>
      <c r="L1467">
        <v>1</v>
      </c>
      <c r="M1467">
        <v>2</v>
      </c>
      <c r="N1467">
        <v>1</v>
      </c>
      <c r="O1467">
        <v>3</v>
      </c>
      <c r="P1467">
        <v>1</v>
      </c>
      <c r="Q1467">
        <v>0</v>
      </c>
      <c r="R1467">
        <v>15</v>
      </c>
      <c r="S1467">
        <v>31</v>
      </c>
      <c r="T1467">
        <v>19</v>
      </c>
      <c r="U1467">
        <v>24</v>
      </c>
      <c r="V1467">
        <v>6</v>
      </c>
      <c r="W1467">
        <v>11</v>
      </c>
      <c r="X1467">
        <v>9</v>
      </c>
      <c r="Y1467">
        <v>14</v>
      </c>
      <c r="Z1467">
        <v>3</v>
      </c>
      <c r="AA1467">
        <v>10</v>
      </c>
      <c r="AB1467">
        <v>2</v>
      </c>
      <c r="AC1467">
        <v>0</v>
      </c>
      <c r="AD1467">
        <v>24</v>
      </c>
      <c r="AE1467">
        <v>0</v>
      </c>
      <c r="AF1467">
        <v>60</v>
      </c>
      <c r="AG1467">
        <v>0</v>
      </c>
      <c r="AH1467">
        <v>1</v>
      </c>
      <c r="AI1467">
        <v>28</v>
      </c>
      <c r="AJ1467">
        <v>0</v>
      </c>
      <c r="AK1467">
        <v>6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1</v>
      </c>
      <c r="AV1467">
        <v>0</v>
      </c>
      <c r="AW1467">
        <v>14</v>
      </c>
      <c r="AX1467">
        <v>4</v>
      </c>
      <c r="AY1467">
        <v>9</v>
      </c>
      <c r="AZ1467">
        <v>19</v>
      </c>
      <c r="BA1467">
        <v>0</v>
      </c>
      <c r="BB1467">
        <v>0</v>
      </c>
      <c r="BC1467">
        <v>0</v>
      </c>
      <c r="BD1467">
        <v>8</v>
      </c>
    </row>
    <row r="1468" spans="1:56" x14ac:dyDescent="0.3">
      <c r="A1468">
        <v>2025</v>
      </c>
      <c r="B1468">
        <v>8</v>
      </c>
      <c r="C1468">
        <v>7195</v>
      </c>
      <c r="D1468">
        <v>7222</v>
      </c>
      <c r="E1468" t="s">
        <v>178</v>
      </c>
      <c r="F1468" t="s">
        <v>68</v>
      </c>
      <c r="G1468" t="s">
        <v>117</v>
      </c>
      <c r="H1468">
        <v>0</v>
      </c>
      <c r="I1468">
        <v>0</v>
      </c>
      <c r="J1468">
        <v>0</v>
      </c>
      <c r="K1468">
        <v>1</v>
      </c>
      <c r="L1468">
        <v>1</v>
      </c>
      <c r="M1468">
        <v>1</v>
      </c>
      <c r="N1468">
        <v>1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2</v>
      </c>
      <c r="V1468">
        <v>1</v>
      </c>
      <c r="W1468">
        <v>2</v>
      </c>
      <c r="X1468">
        <v>5</v>
      </c>
      <c r="Y1468">
        <v>2</v>
      </c>
      <c r="Z1468">
        <v>1</v>
      </c>
      <c r="AA1468">
        <v>5</v>
      </c>
      <c r="AB1468">
        <v>5</v>
      </c>
      <c r="AC1468">
        <v>0</v>
      </c>
      <c r="AD1468">
        <v>1</v>
      </c>
      <c r="AE1468">
        <v>0</v>
      </c>
      <c r="AF1468">
        <v>7</v>
      </c>
      <c r="AG1468">
        <v>0</v>
      </c>
      <c r="AH1468">
        <v>0</v>
      </c>
      <c r="AI1468">
        <v>1</v>
      </c>
      <c r="AJ1468">
        <v>0</v>
      </c>
      <c r="AK1468">
        <v>1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2</v>
      </c>
      <c r="AY1468">
        <v>1</v>
      </c>
      <c r="AZ1468">
        <v>16</v>
      </c>
      <c r="BA1468">
        <v>0</v>
      </c>
      <c r="BB1468">
        <v>0</v>
      </c>
      <c r="BC1468">
        <v>0</v>
      </c>
      <c r="BD1468">
        <v>2</v>
      </c>
    </row>
    <row r="1469" spans="1:56" x14ac:dyDescent="0.3">
      <c r="A1469">
        <v>2025</v>
      </c>
      <c r="B1469">
        <v>8</v>
      </c>
      <c r="C1469">
        <v>7196</v>
      </c>
      <c r="D1469">
        <v>7223</v>
      </c>
      <c r="E1469" t="s">
        <v>179</v>
      </c>
      <c r="F1469" t="s">
        <v>68</v>
      </c>
      <c r="G1469" t="s">
        <v>117</v>
      </c>
      <c r="H1469">
        <v>0</v>
      </c>
      <c r="I1469">
        <v>0</v>
      </c>
      <c r="J1469">
        <v>0</v>
      </c>
      <c r="K1469">
        <v>1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1</v>
      </c>
      <c r="S1469">
        <v>1</v>
      </c>
      <c r="T1469">
        <v>1</v>
      </c>
      <c r="U1469">
        <v>0</v>
      </c>
      <c r="V1469">
        <v>1</v>
      </c>
      <c r="W1469">
        <v>2</v>
      </c>
      <c r="X1469">
        <v>1</v>
      </c>
      <c r="Y1469">
        <v>3</v>
      </c>
      <c r="Z1469">
        <v>1</v>
      </c>
      <c r="AA1469">
        <v>2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3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1</v>
      </c>
      <c r="AY1469">
        <v>0</v>
      </c>
      <c r="AZ1469">
        <v>3</v>
      </c>
      <c r="BA1469">
        <v>0</v>
      </c>
      <c r="BB1469">
        <v>0</v>
      </c>
      <c r="BC1469">
        <v>0</v>
      </c>
      <c r="BD1469">
        <v>2</v>
      </c>
    </row>
    <row r="1470" spans="1:56" x14ac:dyDescent="0.3">
      <c r="A1470">
        <v>2025</v>
      </c>
      <c r="B1470">
        <v>8</v>
      </c>
      <c r="C1470">
        <v>7273</v>
      </c>
      <c r="D1470">
        <v>7306</v>
      </c>
      <c r="E1470" t="s">
        <v>180</v>
      </c>
      <c r="F1470" t="s">
        <v>8</v>
      </c>
      <c r="G1470" t="s">
        <v>32</v>
      </c>
      <c r="H1470">
        <v>0</v>
      </c>
      <c r="I1470">
        <v>0</v>
      </c>
      <c r="J1470">
        <v>0</v>
      </c>
      <c r="K1470">
        <v>10</v>
      </c>
      <c r="L1470">
        <v>9</v>
      </c>
      <c r="M1470">
        <v>0</v>
      </c>
      <c r="N1470">
        <v>6</v>
      </c>
      <c r="O1470">
        <v>0</v>
      </c>
      <c r="P1470">
        <v>3</v>
      </c>
      <c r="Q1470">
        <v>0</v>
      </c>
      <c r="R1470">
        <v>2</v>
      </c>
      <c r="S1470">
        <v>3</v>
      </c>
      <c r="T1470">
        <v>6</v>
      </c>
      <c r="U1470">
        <v>9</v>
      </c>
      <c r="V1470">
        <v>7</v>
      </c>
      <c r="W1470">
        <v>5</v>
      </c>
      <c r="X1470">
        <v>3</v>
      </c>
      <c r="Y1470">
        <v>6</v>
      </c>
      <c r="Z1470">
        <v>2</v>
      </c>
      <c r="AA1470">
        <v>4</v>
      </c>
      <c r="AB1470">
        <v>0</v>
      </c>
      <c r="AC1470">
        <v>0</v>
      </c>
      <c r="AD1470">
        <v>10</v>
      </c>
      <c r="AE1470">
        <v>0</v>
      </c>
      <c r="AF1470">
        <v>20</v>
      </c>
      <c r="AG1470">
        <v>0</v>
      </c>
      <c r="AH1470">
        <v>0</v>
      </c>
      <c r="AI1470">
        <v>10</v>
      </c>
      <c r="AJ1470">
        <v>0</v>
      </c>
      <c r="AK1470">
        <v>6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13</v>
      </c>
      <c r="BA1470">
        <v>0</v>
      </c>
      <c r="BB1470">
        <v>0</v>
      </c>
      <c r="BC1470">
        <v>0</v>
      </c>
      <c r="BD1470">
        <v>4</v>
      </c>
    </row>
    <row r="1471" spans="1:56" x14ac:dyDescent="0.3">
      <c r="A1471">
        <v>2025</v>
      </c>
      <c r="B1471">
        <v>8</v>
      </c>
      <c r="C1471">
        <v>7282</v>
      </c>
      <c r="D1471">
        <v>7315</v>
      </c>
      <c r="E1471" t="s">
        <v>181</v>
      </c>
      <c r="F1471" t="s">
        <v>68</v>
      </c>
      <c r="G1471" t="s">
        <v>104</v>
      </c>
      <c r="H1471">
        <v>0</v>
      </c>
      <c r="I1471">
        <v>0</v>
      </c>
      <c r="J1471">
        <v>0</v>
      </c>
      <c r="K1471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3</v>
      </c>
      <c r="U1471">
        <v>2</v>
      </c>
      <c r="V1471">
        <v>1</v>
      </c>
      <c r="W1471">
        <v>1</v>
      </c>
      <c r="X1471">
        <v>1</v>
      </c>
      <c r="Y1471">
        <v>4</v>
      </c>
      <c r="Z1471">
        <v>0</v>
      </c>
      <c r="AA1471">
        <v>2</v>
      </c>
      <c r="AB1471">
        <v>1</v>
      </c>
      <c r="AC1471">
        <v>0</v>
      </c>
      <c r="AD1471">
        <v>0</v>
      </c>
      <c r="AE1471">
        <v>0</v>
      </c>
      <c r="AF1471">
        <v>1</v>
      </c>
      <c r="AG1471">
        <v>0</v>
      </c>
      <c r="AH1471">
        <v>0</v>
      </c>
      <c r="AI1471">
        <v>0</v>
      </c>
      <c r="AJ1471">
        <v>0</v>
      </c>
      <c r="AK1471">
        <v>2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1</v>
      </c>
      <c r="AY1471">
        <v>2</v>
      </c>
      <c r="AZ1471">
        <v>4</v>
      </c>
      <c r="BA1471">
        <v>0</v>
      </c>
      <c r="BB1471">
        <v>0</v>
      </c>
      <c r="BC1471">
        <v>0</v>
      </c>
      <c r="BD1471">
        <v>3</v>
      </c>
    </row>
    <row r="1472" spans="1:56" x14ac:dyDescent="0.3">
      <c r="A1472">
        <v>2025</v>
      </c>
      <c r="B1472">
        <v>8</v>
      </c>
      <c r="C1472">
        <v>7283</v>
      </c>
      <c r="D1472">
        <v>7316</v>
      </c>
      <c r="E1472" t="s">
        <v>182</v>
      </c>
      <c r="F1472" t="s">
        <v>68</v>
      </c>
      <c r="G1472" t="s">
        <v>104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1</v>
      </c>
      <c r="T1472">
        <v>2</v>
      </c>
      <c r="U1472">
        <v>1</v>
      </c>
      <c r="V1472">
        <v>3</v>
      </c>
      <c r="W1472">
        <v>0</v>
      </c>
      <c r="X1472">
        <v>0</v>
      </c>
      <c r="Y1472">
        <v>1</v>
      </c>
      <c r="Z1472">
        <v>0</v>
      </c>
      <c r="AA1472">
        <v>2</v>
      </c>
      <c r="AB1472">
        <v>0</v>
      </c>
      <c r="AC1472">
        <v>0</v>
      </c>
      <c r="AD1472">
        <v>3</v>
      </c>
      <c r="AE1472">
        <v>0</v>
      </c>
      <c r="AF1472">
        <v>5</v>
      </c>
      <c r="AG1472">
        <v>1</v>
      </c>
      <c r="AH1472">
        <v>5</v>
      </c>
      <c r="AI1472">
        <v>0</v>
      </c>
      <c r="AJ1472">
        <v>0</v>
      </c>
      <c r="AK1472">
        <v>0</v>
      </c>
      <c r="AL1472">
        <v>0</v>
      </c>
      <c r="AM1472">
        <v>1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6</v>
      </c>
      <c r="AZ1472">
        <v>4</v>
      </c>
      <c r="BA1472">
        <v>0</v>
      </c>
      <c r="BB1472">
        <v>0</v>
      </c>
      <c r="BC1472">
        <v>0</v>
      </c>
      <c r="BD1472">
        <v>1</v>
      </c>
    </row>
    <row r="1473" spans="1:56" x14ac:dyDescent="0.3">
      <c r="A1473">
        <v>2025</v>
      </c>
      <c r="B1473">
        <v>8</v>
      </c>
      <c r="C1473">
        <v>7284</v>
      </c>
      <c r="D1473">
        <v>7317</v>
      </c>
      <c r="E1473" t="s">
        <v>183</v>
      </c>
      <c r="F1473" t="s">
        <v>138</v>
      </c>
      <c r="G1473" t="s">
        <v>144</v>
      </c>
      <c r="H1473">
        <v>0</v>
      </c>
      <c r="I1473">
        <v>0</v>
      </c>
      <c r="J1473">
        <v>0</v>
      </c>
      <c r="K1473">
        <v>1</v>
      </c>
      <c r="L1473">
        <v>2</v>
      </c>
      <c r="M1473">
        <v>0</v>
      </c>
      <c r="N1473">
        <v>1</v>
      </c>
      <c r="O1473">
        <v>0</v>
      </c>
      <c r="P1473">
        <v>1</v>
      </c>
      <c r="Q1473">
        <v>0</v>
      </c>
      <c r="R1473">
        <v>0</v>
      </c>
      <c r="S1473">
        <v>2</v>
      </c>
      <c r="T1473">
        <v>2</v>
      </c>
      <c r="U1473">
        <v>5</v>
      </c>
      <c r="V1473">
        <v>2</v>
      </c>
      <c r="W1473">
        <v>2</v>
      </c>
      <c r="X1473">
        <v>0</v>
      </c>
      <c r="Y1473">
        <v>3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1</v>
      </c>
      <c r="AJ1473">
        <v>0</v>
      </c>
      <c r="AK1473">
        <v>2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2</v>
      </c>
      <c r="AT1473">
        <v>6</v>
      </c>
      <c r="AU1473">
        <v>1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1</v>
      </c>
      <c r="BD1473">
        <v>1</v>
      </c>
    </row>
    <row r="1474" spans="1:56" x14ac:dyDescent="0.3">
      <c r="A1474">
        <v>2025</v>
      </c>
      <c r="B1474">
        <v>8</v>
      </c>
      <c r="C1474">
        <v>7285</v>
      </c>
      <c r="D1474">
        <v>7318</v>
      </c>
      <c r="E1474" t="s">
        <v>184</v>
      </c>
      <c r="F1474" t="s">
        <v>68</v>
      </c>
      <c r="G1474" t="s">
        <v>94</v>
      </c>
      <c r="H1474">
        <v>0</v>
      </c>
      <c r="I1474">
        <v>0</v>
      </c>
      <c r="J1474">
        <v>0</v>
      </c>
      <c r="K1474">
        <v>4</v>
      </c>
      <c r="L1474">
        <v>3</v>
      </c>
      <c r="M1474">
        <v>0</v>
      </c>
      <c r="N1474">
        <v>0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2</v>
      </c>
      <c r="U1474">
        <v>3</v>
      </c>
      <c r="V1474">
        <v>1</v>
      </c>
      <c r="W1474">
        <v>2</v>
      </c>
      <c r="X1474">
        <v>2</v>
      </c>
      <c r="Y1474">
        <v>3</v>
      </c>
      <c r="Z1474">
        <v>1</v>
      </c>
      <c r="AA1474">
        <v>2</v>
      </c>
      <c r="AB1474">
        <v>0</v>
      </c>
      <c r="AC1474">
        <v>0</v>
      </c>
      <c r="AD1474">
        <v>0</v>
      </c>
      <c r="AE1474">
        <v>0</v>
      </c>
      <c r="AF1474">
        <v>3</v>
      </c>
      <c r="AG1474">
        <v>0</v>
      </c>
      <c r="AH1474">
        <v>0</v>
      </c>
      <c r="AI1474">
        <v>1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1</v>
      </c>
      <c r="AY1474">
        <v>4</v>
      </c>
      <c r="AZ1474">
        <v>2</v>
      </c>
      <c r="BA1474">
        <v>0</v>
      </c>
      <c r="BB1474">
        <v>0</v>
      </c>
      <c r="BC1474">
        <v>0</v>
      </c>
      <c r="BD1474">
        <v>1</v>
      </c>
    </row>
    <row r="1475" spans="1:56" x14ac:dyDescent="0.3">
      <c r="A1475">
        <v>2025</v>
      </c>
      <c r="B1475">
        <v>8</v>
      </c>
      <c r="C1475">
        <v>8434</v>
      </c>
      <c r="D1475">
        <v>7410</v>
      </c>
      <c r="E1475" t="s">
        <v>185</v>
      </c>
      <c r="F1475" t="s">
        <v>8</v>
      </c>
      <c r="G1475" t="s">
        <v>21</v>
      </c>
      <c r="H1475">
        <v>0</v>
      </c>
      <c r="I1475">
        <v>1</v>
      </c>
      <c r="J1475">
        <v>0</v>
      </c>
      <c r="K1475">
        <v>9</v>
      </c>
      <c r="L1475">
        <v>10</v>
      </c>
      <c r="M1475">
        <v>0</v>
      </c>
      <c r="N1475">
        <v>8</v>
      </c>
      <c r="O1475">
        <v>0</v>
      </c>
      <c r="P1475">
        <v>6</v>
      </c>
      <c r="Q1475">
        <v>0</v>
      </c>
      <c r="R1475">
        <v>2</v>
      </c>
      <c r="S1475">
        <v>9</v>
      </c>
      <c r="T1475">
        <v>15</v>
      </c>
      <c r="U1475">
        <v>13</v>
      </c>
      <c r="V1475">
        <v>3</v>
      </c>
      <c r="W1475">
        <v>6</v>
      </c>
      <c r="X1475">
        <v>5</v>
      </c>
      <c r="Y1475">
        <v>10</v>
      </c>
      <c r="Z1475">
        <v>2</v>
      </c>
      <c r="AA1475">
        <v>3</v>
      </c>
      <c r="AB1475">
        <v>1</v>
      </c>
      <c r="AC1475">
        <v>0</v>
      </c>
      <c r="AD1475">
        <v>9</v>
      </c>
      <c r="AE1475">
        <v>0</v>
      </c>
      <c r="AF1475">
        <v>22</v>
      </c>
      <c r="AG1475">
        <v>0</v>
      </c>
      <c r="AH1475">
        <v>0</v>
      </c>
      <c r="AI1475">
        <v>13</v>
      </c>
      <c r="AJ1475">
        <v>0</v>
      </c>
      <c r="AK1475">
        <v>8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2</v>
      </c>
      <c r="AT1475">
        <v>1</v>
      </c>
      <c r="AU1475">
        <v>0</v>
      </c>
      <c r="AV1475">
        <v>0</v>
      </c>
      <c r="AW1475">
        <v>2</v>
      </c>
      <c r="AX1475">
        <v>3</v>
      </c>
      <c r="AY1475">
        <v>8</v>
      </c>
      <c r="AZ1475">
        <v>9</v>
      </c>
      <c r="BA1475">
        <v>0</v>
      </c>
      <c r="BB1475">
        <v>0</v>
      </c>
      <c r="BC1475">
        <v>0</v>
      </c>
      <c r="BD1475">
        <v>5</v>
      </c>
    </row>
    <row r="1476" spans="1:56" x14ac:dyDescent="0.3">
      <c r="A1476">
        <v>2025</v>
      </c>
      <c r="B1476">
        <v>8</v>
      </c>
      <c r="C1476">
        <v>10904</v>
      </c>
      <c r="D1476">
        <v>9468</v>
      </c>
      <c r="E1476" t="s">
        <v>186</v>
      </c>
      <c r="F1476" t="s">
        <v>68</v>
      </c>
      <c r="G1476" t="s">
        <v>83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1</v>
      </c>
      <c r="V1476">
        <v>1</v>
      </c>
      <c r="W1476">
        <v>0</v>
      </c>
      <c r="X1476">
        <v>0</v>
      </c>
      <c r="Y1476">
        <v>1</v>
      </c>
      <c r="Z1476">
        <v>0</v>
      </c>
      <c r="AA1476">
        <v>1</v>
      </c>
      <c r="AB1476">
        <v>2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3</v>
      </c>
      <c r="AZ1476">
        <v>5</v>
      </c>
      <c r="BA1476">
        <v>0</v>
      </c>
      <c r="BB1476">
        <v>0</v>
      </c>
      <c r="BC1476">
        <v>0</v>
      </c>
      <c r="BD1476">
        <v>0</v>
      </c>
    </row>
    <row r="1477" spans="1:56" x14ac:dyDescent="0.3">
      <c r="A1477">
        <v>2025</v>
      </c>
      <c r="B1477">
        <v>8</v>
      </c>
      <c r="C1477">
        <v>11767</v>
      </c>
      <c r="D1477">
        <v>10096</v>
      </c>
      <c r="E1477" t="s">
        <v>187</v>
      </c>
      <c r="F1477" t="s">
        <v>68</v>
      </c>
      <c r="G1477" t="s">
        <v>104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2</v>
      </c>
      <c r="U1477">
        <v>0</v>
      </c>
      <c r="V1477">
        <v>1</v>
      </c>
      <c r="W1477">
        <v>1</v>
      </c>
      <c r="X1477">
        <v>1</v>
      </c>
      <c r="Y1477">
        <v>1</v>
      </c>
      <c r="Z1477">
        <v>0</v>
      </c>
      <c r="AA1477">
        <v>1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2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1</v>
      </c>
      <c r="AV1477">
        <v>0</v>
      </c>
      <c r="AW1477">
        <v>0</v>
      </c>
      <c r="AX1477">
        <v>0</v>
      </c>
      <c r="AY1477">
        <v>1</v>
      </c>
      <c r="AZ1477">
        <v>1</v>
      </c>
      <c r="BA1477">
        <v>0</v>
      </c>
      <c r="BB1477">
        <v>0</v>
      </c>
      <c r="BC1477">
        <v>0</v>
      </c>
      <c r="BD1477">
        <v>0</v>
      </c>
    </row>
    <row r="1478" spans="1:56" x14ac:dyDescent="0.3">
      <c r="A1478">
        <v>2025</v>
      </c>
      <c r="B1478">
        <v>8</v>
      </c>
      <c r="C1478">
        <v>11784</v>
      </c>
      <c r="D1478">
        <v>10095</v>
      </c>
      <c r="E1478" t="s">
        <v>188</v>
      </c>
      <c r="F1478" t="s">
        <v>68</v>
      </c>
      <c r="G1478" t="s">
        <v>104</v>
      </c>
      <c r="H1478">
        <v>0</v>
      </c>
      <c r="I1478">
        <v>0</v>
      </c>
      <c r="J1478">
        <v>0</v>
      </c>
      <c r="K1478">
        <v>3</v>
      </c>
      <c r="L1478">
        <v>2</v>
      </c>
      <c r="M1478">
        <v>0</v>
      </c>
      <c r="N1478">
        <v>0</v>
      </c>
      <c r="O1478">
        <v>0</v>
      </c>
      <c r="P1478">
        <v>1</v>
      </c>
      <c r="Q1478">
        <v>0</v>
      </c>
      <c r="R1478">
        <v>3</v>
      </c>
      <c r="S1478">
        <v>6</v>
      </c>
      <c r="T1478">
        <v>3</v>
      </c>
      <c r="U1478">
        <v>1</v>
      </c>
      <c r="V1478">
        <v>4</v>
      </c>
      <c r="W1478">
        <v>1</v>
      </c>
      <c r="X1478">
        <v>1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2</v>
      </c>
      <c r="AE1478">
        <v>0</v>
      </c>
      <c r="AF1478">
        <v>3</v>
      </c>
      <c r="AG1478">
        <v>0</v>
      </c>
      <c r="AH1478">
        <v>0</v>
      </c>
      <c r="AI1478">
        <v>3</v>
      </c>
      <c r="AJ1478">
        <v>0</v>
      </c>
      <c r="AK1478">
        <v>1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1</v>
      </c>
      <c r="AX1478">
        <v>0</v>
      </c>
      <c r="AY1478">
        <v>0</v>
      </c>
      <c r="AZ1478">
        <v>3</v>
      </c>
      <c r="BA1478">
        <v>0</v>
      </c>
      <c r="BB1478">
        <v>0</v>
      </c>
      <c r="BC1478">
        <v>0</v>
      </c>
      <c r="BD1478">
        <v>1</v>
      </c>
    </row>
    <row r="1479" spans="1:56" x14ac:dyDescent="0.3">
      <c r="A1479">
        <v>2025</v>
      </c>
      <c r="B1479">
        <v>8</v>
      </c>
      <c r="C1479">
        <v>12735</v>
      </c>
      <c r="D1479">
        <v>11688</v>
      </c>
      <c r="E1479" t="s">
        <v>189</v>
      </c>
      <c r="F1479" t="s">
        <v>68</v>
      </c>
      <c r="G1479" t="s">
        <v>104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5</v>
      </c>
      <c r="V1479">
        <v>0</v>
      </c>
      <c r="W1479">
        <v>2</v>
      </c>
      <c r="X1479">
        <v>1</v>
      </c>
      <c r="Y1479">
        <v>5</v>
      </c>
      <c r="Z1479">
        <v>2</v>
      </c>
      <c r="AA1479">
        <v>1</v>
      </c>
      <c r="AB1479">
        <v>0</v>
      </c>
      <c r="AC1479">
        <v>0</v>
      </c>
      <c r="AD1479">
        <v>0</v>
      </c>
      <c r="AE1479">
        <v>0</v>
      </c>
      <c r="AF1479">
        <v>5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3</v>
      </c>
      <c r="AZ1479">
        <v>4</v>
      </c>
      <c r="BA1479">
        <v>0</v>
      </c>
      <c r="BB1479">
        <v>0</v>
      </c>
      <c r="BC1479">
        <v>0</v>
      </c>
      <c r="BD1479">
        <v>1</v>
      </c>
    </row>
    <row r="1480" spans="1:56" x14ac:dyDescent="0.3">
      <c r="A1480">
        <v>2025</v>
      </c>
      <c r="B1480">
        <v>8</v>
      </c>
      <c r="C1480">
        <v>13662</v>
      </c>
      <c r="D1480">
        <v>11452</v>
      </c>
      <c r="E1480" t="s">
        <v>190</v>
      </c>
      <c r="F1480" t="s">
        <v>68</v>
      </c>
      <c r="G1480" t="s">
        <v>83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1</v>
      </c>
      <c r="Q1480">
        <v>0</v>
      </c>
      <c r="R1480">
        <v>0</v>
      </c>
      <c r="S1480">
        <v>2</v>
      </c>
      <c r="T1480">
        <v>3</v>
      </c>
      <c r="U1480">
        <v>1</v>
      </c>
      <c r="V1480">
        <v>1</v>
      </c>
      <c r="W1480">
        <v>0</v>
      </c>
      <c r="X1480">
        <v>0</v>
      </c>
      <c r="Y1480">
        <v>1</v>
      </c>
      <c r="Z1480">
        <v>0</v>
      </c>
      <c r="AA1480">
        <v>0</v>
      </c>
      <c r="AB1480">
        <v>1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1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1</v>
      </c>
      <c r="AV1480">
        <v>0</v>
      </c>
      <c r="AW1480">
        <v>0</v>
      </c>
      <c r="AX1480">
        <v>0</v>
      </c>
      <c r="AY1480">
        <v>5</v>
      </c>
      <c r="AZ1480">
        <v>6</v>
      </c>
      <c r="BA1480">
        <v>0</v>
      </c>
      <c r="BB1480">
        <v>0</v>
      </c>
      <c r="BC1480">
        <v>2</v>
      </c>
      <c r="BD1480">
        <v>1</v>
      </c>
    </row>
    <row r="1481" spans="1:56" x14ac:dyDescent="0.3">
      <c r="A1481">
        <v>2025</v>
      </c>
      <c r="B1481">
        <v>8</v>
      </c>
      <c r="C1481">
        <v>14654</v>
      </c>
      <c r="D1481">
        <v>11470</v>
      </c>
      <c r="E1481" t="s">
        <v>191</v>
      </c>
      <c r="F1481" t="s">
        <v>66</v>
      </c>
      <c r="G1481" t="s">
        <v>9</v>
      </c>
      <c r="H1481">
        <v>0</v>
      </c>
      <c r="I1481">
        <v>53</v>
      </c>
      <c r="J1481">
        <v>125</v>
      </c>
      <c r="K1481">
        <v>0</v>
      </c>
      <c r="L1481">
        <v>0</v>
      </c>
      <c r="M1481">
        <v>0</v>
      </c>
      <c r="N1481">
        <v>0</v>
      </c>
      <c r="O1481">
        <v>2</v>
      </c>
      <c r="P1481">
        <v>0</v>
      </c>
      <c r="Q1481">
        <v>0</v>
      </c>
      <c r="R1481">
        <v>0</v>
      </c>
      <c r="S1481">
        <v>25</v>
      </c>
      <c r="T1481">
        <v>5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10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6</v>
      </c>
      <c r="AV1481">
        <v>0</v>
      </c>
      <c r="AW1481">
        <v>4</v>
      </c>
      <c r="AX1481">
        <v>0</v>
      </c>
      <c r="AY1481">
        <v>8</v>
      </c>
      <c r="AZ1481">
        <v>6</v>
      </c>
      <c r="BA1481">
        <v>0</v>
      </c>
      <c r="BB1481">
        <v>0</v>
      </c>
      <c r="BC1481">
        <v>7</v>
      </c>
      <c r="BD1481">
        <v>4</v>
      </c>
    </row>
    <row r="1482" spans="1:56" x14ac:dyDescent="0.3">
      <c r="A1482">
        <v>2025</v>
      </c>
      <c r="B1482">
        <v>8</v>
      </c>
      <c r="C1482">
        <v>26291</v>
      </c>
      <c r="D1482">
        <v>17605</v>
      </c>
      <c r="E1482" t="s">
        <v>192</v>
      </c>
      <c r="F1482" t="s">
        <v>68</v>
      </c>
      <c r="G1482" t="s">
        <v>104</v>
      </c>
      <c r="H1482">
        <v>0</v>
      </c>
      <c r="I1482">
        <v>0</v>
      </c>
      <c r="J1482">
        <v>0</v>
      </c>
      <c r="K1482">
        <v>2</v>
      </c>
      <c r="L1482">
        <v>0</v>
      </c>
      <c r="M1482">
        <v>0</v>
      </c>
      <c r="N1482">
        <v>2</v>
      </c>
      <c r="O1482">
        <v>0</v>
      </c>
      <c r="P1482">
        <v>2</v>
      </c>
      <c r="Q1482">
        <v>0</v>
      </c>
      <c r="R1482">
        <v>3</v>
      </c>
      <c r="S1482">
        <v>3</v>
      </c>
      <c r="T1482">
        <v>4</v>
      </c>
      <c r="U1482">
        <v>5</v>
      </c>
      <c r="V1482">
        <v>1</v>
      </c>
      <c r="W1482">
        <v>3</v>
      </c>
      <c r="X1482">
        <v>0</v>
      </c>
      <c r="Y1482">
        <v>1</v>
      </c>
      <c r="Z1482">
        <v>1</v>
      </c>
      <c r="AA1482">
        <v>1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5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1</v>
      </c>
      <c r="AX1482">
        <v>0</v>
      </c>
      <c r="AY1482">
        <v>9</v>
      </c>
      <c r="AZ1482">
        <v>10</v>
      </c>
      <c r="BA1482">
        <v>0</v>
      </c>
      <c r="BB1482">
        <v>0</v>
      </c>
      <c r="BC1482">
        <v>0</v>
      </c>
      <c r="BD1482">
        <v>0</v>
      </c>
    </row>
    <row r="1483" spans="1:56" x14ac:dyDescent="0.3">
      <c r="A1483">
        <v>2025</v>
      </c>
      <c r="B1483">
        <v>8</v>
      </c>
      <c r="C1483">
        <v>26893</v>
      </c>
      <c r="D1483">
        <v>17874</v>
      </c>
      <c r="E1483" t="s">
        <v>193</v>
      </c>
      <c r="F1483" t="s">
        <v>8</v>
      </c>
      <c r="G1483" t="s">
        <v>37</v>
      </c>
      <c r="H1483">
        <v>0</v>
      </c>
      <c r="I1483">
        <v>0</v>
      </c>
      <c r="J1483">
        <v>0</v>
      </c>
      <c r="K1483">
        <v>5</v>
      </c>
      <c r="L1483">
        <v>3</v>
      </c>
      <c r="M1483">
        <v>0</v>
      </c>
      <c r="N1483">
        <v>3</v>
      </c>
      <c r="O1483">
        <v>0</v>
      </c>
      <c r="P1483">
        <v>3</v>
      </c>
      <c r="Q1483">
        <v>0</v>
      </c>
      <c r="R1483">
        <v>3</v>
      </c>
      <c r="S1483">
        <v>4</v>
      </c>
      <c r="T1483">
        <v>2</v>
      </c>
      <c r="U1483">
        <v>6</v>
      </c>
      <c r="V1483">
        <v>2</v>
      </c>
      <c r="W1483">
        <v>4</v>
      </c>
      <c r="X1483">
        <v>2</v>
      </c>
      <c r="Y1483">
        <v>2</v>
      </c>
      <c r="Z1483">
        <v>2</v>
      </c>
      <c r="AA1483">
        <v>2</v>
      </c>
      <c r="AB1483">
        <v>1</v>
      </c>
      <c r="AC1483">
        <v>0</v>
      </c>
      <c r="AD1483">
        <v>4</v>
      </c>
      <c r="AE1483">
        <v>0</v>
      </c>
      <c r="AF1483">
        <v>12</v>
      </c>
      <c r="AG1483">
        <v>0</v>
      </c>
      <c r="AH1483">
        <v>0</v>
      </c>
      <c r="AI1483">
        <v>5</v>
      </c>
      <c r="AJ1483">
        <v>0</v>
      </c>
      <c r="AK1483">
        <v>1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9</v>
      </c>
      <c r="BA1483">
        <v>0</v>
      </c>
      <c r="BB1483">
        <v>0</v>
      </c>
      <c r="BC1483">
        <v>0</v>
      </c>
      <c r="BD1483">
        <v>4</v>
      </c>
    </row>
    <row r="1484" spans="1:56" x14ac:dyDescent="0.3">
      <c r="A1484">
        <v>2025</v>
      </c>
      <c r="B1484">
        <v>8</v>
      </c>
      <c r="C1484">
        <v>26894</v>
      </c>
      <c r="D1484">
        <v>17875</v>
      </c>
      <c r="E1484" t="s">
        <v>194</v>
      </c>
      <c r="F1484" t="s">
        <v>8</v>
      </c>
      <c r="G1484" t="s">
        <v>61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1</v>
      </c>
      <c r="AE1484">
        <v>0</v>
      </c>
      <c r="AF1484">
        <v>1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1</v>
      </c>
      <c r="AZ1484">
        <v>4</v>
      </c>
      <c r="BA1484">
        <v>0</v>
      </c>
      <c r="BB1484">
        <v>0</v>
      </c>
      <c r="BC1484">
        <v>0</v>
      </c>
      <c r="BD1484">
        <v>1</v>
      </c>
    </row>
    <row r="1485" spans="1:56" x14ac:dyDescent="0.3">
      <c r="A1485">
        <v>2025</v>
      </c>
      <c r="B1485">
        <v>8</v>
      </c>
      <c r="C1485">
        <v>28687</v>
      </c>
      <c r="D1485">
        <v>18916</v>
      </c>
      <c r="E1485" t="s">
        <v>195</v>
      </c>
      <c r="F1485" t="s">
        <v>68</v>
      </c>
      <c r="G1485" t="s">
        <v>104</v>
      </c>
      <c r="H1485">
        <v>0</v>
      </c>
      <c r="I1485">
        <v>0</v>
      </c>
      <c r="J1485">
        <v>0</v>
      </c>
      <c r="K1485">
        <v>2</v>
      </c>
      <c r="L1485">
        <v>2</v>
      </c>
      <c r="M1485">
        <v>0</v>
      </c>
      <c r="N1485">
        <v>3</v>
      </c>
      <c r="O1485">
        <v>0</v>
      </c>
      <c r="P1485">
        <v>3</v>
      </c>
      <c r="Q1485">
        <v>0</v>
      </c>
      <c r="R1485">
        <v>0</v>
      </c>
      <c r="S1485">
        <v>2</v>
      </c>
      <c r="T1485">
        <v>1</v>
      </c>
      <c r="U1485">
        <v>2</v>
      </c>
      <c r="V1485">
        <v>0</v>
      </c>
      <c r="W1485">
        <v>1</v>
      </c>
      <c r="X1485">
        <v>1</v>
      </c>
      <c r="Y1485">
        <v>1</v>
      </c>
      <c r="Z1485">
        <v>4</v>
      </c>
      <c r="AA1485">
        <v>1</v>
      </c>
      <c r="AB1485">
        <v>1</v>
      </c>
      <c r="AC1485">
        <v>0</v>
      </c>
      <c r="AD1485">
        <v>2</v>
      </c>
      <c r="AE1485">
        <v>0</v>
      </c>
      <c r="AF1485">
        <v>5</v>
      </c>
      <c r="AG1485">
        <v>0</v>
      </c>
      <c r="AH1485">
        <v>4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9</v>
      </c>
      <c r="AZ1485">
        <v>13</v>
      </c>
      <c r="BA1485">
        <v>0</v>
      </c>
      <c r="BB1485">
        <v>0</v>
      </c>
      <c r="BC1485">
        <v>3</v>
      </c>
      <c r="BD1485">
        <v>0</v>
      </c>
    </row>
    <row r="1486" spans="1:56" x14ac:dyDescent="0.3">
      <c r="A1486">
        <v>2025</v>
      </c>
      <c r="B1486">
        <v>8</v>
      </c>
      <c r="C1486">
        <v>29039</v>
      </c>
      <c r="D1486">
        <v>18872</v>
      </c>
      <c r="E1486" t="s">
        <v>196</v>
      </c>
      <c r="F1486" t="s">
        <v>68</v>
      </c>
      <c r="G1486" t="s">
        <v>104</v>
      </c>
      <c r="H1486">
        <v>0</v>
      </c>
      <c r="I1486">
        <v>0</v>
      </c>
      <c r="J1486">
        <v>0</v>
      </c>
      <c r="K1486">
        <v>2</v>
      </c>
      <c r="L1486">
        <v>2</v>
      </c>
      <c r="M1486">
        <v>0</v>
      </c>
      <c r="N1486">
        <v>1</v>
      </c>
      <c r="O1486">
        <v>0</v>
      </c>
      <c r="P1486">
        <v>1</v>
      </c>
      <c r="Q1486">
        <v>0</v>
      </c>
      <c r="R1486">
        <v>0</v>
      </c>
      <c r="S1486">
        <v>1</v>
      </c>
      <c r="T1486">
        <v>2</v>
      </c>
      <c r="U1486">
        <v>2</v>
      </c>
      <c r="V1486">
        <v>0</v>
      </c>
      <c r="W1486">
        <v>2</v>
      </c>
      <c r="X1486">
        <v>0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2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3</v>
      </c>
      <c r="AZ1486">
        <v>3</v>
      </c>
      <c r="BA1486">
        <v>0</v>
      </c>
      <c r="BB1486">
        <v>0</v>
      </c>
      <c r="BC1486">
        <v>0</v>
      </c>
      <c r="BD1486">
        <v>0</v>
      </c>
    </row>
    <row r="1487" spans="1:56" x14ac:dyDescent="0.3">
      <c r="A1487">
        <v>2025</v>
      </c>
      <c r="B1487">
        <v>8</v>
      </c>
      <c r="C1487">
        <v>35945</v>
      </c>
      <c r="D1487">
        <v>26094</v>
      </c>
      <c r="E1487" t="s">
        <v>197</v>
      </c>
      <c r="F1487" t="s">
        <v>68</v>
      </c>
      <c r="G1487" t="s">
        <v>68</v>
      </c>
      <c r="H1487">
        <v>0</v>
      </c>
      <c r="I1487">
        <v>0</v>
      </c>
      <c r="J1487">
        <v>0</v>
      </c>
      <c r="K1487">
        <v>9</v>
      </c>
      <c r="L1487">
        <v>7</v>
      </c>
      <c r="M1487">
        <v>0</v>
      </c>
      <c r="N1487">
        <v>7</v>
      </c>
      <c r="O1487">
        <v>0</v>
      </c>
      <c r="P1487">
        <v>7</v>
      </c>
      <c r="Q1487">
        <v>0</v>
      </c>
      <c r="R1487">
        <v>3</v>
      </c>
      <c r="S1487">
        <v>9</v>
      </c>
      <c r="T1487">
        <v>8</v>
      </c>
      <c r="U1487">
        <v>8</v>
      </c>
      <c r="V1487">
        <v>11</v>
      </c>
      <c r="W1487">
        <v>7</v>
      </c>
      <c r="X1487">
        <v>10</v>
      </c>
      <c r="Y1487">
        <v>9</v>
      </c>
      <c r="Z1487">
        <v>1</v>
      </c>
      <c r="AA1487">
        <v>4</v>
      </c>
      <c r="AB1487">
        <v>1</v>
      </c>
      <c r="AC1487">
        <v>0</v>
      </c>
      <c r="AD1487">
        <v>8</v>
      </c>
      <c r="AE1487">
        <v>0</v>
      </c>
      <c r="AF1487">
        <v>32</v>
      </c>
      <c r="AG1487">
        <v>0</v>
      </c>
      <c r="AH1487">
        <v>0</v>
      </c>
      <c r="AI1487">
        <v>7</v>
      </c>
      <c r="AJ1487">
        <v>0</v>
      </c>
      <c r="AK1487">
        <v>4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1</v>
      </c>
      <c r="AV1487">
        <v>0</v>
      </c>
      <c r="AW1487">
        <v>2</v>
      </c>
      <c r="AX1487">
        <v>7</v>
      </c>
      <c r="AY1487">
        <v>1</v>
      </c>
      <c r="AZ1487">
        <v>5</v>
      </c>
      <c r="BA1487">
        <v>1</v>
      </c>
      <c r="BB1487">
        <v>0</v>
      </c>
      <c r="BC1487">
        <v>1</v>
      </c>
      <c r="BD1487">
        <v>8</v>
      </c>
    </row>
    <row r="1488" spans="1:56" x14ac:dyDescent="0.3">
      <c r="A1488">
        <v>2025</v>
      </c>
      <c r="B1488">
        <v>8</v>
      </c>
      <c r="C1488">
        <v>36072</v>
      </c>
      <c r="D1488">
        <v>26269</v>
      </c>
      <c r="E1488" t="s">
        <v>198</v>
      </c>
      <c r="F1488" t="s">
        <v>8</v>
      </c>
      <c r="G1488" t="s">
        <v>18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1</v>
      </c>
      <c r="N1488">
        <v>0</v>
      </c>
      <c r="O1488">
        <v>0</v>
      </c>
      <c r="P1488">
        <v>1</v>
      </c>
      <c r="Q1488">
        <v>0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2</v>
      </c>
      <c r="Z1488">
        <v>1</v>
      </c>
      <c r="AA1488">
        <v>1</v>
      </c>
      <c r="AB1488">
        <v>0</v>
      </c>
      <c r="AC1488">
        <v>0</v>
      </c>
      <c r="AD1488">
        <v>0</v>
      </c>
      <c r="AE1488">
        <v>0</v>
      </c>
      <c r="AF1488">
        <v>2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1</v>
      </c>
    </row>
    <row r="1489" spans="1:56" x14ac:dyDescent="0.3">
      <c r="A1489">
        <v>2025</v>
      </c>
      <c r="B1489">
        <v>8</v>
      </c>
      <c r="C1489">
        <v>39423</v>
      </c>
      <c r="D1489">
        <v>31139</v>
      </c>
      <c r="E1489" t="s">
        <v>363</v>
      </c>
      <c r="F1489" t="s">
        <v>138</v>
      </c>
      <c r="G1489" t="s">
        <v>142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1</v>
      </c>
      <c r="V1489">
        <v>0</v>
      </c>
      <c r="W1489">
        <v>2</v>
      </c>
      <c r="X1489">
        <v>0</v>
      </c>
      <c r="Y1489">
        <v>0</v>
      </c>
      <c r="Z1489">
        <v>0</v>
      </c>
      <c r="AA1489">
        <v>3</v>
      </c>
      <c r="AB1489">
        <v>0</v>
      </c>
      <c r="AC1489">
        <v>0</v>
      </c>
      <c r="AD1489">
        <v>0</v>
      </c>
      <c r="AE1489">
        <v>0</v>
      </c>
      <c r="AF1489">
        <v>1</v>
      </c>
      <c r="AG1489">
        <v>0</v>
      </c>
      <c r="AH1489">
        <v>0</v>
      </c>
      <c r="AI1489">
        <v>1</v>
      </c>
      <c r="AJ1489">
        <v>0</v>
      </c>
      <c r="AK1489">
        <v>1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4</v>
      </c>
      <c r="AX1489">
        <v>2</v>
      </c>
      <c r="AY1489">
        <v>2</v>
      </c>
      <c r="AZ1489">
        <v>6</v>
      </c>
      <c r="BA1489">
        <v>0</v>
      </c>
      <c r="BB1489">
        <v>0</v>
      </c>
      <c r="BC1489">
        <v>0</v>
      </c>
      <c r="BD1489">
        <v>4</v>
      </c>
    </row>
    <row r="1490" spans="1:56" x14ac:dyDescent="0.3">
      <c r="A1490">
        <v>2025</v>
      </c>
      <c r="B1490">
        <v>8</v>
      </c>
      <c r="C1490">
        <v>40593</v>
      </c>
      <c r="D1490">
        <v>31449</v>
      </c>
      <c r="E1490" t="s">
        <v>169</v>
      </c>
      <c r="F1490" t="s">
        <v>8</v>
      </c>
      <c r="G1490" t="s">
        <v>30</v>
      </c>
      <c r="H1490">
        <v>0</v>
      </c>
      <c r="I1490">
        <v>0</v>
      </c>
      <c r="J1490">
        <v>0</v>
      </c>
      <c r="K1490">
        <v>17</v>
      </c>
      <c r="L1490">
        <v>11</v>
      </c>
      <c r="M1490">
        <v>0</v>
      </c>
      <c r="N1490">
        <v>10</v>
      </c>
      <c r="O1490">
        <v>0</v>
      </c>
      <c r="P1490">
        <v>3</v>
      </c>
      <c r="Q1490">
        <v>0</v>
      </c>
      <c r="R1490">
        <v>23</v>
      </c>
      <c r="S1490">
        <v>27</v>
      </c>
      <c r="T1490">
        <v>14</v>
      </c>
      <c r="U1490">
        <v>13</v>
      </c>
      <c r="V1490">
        <v>7</v>
      </c>
      <c r="W1490">
        <v>12</v>
      </c>
      <c r="X1490">
        <v>5</v>
      </c>
      <c r="Y1490">
        <v>7</v>
      </c>
      <c r="Z1490">
        <v>5</v>
      </c>
      <c r="AA1490">
        <v>11</v>
      </c>
      <c r="AB1490">
        <v>2</v>
      </c>
      <c r="AC1490">
        <v>15</v>
      </c>
      <c r="AD1490">
        <v>1</v>
      </c>
      <c r="AE1490">
        <v>15</v>
      </c>
      <c r="AF1490">
        <v>5</v>
      </c>
      <c r="AG1490">
        <v>0</v>
      </c>
      <c r="AH1490">
        <v>0</v>
      </c>
      <c r="AI1490">
        <v>23</v>
      </c>
      <c r="AJ1490">
        <v>0</v>
      </c>
      <c r="AK1490">
        <v>13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9</v>
      </c>
      <c r="AV1490">
        <v>0</v>
      </c>
      <c r="AW1490">
        <v>15</v>
      </c>
      <c r="AX1490">
        <v>1</v>
      </c>
      <c r="AY1490">
        <v>14</v>
      </c>
      <c r="AZ1490">
        <v>34</v>
      </c>
      <c r="BA1490">
        <v>0</v>
      </c>
      <c r="BB1490">
        <v>0</v>
      </c>
      <c r="BC1490">
        <v>1</v>
      </c>
      <c r="BD1490">
        <v>3</v>
      </c>
    </row>
    <row r="1491" spans="1:56" x14ac:dyDescent="0.3">
      <c r="A1491">
        <v>2025</v>
      </c>
      <c r="B1491">
        <v>8</v>
      </c>
      <c r="C1491">
        <v>40716</v>
      </c>
      <c r="D1491">
        <v>32743</v>
      </c>
      <c r="E1491" t="s">
        <v>30</v>
      </c>
      <c r="F1491" t="s">
        <v>8</v>
      </c>
      <c r="G1491" t="s">
        <v>30</v>
      </c>
      <c r="H1491">
        <v>19</v>
      </c>
      <c r="I1491">
        <v>0</v>
      </c>
      <c r="J1491">
        <v>27</v>
      </c>
      <c r="K1491">
        <v>16</v>
      </c>
      <c r="L1491">
        <v>8</v>
      </c>
      <c r="M1491">
        <v>0</v>
      </c>
      <c r="N1491">
        <v>9</v>
      </c>
      <c r="O1491">
        <v>0</v>
      </c>
      <c r="P1491">
        <v>6</v>
      </c>
      <c r="Q1491">
        <v>0</v>
      </c>
      <c r="R1491">
        <v>6</v>
      </c>
      <c r="S1491">
        <v>7</v>
      </c>
      <c r="T1491">
        <v>8</v>
      </c>
      <c r="U1491">
        <v>9</v>
      </c>
      <c r="V1491">
        <v>11</v>
      </c>
      <c r="W1491">
        <v>13</v>
      </c>
      <c r="X1491">
        <v>15</v>
      </c>
      <c r="Y1491">
        <v>15</v>
      </c>
      <c r="Z1491">
        <v>7</v>
      </c>
      <c r="AA1491">
        <v>4</v>
      </c>
      <c r="AB1491">
        <v>3</v>
      </c>
      <c r="AC1491">
        <v>1</v>
      </c>
      <c r="AD1491">
        <v>9</v>
      </c>
      <c r="AE1491">
        <v>0</v>
      </c>
      <c r="AF1491">
        <v>35</v>
      </c>
      <c r="AG1491">
        <v>0</v>
      </c>
      <c r="AH1491">
        <v>1</v>
      </c>
      <c r="AI1491">
        <v>8</v>
      </c>
      <c r="AJ1491">
        <v>0</v>
      </c>
      <c r="AK1491">
        <v>8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3</v>
      </c>
      <c r="AV1491">
        <v>0</v>
      </c>
      <c r="AW1491">
        <v>2</v>
      </c>
      <c r="AX1491">
        <v>3</v>
      </c>
      <c r="AY1491">
        <v>4</v>
      </c>
      <c r="AZ1491">
        <v>22</v>
      </c>
      <c r="BA1491">
        <v>0</v>
      </c>
      <c r="BB1491">
        <v>0</v>
      </c>
      <c r="BC1491">
        <v>3</v>
      </c>
      <c r="BD1491">
        <v>17</v>
      </c>
    </row>
    <row r="1492" spans="1:56" x14ac:dyDescent="0.3">
      <c r="A1492">
        <v>2025</v>
      </c>
      <c r="B1492">
        <v>8</v>
      </c>
      <c r="C1492">
        <v>40948</v>
      </c>
      <c r="D1492">
        <v>34132</v>
      </c>
      <c r="E1492" t="s">
        <v>524</v>
      </c>
      <c r="F1492" t="s">
        <v>68</v>
      </c>
      <c r="G1492" t="s">
        <v>94</v>
      </c>
      <c r="H1492">
        <v>0</v>
      </c>
      <c r="I1492">
        <v>0</v>
      </c>
      <c r="J1492">
        <v>0</v>
      </c>
      <c r="K1492">
        <v>1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1</v>
      </c>
      <c r="S1492">
        <v>1</v>
      </c>
      <c r="T1492">
        <v>1</v>
      </c>
      <c r="U1492">
        <v>0</v>
      </c>
      <c r="V1492">
        <v>1</v>
      </c>
      <c r="W1492">
        <v>0</v>
      </c>
      <c r="X1492">
        <v>0</v>
      </c>
      <c r="Y1492">
        <v>0</v>
      </c>
      <c r="Z1492">
        <v>1</v>
      </c>
      <c r="AA1492">
        <v>1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1</v>
      </c>
      <c r="AX1492">
        <v>0</v>
      </c>
      <c r="AY1492">
        <v>0</v>
      </c>
      <c r="AZ1492">
        <v>3</v>
      </c>
      <c r="BA1492">
        <v>0</v>
      </c>
      <c r="BB1492">
        <v>0</v>
      </c>
      <c r="BC1492">
        <v>0</v>
      </c>
      <c r="BD1492">
        <v>2</v>
      </c>
    </row>
    <row r="1493" spans="1:56" x14ac:dyDescent="0.3">
      <c r="A1493">
        <v>2025</v>
      </c>
      <c r="B1493">
        <v>9</v>
      </c>
      <c r="C1493">
        <v>4314</v>
      </c>
      <c r="D1493">
        <v>4317</v>
      </c>
      <c r="E1493" t="s">
        <v>7</v>
      </c>
      <c r="F1493" t="s">
        <v>8</v>
      </c>
      <c r="G1493" t="s">
        <v>9</v>
      </c>
      <c r="H1493">
        <v>0</v>
      </c>
      <c r="I1493">
        <v>7</v>
      </c>
      <c r="J1493">
        <v>68</v>
      </c>
      <c r="K1493">
        <v>1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1</v>
      </c>
      <c r="T1493">
        <v>3</v>
      </c>
      <c r="U1493">
        <v>3</v>
      </c>
      <c r="V1493">
        <v>0</v>
      </c>
      <c r="W1493">
        <v>1</v>
      </c>
      <c r="X1493">
        <v>0</v>
      </c>
      <c r="Y1493">
        <v>0</v>
      </c>
      <c r="Z1493">
        <v>1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0</v>
      </c>
      <c r="AH1493">
        <v>0</v>
      </c>
      <c r="AI1493">
        <v>5</v>
      </c>
      <c r="AJ1493">
        <v>0</v>
      </c>
      <c r="AK1493">
        <v>0</v>
      </c>
      <c r="AL1493">
        <v>0</v>
      </c>
      <c r="AM1493">
        <v>1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5</v>
      </c>
      <c r="AV1493">
        <v>0</v>
      </c>
      <c r="AW1493">
        <v>0</v>
      </c>
      <c r="AX1493">
        <v>0</v>
      </c>
      <c r="AY1493">
        <v>2</v>
      </c>
      <c r="AZ1493">
        <v>2</v>
      </c>
      <c r="BA1493">
        <v>0</v>
      </c>
      <c r="BB1493">
        <v>0</v>
      </c>
      <c r="BC1493">
        <v>1</v>
      </c>
      <c r="BD1493">
        <v>0</v>
      </c>
    </row>
    <row r="1494" spans="1:56" x14ac:dyDescent="0.3">
      <c r="A1494">
        <v>2025</v>
      </c>
      <c r="B1494">
        <v>9</v>
      </c>
      <c r="C1494">
        <v>4315</v>
      </c>
      <c r="D1494">
        <v>4318</v>
      </c>
      <c r="E1494" t="s">
        <v>10</v>
      </c>
      <c r="F1494" t="s">
        <v>8</v>
      </c>
      <c r="G1494" t="s">
        <v>8</v>
      </c>
      <c r="H1494">
        <v>5</v>
      </c>
      <c r="I1494">
        <v>0</v>
      </c>
      <c r="J1494">
        <v>9</v>
      </c>
      <c r="K1494">
        <v>14</v>
      </c>
      <c r="L1494">
        <v>5</v>
      </c>
      <c r="M1494">
        <v>3</v>
      </c>
      <c r="N1494">
        <v>4</v>
      </c>
      <c r="O1494">
        <v>2</v>
      </c>
      <c r="P1494">
        <v>3</v>
      </c>
      <c r="Q1494">
        <v>0</v>
      </c>
      <c r="R1494">
        <v>4</v>
      </c>
      <c r="S1494">
        <v>12</v>
      </c>
      <c r="T1494">
        <v>11</v>
      </c>
      <c r="U1494">
        <v>19</v>
      </c>
      <c r="V1494">
        <v>9</v>
      </c>
      <c r="W1494">
        <v>15</v>
      </c>
      <c r="X1494">
        <v>10</v>
      </c>
      <c r="Y1494">
        <v>9</v>
      </c>
      <c r="Z1494">
        <v>8</v>
      </c>
      <c r="AA1494">
        <v>14</v>
      </c>
      <c r="AB1494">
        <v>2</v>
      </c>
      <c r="AC1494">
        <v>0</v>
      </c>
      <c r="AD1494">
        <v>17</v>
      </c>
      <c r="AE1494">
        <v>0</v>
      </c>
      <c r="AF1494">
        <v>43</v>
      </c>
      <c r="AG1494">
        <v>0</v>
      </c>
      <c r="AH1494">
        <v>0</v>
      </c>
      <c r="AI1494">
        <v>17</v>
      </c>
      <c r="AJ1494">
        <v>0</v>
      </c>
      <c r="AK1494">
        <v>10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3</v>
      </c>
      <c r="AV1494">
        <v>0</v>
      </c>
      <c r="AW1494">
        <v>4</v>
      </c>
      <c r="AX1494">
        <v>2</v>
      </c>
      <c r="AY1494">
        <v>5</v>
      </c>
      <c r="AZ1494">
        <v>8</v>
      </c>
      <c r="BA1494">
        <v>0</v>
      </c>
      <c r="BB1494">
        <v>1</v>
      </c>
      <c r="BC1494">
        <v>0</v>
      </c>
      <c r="BD1494">
        <v>3</v>
      </c>
    </row>
    <row r="1495" spans="1:56" x14ac:dyDescent="0.3">
      <c r="A1495">
        <v>2025</v>
      </c>
      <c r="B1495">
        <v>9</v>
      </c>
      <c r="C1495">
        <v>4316</v>
      </c>
      <c r="D1495">
        <v>4319</v>
      </c>
      <c r="E1495" t="s">
        <v>11</v>
      </c>
      <c r="F1495" t="s">
        <v>8</v>
      </c>
      <c r="G1495" t="s">
        <v>8</v>
      </c>
      <c r="H1495">
        <v>0</v>
      </c>
      <c r="I1495">
        <v>1</v>
      </c>
      <c r="J1495">
        <v>0</v>
      </c>
      <c r="K1495">
        <v>7</v>
      </c>
      <c r="L1495">
        <v>5</v>
      </c>
      <c r="M1495">
        <v>2</v>
      </c>
      <c r="N1495">
        <v>5</v>
      </c>
      <c r="O1495">
        <v>0</v>
      </c>
      <c r="P1495">
        <v>4</v>
      </c>
      <c r="Q1495">
        <v>1</v>
      </c>
      <c r="R1495">
        <v>2</v>
      </c>
      <c r="S1495">
        <v>5</v>
      </c>
      <c r="T1495">
        <v>11</v>
      </c>
      <c r="U1495">
        <v>11</v>
      </c>
      <c r="V1495">
        <v>3</v>
      </c>
      <c r="W1495">
        <v>8</v>
      </c>
      <c r="X1495">
        <v>6</v>
      </c>
      <c r="Y1495">
        <v>6</v>
      </c>
      <c r="Z1495">
        <v>0</v>
      </c>
      <c r="AA1495">
        <v>5</v>
      </c>
      <c r="AB1495">
        <v>0</v>
      </c>
      <c r="AC1495">
        <v>0</v>
      </c>
      <c r="AD1495">
        <v>9</v>
      </c>
      <c r="AE1495">
        <v>0</v>
      </c>
      <c r="AF1495">
        <v>39</v>
      </c>
      <c r="AG1495">
        <v>0</v>
      </c>
      <c r="AH1495">
        <v>0</v>
      </c>
      <c r="AI1495">
        <v>9</v>
      </c>
      <c r="AJ1495">
        <v>0</v>
      </c>
      <c r="AK1495">
        <v>9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5</v>
      </c>
      <c r="AX1495">
        <v>2</v>
      </c>
      <c r="AY1495">
        <v>13</v>
      </c>
      <c r="AZ1495">
        <v>24</v>
      </c>
      <c r="BA1495">
        <v>0</v>
      </c>
      <c r="BB1495">
        <v>0</v>
      </c>
      <c r="BC1495">
        <v>0</v>
      </c>
      <c r="BD1495">
        <v>6</v>
      </c>
    </row>
    <row r="1496" spans="1:56" x14ac:dyDescent="0.3">
      <c r="A1496">
        <v>2025</v>
      </c>
      <c r="B1496">
        <v>9</v>
      </c>
      <c r="C1496">
        <v>4317</v>
      </c>
      <c r="D1496">
        <v>4320</v>
      </c>
      <c r="E1496" t="s">
        <v>12</v>
      </c>
      <c r="F1496" t="s">
        <v>8</v>
      </c>
      <c r="G1496" t="s">
        <v>8</v>
      </c>
      <c r="H1496">
        <v>0</v>
      </c>
      <c r="I1496">
        <v>0</v>
      </c>
      <c r="J1496">
        <v>0</v>
      </c>
      <c r="K1496">
        <v>6</v>
      </c>
      <c r="L1496">
        <v>5</v>
      </c>
      <c r="M1496">
        <v>1</v>
      </c>
      <c r="N1496">
        <v>6</v>
      </c>
      <c r="O1496">
        <v>0</v>
      </c>
      <c r="P1496">
        <v>5</v>
      </c>
      <c r="Q1496">
        <v>0</v>
      </c>
      <c r="R1496">
        <v>1</v>
      </c>
      <c r="S1496">
        <v>3</v>
      </c>
      <c r="T1496">
        <v>9</v>
      </c>
      <c r="U1496">
        <v>8</v>
      </c>
      <c r="V1496">
        <v>6</v>
      </c>
      <c r="W1496">
        <v>9</v>
      </c>
      <c r="X1496">
        <v>4</v>
      </c>
      <c r="Y1496">
        <v>7</v>
      </c>
      <c r="Z1496">
        <v>2</v>
      </c>
      <c r="AA1496">
        <v>7</v>
      </c>
      <c r="AB1496">
        <v>1</v>
      </c>
      <c r="AC1496">
        <v>0</v>
      </c>
      <c r="AD1496">
        <v>10</v>
      </c>
      <c r="AE1496">
        <v>2</v>
      </c>
      <c r="AF1496">
        <v>27</v>
      </c>
      <c r="AG1496">
        <v>0</v>
      </c>
      <c r="AH1496">
        <v>0</v>
      </c>
      <c r="AI1496">
        <v>13</v>
      </c>
      <c r="AJ1496">
        <v>0</v>
      </c>
      <c r="AK1496">
        <v>4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1</v>
      </c>
      <c r="AY1496">
        <v>14</v>
      </c>
      <c r="AZ1496">
        <v>24</v>
      </c>
      <c r="BA1496">
        <v>0</v>
      </c>
      <c r="BB1496">
        <v>1</v>
      </c>
      <c r="BC1496">
        <v>0</v>
      </c>
      <c r="BD1496">
        <v>3</v>
      </c>
    </row>
    <row r="1497" spans="1:56" x14ac:dyDescent="0.3">
      <c r="A1497">
        <v>2025</v>
      </c>
      <c r="B1497">
        <v>9</v>
      </c>
      <c r="C1497">
        <v>4318</v>
      </c>
      <c r="D1497">
        <v>4321</v>
      </c>
      <c r="E1497" t="s">
        <v>13</v>
      </c>
      <c r="F1497" t="s">
        <v>8</v>
      </c>
      <c r="G1497" t="s">
        <v>8</v>
      </c>
      <c r="H1497">
        <v>0</v>
      </c>
      <c r="I1497">
        <v>0</v>
      </c>
      <c r="J1497">
        <v>0</v>
      </c>
      <c r="K1497">
        <v>6</v>
      </c>
      <c r="L1497">
        <v>1</v>
      </c>
      <c r="M1497">
        <v>2</v>
      </c>
      <c r="N1497">
        <v>0</v>
      </c>
      <c r="O1497">
        <v>0</v>
      </c>
      <c r="P1497">
        <v>2</v>
      </c>
      <c r="Q1497">
        <v>1</v>
      </c>
      <c r="R1497">
        <v>3</v>
      </c>
      <c r="S1497">
        <v>18</v>
      </c>
      <c r="T1497">
        <v>3</v>
      </c>
      <c r="U1497">
        <v>10</v>
      </c>
      <c r="V1497">
        <v>3</v>
      </c>
      <c r="W1497">
        <v>12</v>
      </c>
      <c r="X1497">
        <v>4</v>
      </c>
      <c r="Y1497">
        <v>11</v>
      </c>
      <c r="Z1497">
        <v>2</v>
      </c>
      <c r="AA1497">
        <v>2</v>
      </c>
      <c r="AB1497">
        <v>0</v>
      </c>
      <c r="AC1497">
        <v>0</v>
      </c>
      <c r="AD1497">
        <v>10</v>
      </c>
      <c r="AE1497">
        <v>0</v>
      </c>
      <c r="AF1497">
        <v>28</v>
      </c>
      <c r="AG1497">
        <v>0</v>
      </c>
      <c r="AH1497">
        <v>0</v>
      </c>
      <c r="AI1497">
        <v>7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1</v>
      </c>
      <c r="AY1497">
        <v>2</v>
      </c>
      <c r="AZ1497">
        <v>4</v>
      </c>
      <c r="BA1497">
        <v>0</v>
      </c>
      <c r="BB1497">
        <v>0</v>
      </c>
      <c r="BC1497">
        <v>0</v>
      </c>
      <c r="BD1497">
        <v>1</v>
      </c>
    </row>
    <row r="1498" spans="1:56" x14ac:dyDescent="0.3">
      <c r="A1498">
        <v>2025</v>
      </c>
      <c r="B1498">
        <v>9</v>
      </c>
      <c r="C1498">
        <v>4319</v>
      </c>
      <c r="D1498">
        <v>4322</v>
      </c>
      <c r="E1498" t="s">
        <v>14</v>
      </c>
      <c r="F1498" t="s">
        <v>8</v>
      </c>
      <c r="G1498" t="s">
        <v>8</v>
      </c>
      <c r="H1498">
        <v>0</v>
      </c>
      <c r="I1498">
        <v>0</v>
      </c>
      <c r="J1498">
        <v>0</v>
      </c>
      <c r="K1498">
        <v>2</v>
      </c>
      <c r="L1498">
        <v>0</v>
      </c>
      <c r="M1498">
        <v>1</v>
      </c>
      <c r="N1498">
        <v>3</v>
      </c>
      <c r="O1498">
        <v>1</v>
      </c>
      <c r="P1498">
        <v>3</v>
      </c>
      <c r="Q1498">
        <v>0</v>
      </c>
      <c r="R1498">
        <v>2</v>
      </c>
      <c r="S1498">
        <v>7</v>
      </c>
      <c r="T1498">
        <v>10</v>
      </c>
      <c r="U1498">
        <v>7</v>
      </c>
      <c r="V1498">
        <v>6</v>
      </c>
      <c r="W1498">
        <v>8</v>
      </c>
      <c r="X1498">
        <v>3</v>
      </c>
      <c r="Y1498">
        <v>1</v>
      </c>
      <c r="Z1498">
        <v>1</v>
      </c>
      <c r="AA1498">
        <v>1</v>
      </c>
      <c r="AB1498">
        <v>0</v>
      </c>
      <c r="AC1498">
        <v>0</v>
      </c>
      <c r="AD1498">
        <v>3</v>
      </c>
      <c r="AE1498">
        <v>1</v>
      </c>
      <c r="AF1498">
        <v>10</v>
      </c>
      <c r="AG1498">
        <v>0</v>
      </c>
      <c r="AH1498">
        <v>0</v>
      </c>
      <c r="AI1498">
        <v>7</v>
      </c>
      <c r="AJ1498">
        <v>0</v>
      </c>
      <c r="AK1498">
        <v>1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1</v>
      </c>
      <c r="AV1498">
        <v>0</v>
      </c>
      <c r="AW1498">
        <v>0</v>
      </c>
      <c r="AX1498">
        <v>0</v>
      </c>
      <c r="AY1498">
        <v>1</v>
      </c>
      <c r="AZ1498">
        <v>2</v>
      </c>
      <c r="BA1498">
        <v>0</v>
      </c>
      <c r="BB1498">
        <v>0</v>
      </c>
      <c r="BC1498">
        <v>1</v>
      </c>
      <c r="BD1498">
        <v>1</v>
      </c>
    </row>
    <row r="1499" spans="1:56" x14ac:dyDescent="0.3">
      <c r="A1499">
        <v>2025</v>
      </c>
      <c r="B1499">
        <v>9</v>
      </c>
      <c r="C1499">
        <v>4320</v>
      </c>
      <c r="D1499">
        <v>4323</v>
      </c>
      <c r="E1499" t="s">
        <v>15</v>
      </c>
      <c r="F1499" t="s">
        <v>8</v>
      </c>
      <c r="G1499" t="s">
        <v>8</v>
      </c>
      <c r="H1499">
        <v>0</v>
      </c>
      <c r="I1499">
        <v>2</v>
      </c>
      <c r="J1499">
        <v>0</v>
      </c>
      <c r="K1499">
        <v>2</v>
      </c>
      <c r="L1499">
        <v>2</v>
      </c>
      <c r="M1499">
        <v>1</v>
      </c>
      <c r="N1499">
        <v>2</v>
      </c>
      <c r="O1499">
        <v>0</v>
      </c>
      <c r="P1499">
        <v>3</v>
      </c>
      <c r="Q1499">
        <v>0</v>
      </c>
      <c r="R1499">
        <v>2</v>
      </c>
      <c r="S1499">
        <v>11</v>
      </c>
      <c r="T1499">
        <v>7</v>
      </c>
      <c r="U1499">
        <v>7</v>
      </c>
      <c r="V1499">
        <v>3</v>
      </c>
      <c r="W1499">
        <v>4</v>
      </c>
      <c r="X1499">
        <v>2</v>
      </c>
      <c r="Y1499">
        <v>4</v>
      </c>
      <c r="Z1499">
        <v>1</v>
      </c>
      <c r="AA1499">
        <v>7</v>
      </c>
      <c r="AB1499">
        <v>1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6</v>
      </c>
      <c r="AJ1499">
        <v>0</v>
      </c>
      <c r="AK1499">
        <v>2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2</v>
      </c>
      <c r="AV1499">
        <v>0</v>
      </c>
      <c r="AW1499">
        <v>2</v>
      </c>
      <c r="AX1499">
        <v>5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</row>
    <row r="1500" spans="1:56" x14ac:dyDescent="0.3">
      <c r="A1500">
        <v>2025</v>
      </c>
      <c r="B1500">
        <v>9</v>
      </c>
      <c r="C1500">
        <v>4321</v>
      </c>
      <c r="D1500">
        <v>4324</v>
      </c>
      <c r="E1500" t="s">
        <v>16</v>
      </c>
      <c r="F1500" t="s">
        <v>8</v>
      </c>
      <c r="G1500" t="s">
        <v>8</v>
      </c>
      <c r="H1500">
        <v>1</v>
      </c>
      <c r="I1500">
        <v>0</v>
      </c>
      <c r="J1500">
        <v>13</v>
      </c>
      <c r="K1500">
        <v>16</v>
      </c>
      <c r="L1500">
        <v>9</v>
      </c>
      <c r="M1500">
        <v>0</v>
      </c>
      <c r="N1500">
        <v>10</v>
      </c>
      <c r="O1500">
        <v>0</v>
      </c>
      <c r="P1500">
        <v>6</v>
      </c>
      <c r="Q1500">
        <v>0</v>
      </c>
      <c r="R1500">
        <v>4</v>
      </c>
      <c r="S1500">
        <v>13</v>
      </c>
      <c r="T1500">
        <v>7</v>
      </c>
      <c r="U1500">
        <v>20</v>
      </c>
      <c r="V1500">
        <v>7</v>
      </c>
      <c r="W1500">
        <v>12</v>
      </c>
      <c r="X1500">
        <v>1</v>
      </c>
      <c r="Y1500">
        <v>16</v>
      </c>
      <c r="Z1500">
        <v>1</v>
      </c>
      <c r="AA1500">
        <v>10</v>
      </c>
      <c r="AB1500">
        <v>1</v>
      </c>
      <c r="AC1500">
        <v>1</v>
      </c>
      <c r="AD1500">
        <v>11</v>
      </c>
      <c r="AE1500">
        <v>0</v>
      </c>
      <c r="AF1500">
        <v>42</v>
      </c>
      <c r="AG1500">
        <v>0</v>
      </c>
      <c r="AH1500">
        <v>1</v>
      </c>
      <c r="AI1500">
        <v>12</v>
      </c>
      <c r="AJ1500">
        <v>0</v>
      </c>
      <c r="AK1500">
        <v>3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4</v>
      </c>
      <c r="AV1500">
        <v>0</v>
      </c>
      <c r="AW1500">
        <v>6</v>
      </c>
      <c r="AX1500">
        <v>3</v>
      </c>
      <c r="AY1500">
        <v>28</v>
      </c>
      <c r="AZ1500">
        <v>32</v>
      </c>
      <c r="BA1500">
        <v>0</v>
      </c>
      <c r="BB1500">
        <v>0</v>
      </c>
      <c r="BC1500">
        <v>8</v>
      </c>
      <c r="BD1500">
        <v>5</v>
      </c>
    </row>
    <row r="1501" spans="1:56" x14ac:dyDescent="0.3">
      <c r="A1501">
        <v>2025</v>
      </c>
      <c r="B1501">
        <v>9</v>
      </c>
      <c r="C1501">
        <v>4322</v>
      </c>
      <c r="D1501">
        <v>4325</v>
      </c>
      <c r="E1501" t="s">
        <v>17</v>
      </c>
      <c r="F1501" t="s">
        <v>8</v>
      </c>
      <c r="G1501" t="s">
        <v>18</v>
      </c>
      <c r="H1501">
        <v>0</v>
      </c>
      <c r="I1501">
        <v>2</v>
      </c>
      <c r="J1501">
        <v>0</v>
      </c>
      <c r="K1501">
        <v>5</v>
      </c>
      <c r="L1501">
        <v>0</v>
      </c>
      <c r="M1501">
        <v>0</v>
      </c>
      <c r="N1501">
        <v>1</v>
      </c>
      <c r="O1501">
        <v>1</v>
      </c>
      <c r="P1501">
        <v>2</v>
      </c>
      <c r="Q1501">
        <v>0</v>
      </c>
      <c r="R1501">
        <v>3</v>
      </c>
      <c r="S1501">
        <v>4</v>
      </c>
      <c r="T1501">
        <v>7</v>
      </c>
      <c r="U1501">
        <v>6</v>
      </c>
      <c r="V1501">
        <v>1</v>
      </c>
      <c r="W1501">
        <v>9</v>
      </c>
      <c r="X1501">
        <v>3</v>
      </c>
      <c r="Y1501">
        <v>2</v>
      </c>
      <c r="Z1501">
        <v>1</v>
      </c>
      <c r="AA1501">
        <v>2</v>
      </c>
      <c r="AB1501">
        <v>0</v>
      </c>
      <c r="AC1501">
        <v>0</v>
      </c>
      <c r="AD1501">
        <v>3</v>
      </c>
      <c r="AE1501">
        <v>0</v>
      </c>
      <c r="AF1501">
        <v>19</v>
      </c>
      <c r="AG1501">
        <v>0</v>
      </c>
      <c r="AH1501">
        <v>0</v>
      </c>
      <c r="AI1501">
        <v>5</v>
      </c>
      <c r="AJ1501">
        <v>0</v>
      </c>
      <c r="AK1501">
        <v>2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2</v>
      </c>
      <c r="AX1501">
        <v>2</v>
      </c>
      <c r="AY1501">
        <v>6</v>
      </c>
      <c r="AZ1501">
        <v>11</v>
      </c>
      <c r="BA1501">
        <v>0</v>
      </c>
      <c r="BB1501">
        <v>0</v>
      </c>
      <c r="BC1501">
        <v>2</v>
      </c>
      <c r="BD1501">
        <v>4</v>
      </c>
    </row>
    <row r="1502" spans="1:56" x14ac:dyDescent="0.3">
      <c r="A1502">
        <v>2025</v>
      </c>
      <c r="B1502">
        <v>9</v>
      </c>
      <c r="C1502">
        <v>4323</v>
      </c>
      <c r="D1502">
        <v>4326</v>
      </c>
      <c r="E1502" t="s">
        <v>19</v>
      </c>
      <c r="F1502" t="s">
        <v>8</v>
      </c>
      <c r="G1502" t="s">
        <v>18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1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1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2</v>
      </c>
    </row>
    <row r="1503" spans="1:56" x14ac:dyDescent="0.3">
      <c r="A1503">
        <v>2025</v>
      </c>
      <c r="B1503">
        <v>9</v>
      </c>
      <c r="C1503">
        <v>4324</v>
      </c>
      <c r="D1503">
        <v>4327</v>
      </c>
      <c r="E1503" t="s">
        <v>20</v>
      </c>
      <c r="F1503" t="s">
        <v>8</v>
      </c>
      <c r="G1503" t="s">
        <v>21</v>
      </c>
      <c r="H1503">
        <v>0</v>
      </c>
      <c r="I1503">
        <v>2</v>
      </c>
      <c r="J1503">
        <v>0</v>
      </c>
      <c r="K1503">
        <v>4</v>
      </c>
      <c r="L1503">
        <v>3</v>
      </c>
      <c r="M1503">
        <v>0</v>
      </c>
      <c r="N1503">
        <v>1</v>
      </c>
      <c r="O1503">
        <v>0</v>
      </c>
      <c r="P1503">
        <v>5</v>
      </c>
      <c r="Q1503">
        <v>0</v>
      </c>
      <c r="R1503">
        <v>0</v>
      </c>
      <c r="S1503">
        <v>11</v>
      </c>
      <c r="T1503">
        <v>8</v>
      </c>
      <c r="U1503">
        <v>9</v>
      </c>
      <c r="V1503">
        <v>7</v>
      </c>
      <c r="W1503">
        <v>8</v>
      </c>
      <c r="X1503">
        <v>4</v>
      </c>
      <c r="Y1503">
        <v>5</v>
      </c>
      <c r="Z1503">
        <v>4</v>
      </c>
      <c r="AA1503">
        <v>11</v>
      </c>
      <c r="AB1503">
        <v>2</v>
      </c>
      <c r="AC1503">
        <v>0</v>
      </c>
      <c r="AD1503">
        <v>4</v>
      </c>
      <c r="AE1503">
        <v>0</v>
      </c>
      <c r="AF1503">
        <v>21</v>
      </c>
      <c r="AG1503">
        <v>0</v>
      </c>
      <c r="AH1503">
        <v>0</v>
      </c>
      <c r="AI1503">
        <v>5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2</v>
      </c>
      <c r="AX1503">
        <v>5</v>
      </c>
      <c r="AY1503">
        <v>12</v>
      </c>
      <c r="AZ1503">
        <v>10</v>
      </c>
      <c r="BA1503">
        <v>0</v>
      </c>
      <c r="BB1503">
        <v>0</v>
      </c>
      <c r="BC1503">
        <v>0</v>
      </c>
      <c r="BD1503">
        <v>0</v>
      </c>
    </row>
    <row r="1504" spans="1:56" x14ac:dyDescent="0.3">
      <c r="A1504">
        <v>2025</v>
      </c>
      <c r="B1504">
        <v>9</v>
      </c>
      <c r="C1504">
        <v>4325</v>
      </c>
      <c r="D1504">
        <v>4328</v>
      </c>
      <c r="E1504" t="s">
        <v>22</v>
      </c>
      <c r="F1504" t="s">
        <v>8</v>
      </c>
      <c r="G1504" t="s">
        <v>21</v>
      </c>
      <c r="H1504">
        <v>0</v>
      </c>
      <c r="I1504">
        <v>0</v>
      </c>
      <c r="J1504">
        <v>0</v>
      </c>
      <c r="K1504">
        <v>1</v>
      </c>
      <c r="L1504">
        <v>1</v>
      </c>
      <c r="M1504">
        <v>0</v>
      </c>
      <c r="N1504">
        <v>1</v>
      </c>
      <c r="O1504">
        <v>0</v>
      </c>
      <c r="P1504">
        <v>2</v>
      </c>
      <c r="Q1504">
        <v>0</v>
      </c>
      <c r="R1504">
        <v>1</v>
      </c>
      <c r="S1504">
        <v>7</v>
      </c>
      <c r="T1504">
        <v>3</v>
      </c>
      <c r="U1504">
        <v>2</v>
      </c>
      <c r="V1504">
        <v>0</v>
      </c>
      <c r="W1504">
        <v>4</v>
      </c>
      <c r="X1504">
        <v>2</v>
      </c>
      <c r="Y1504">
        <v>2</v>
      </c>
      <c r="Z1504">
        <v>0</v>
      </c>
      <c r="AA1504">
        <v>1</v>
      </c>
      <c r="AB1504">
        <v>0</v>
      </c>
      <c r="AC1504">
        <v>0</v>
      </c>
      <c r="AD1504">
        <v>5</v>
      </c>
      <c r="AE1504">
        <v>0</v>
      </c>
      <c r="AF1504">
        <v>2</v>
      </c>
      <c r="AG1504">
        <v>0</v>
      </c>
      <c r="AH1504">
        <v>0</v>
      </c>
      <c r="AI1504">
        <v>5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1</v>
      </c>
      <c r="AV1504">
        <v>0</v>
      </c>
      <c r="AW1504">
        <v>3</v>
      </c>
      <c r="AX1504">
        <v>0</v>
      </c>
      <c r="AY1504">
        <v>2</v>
      </c>
      <c r="AZ1504">
        <v>1</v>
      </c>
      <c r="BA1504">
        <v>0</v>
      </c>
      <c r="BB1504">
        <v>0</v>
      </c>
      <c r="BC1504">
        <v>0</v>
      </c>
      <c r="BD1504">
        <v>1</v>
      </c>
    </row>
    <row r="1505" spans="1:56" x14ac:dyDescent="0.3">
      <c r="A1505">
        <v>2025</v>
      </c>
      <c r="B1505">
        <v>9</v>
      </c>
      <c r="C1505">
        <v>4326</v>
      </c>
      <c r="D1505">
        <v>4329</v>
      </c>
      <c r="E1505" t="s">
        <v>23</v>
      </c>
      <c r="F1505" t="s">
        <v>8</v>
      </c>
      <c r="G1505" t="s">
        <v>21</v>
      </c>
      <c r="H1505">
        <v>1</v>
      </c>
      <c r="I1505">
        <v>1</v>
      </c>
      <c r="J1505">
        <v>6</v>
      </c>
      <c r="K1505">
        <v>8</v>
      </c>
      <c r="L1505">
        <v>6</v>
      </c>
      <c r="M1505">
        <v>3</v>
      </c>
      <c r="N1505">
        <v>3</v>
      </c>
      <c r="O1505">
        <v>1</v>
      </c>
      <c r="P1505">
        <v>2</v>
      </c>
      <c r="Q1505">
        <v>0</v>
      </c>
      <c r="R1505">
        <v>3</v>
      </c>
      <c r="S1505">
        <v>14</v>
      </c>
      <c r="T1505">
        <v>10</v>
      </c>
      <c r="U1505">
        <v>13</v>
      </c>
      <c r="V1505">
        <v>9</v>
      </c>
      <c r="W1505">
        <v>9</v>
      </c>
      <c r="X1505">
        <v>6</v>
      </c>
      <c r="Y1505">
        <v>16</v>
      </c>
      <c r="Z1505">
        <v>3</v>
      </c>
      <c r="AA1505">
        <v>12</v>
      </c>
      <c r="AB1505">
        <v>0</v>
      </c>
      <c r="AC1505">
        <v>0</v>
      </c>
      <c r="AD1505">
        <v>12</v>
      </c>
      <c r="AE1505">
        <v>0</v>
      </c>
      <c r="AF1505">
        <v>26</v>
      </c>
      <c r="AG1505">
        <v>0</v>
      </c>
      <c r="AH1505">
        <v>0</v>
      </c>
      <c r="AI1505">
        <v>12</v>
      </c>
      <c r="AJ1505">
        <v>0</v>
      </c>
      <c r="AK1505">
        <v>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2</v>
      </c>
      <c r="AX1505">
        <v>1</v>
      </c>
      <c r="AY1505">
        <v>12</v>
      </c>
      <c r="AZ1505">
        <v>14</v>
      </c>
      <c r="BA1505">
        <v>0</v>
      </c>
      <c r="BB1505">
        <v>0</v>
      </c>
      <c r="BC1505">
        <v>1</v>
      </c>
      <c r="BD1505">
        <v>6</v>
      </c>
    </row>
    <row r="1506" spans="1:56" x14ac:dyDescent="0.3">
      <c r="A1506">
        <v>2025</v>
      </c>
      <c r="B1506">
        <v>9</v>
      </c>
      <c r="C1506">
        <v>4327</v>
      </c>
      <c r="D1506">
        <v>4330</v>
      </c>
      <c r="E1506" t="s">
        <v>24</v>
      </c>
      <c r="F1506" t="s">
        <v>8</v>
      </c>
      <c r="G1506" t="s">
        <v>21</v>
      </c>
      <c r="H1506">
        <v>0</v>
      </c>
      <c r="I1506">
        <v>0</v>
      </c>
      <c r="J1506">
        <v>0</v>
      </c>
      <c r="K1506">
        <v>1</v>
      </c>
      <c r="L1506">
        <v>1</v>
      </c>
      <c r="M1506">
        <v>0</v>
      </c>
      <c r="N1506">
        <v>1</v>
      </c>
      <c r="O1506">
        <v>0</v>
      </c>
      <c r="P1506">
        <v>0</v>
      </c>
      <c r="Q1506">
        <v>0</v>
      </c>
      <c r="R1506">
        <v>0</v>
      </c>
      <c r="S1506">
        <v>5</v>
      </c>
      <c r="T1506">
        <v>0</v>
      </c>
      <c r="U1506">
        <v>3</v>
      </c>
      <c r="V1506">
        <v>2</v>
      </c>
      <c r="W1506">
        <v>0</v>
      </c>
      <c r="X1506">
        <v>1</v>
      </c>
      <c r="Y1506">
        <v>1</v>
      </c>
      <c r="Z1506">
        <v>0</v>
      </c>
      <c r="AA1506">
        <v>2</v>
      </c>
      <c r="AB1506">
        <v>0</v>
      </c>
      <c r="AC1506">
        <v>0</v>
      </c>
      <c r="AD1506">
        <v>0</v>
      </c>
      <c r="AE1506">
        <v>0</v>
      </c>
      <c r="AF1506">
        <v>3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8</v>
      </c>
      <c r="AZ1506">
        <v>12</v>
      </c>
      <c r="BA1506">
        <v>0</v>
      </c>
      <c r="BB1506">
        <v>0</v>
      </c>
      <c r="BC1506">
        <v>1</v>
      </c>
      <c r="BD1506">
        <v>1</v>
      </c>
    </row>
    <row r="1507" spans="1:56" x14ac:dyDescent="0.3">
      <c r="A1507">
        <v>2025</v>
      </c>
      <c r="B1507">
        <v>9</v>
      </c>
      <c r="C1507">
        <v>4328</v>
      </c>
      <c r="D1507">
        <v>4331</v>
      </c>
      <c r="E1507" t="s">
        <v>25</v>
      </c>
      <c r="F1507" t="s">
        <v>8</v>
      </c>
      <c r="G1507" t="s">
        <v>25</v>
      </c>
      <c r="H1507">
        <v>0</v>
      </c>
      <c r="I1507">
        <v>0</v>
      </c>
      <c r="J1507">
        <v>2</v>
      </c>
      <c r="K1507">
        <v>7</v>
      </c>
      <c r="L1507">
        <v>5</v>
      </c>
      <c r="M1507">
        <v>2</v>
      </c>
      <c r="N1507">
        <v>7</v>
      </c>
      <c r="O1507">
        <v>0</v>
      </c>
      <c r="P1507">
        <v>4</v>
      </c>
      <c r="Q1507">
        <v>0</v>
      </c>
      <c r="R1507">
        <v>5</v>
      </c>
      <c r="S1507">
        <v>15</v>
      </c>
      <c r="T1507">
        <v>12</v>
      </c>
      <c r="U1507">
        <v>24</v>
      </c>
      <c r="V1507">
        <v>11</v>
      </c>
      <c r="W1507">
        <v>20</v>
      </c>
      <c r="X1507">
        <v>7</v>
      </c>
      <c r="Y1507">
        <v>9</v>
      </c>
      <c r="Z1507">
        <v>9</v>
      </c>
      <c r="AA1507">
        <v>6</v>
      </c>
      <c r="AB1507">
        <v>0</v>
      </c>
      <c r="AC1507">
        <v>0</v>
      </c>
      <c r="AD1507">
        <v>15</v>
      </c>
      <c r="AE1507">
        <v>1</v>
      </c>
      <c r="AF1507">
        <v>42</v>
      </c>
      <c r="AG1507">
        <v>0</v>
      </c>
      <c r="AH1507">
        <v>0</v>
      </c>
      <c r="AI1507">
        <v>16</v>
      </c>
      <c r="AJ1507">
        <v>0</v>
      </c>
      <c r="AK1507">
        <v>15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4</v>
      </c>
      <c r="AT1507">
        <v>10</v>
      </c>
      <c r="AU1507">
        <v>0</v>
      </c>
      <c r="AV1507">
        <v>0</v>
      </c>
      <c r="AW1507">
        <v>3</v>
      </c>
      <c r="AX1507">
        <v>4</v>
      </c>
      <c r="AY1507">
        <v>9</v>
      </c>
      <c r="AZ1507">
        <v>19</v>
      </c>
      <c r="BA1507">
        <v>0</v>
      </c>
      <c r="BB1507">
        <v>0</v>
      </c>
      <c r="BC1507">
        <v>2</v>
      </c>
      <c r="BD1507">
        <v>2</v>
      </c>
    </row>
    <row r="1508" spans="1:56" x14ac:dyDescent="0.3">
      <c r="A1508">
        <v>2025</v>
      </c>
      <c r="B1508">
        <v>9</v>
      </c>
      <c r="C1508">
        <v>4329</v>
      </c>
      <c r="D1508">
        <v>4332</v>
      </c>
      <c r="E1508" t="s">
        <v>26</v>
      </c>
      <c r="F1508" t="s">
        <v>8</v>
      </c>
      <c r="G1508" t="s">
        <v>25</v>
      </c>
      <c r="H1508">
        <v>5</v>
      </c>
      <c r="I1508">
        <v>0</v>
      </c>
      <c r="J1508">
        <v>11</v>
      </c>
      <c r="K1508">
        <v>4</v>
      </c>
      <c r="L1508">
        <v>9</v>
      </c>
      <c r="M1508">
        <v>2</v>
      </c>
      <c r="N1508">
        <v>12</v>
      </c>
      <c r="O1508">
        <v>0</v>
      </c>
      <c r="P1508">
        <v>6</v>
      </c>
      <c r="Q1508">
        <v>0</v>
      </c>
      <c r="R1508">
        <v>9</v>
      </c>
      <c r="S1508">
        <v>17</v>
      </c>
      <c r="T1508">
        <v>20</v>
      </c>
      <c r="U1508">
        <v>16</v>
      </c>
      <c r="V1508">
        <v>8</v>
      </c>
      <c r="W1508">
        <v>8</v>
      </c>
      <c r="X1508">
        <v>9</v>
      </c>
      <c r="Y1508">
        <v>7</v>
      </c>
      <c r="Z1508">
        <v>2</v>
      </c>
      <c r="AA1508">
        <v>8</v>
      </c>
      <c r="AB1508">
        <v>2</v>
      </c>
      <c r="AC1508">
        <v>0</v>
      </c>
      <c r="AD1508">
        <v>21</v>
      </c>
      <c r="AE1508">
        <v>0</v>
      </c>
      <c r="AF1508">
        <v>40</v>
      </c>
      <c r="AG1508">
        <v>1</v>
      </c>
      <c r="AH1508">
        <v>30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1</v>
      </c>
      <c r="AX1508">
        <v>1</v>
      </c>
      <c r="AY1508">
        <v>8</v>
      </c>
      <c r="AZ1508">
        <v>8</v>
      </c>
      <c r="BA1508">
        <v>1</v>
      </c>
      <c r="BB1508">
        <v>0</v>
      </c>
      <c r="BC1508">
        <v>0</v>
      </c>
      <c r="BD1508">
        <v>3</v>
      </c>
    </row>
    <row r="1509" spans="1:56" x14ac:dyDescent="0.3">
      <c r="A1509">
        <v>2025</v>
      </c>
      <c r="B1509">
        <v>9</v>
      </c>
      <c r="C1509">
        <v>4330</v>
      </c>
      <c r="D1509">
        <v>4333</v>
      </c>
      <c r="E1509" t="s">
        <v>27</v>
      </c>
      <c r="F1509" t="s">
        <v>8</v>
      </c>
      <c r="G1509" t="s">
        <v>25</v>
      </c>
      <c r="H1509">
        <v>3</v>
      </c>
      <c r="I1509">
        <v>1</v>
      </c>
      <c r="J1509">
        <v>2</v>
      </c>
      <c r="K1509">
        <v>11</v>
      </c>
      <c r="L1509">
        <v>5</v>
      </c>
      <c r="M1509">
        <v>1</v>
      </c>
      <c r="N1509">
        <v>4</v>
      </c>
      <c r="O1509">
        <v>0</v>
      </c>
      <c r="P1509">
        <v>4</v>
      </c>
      <c r="Q1509">
        <v>0</v>
      </c>
      <c r="R1509">
        <v>4</v>
      </c>
      <c r="S1509">
        <v>12</v>
      </c>
      <c r="T1509">
        <v>8</v>
      </c>
      <c r="U1509">
        <v>10</v>
      </c>
      <c r="V1509">
        <v>4</v>
      </c>
      <c r="W1509">
        <v>7</v>
      </c>
      <c r="X1509">
        <v>7</v>
      </c>
      <c r="Y1509">
        <v>8</v>
      </c>
      <c r="Z1509">
        <v>4</v>
      </c>
      <c r="AA1509">
        <v>7</v>
      </c>
      <c r="AB1509">
        <v>0</v>
      </c>
      <c r="AC1509">
        <v>0</v>
      </c>
      <c r="AD1509">
        <v>12</v>
      </c>
      <c r="AE1509">
        <v>0</v>
      </c>
      <c r="AF1509">
        <v>30</v>
      </c>
      <c r="AG1509">
        <v>0</v>
      </c>
      <c r="AH1509">
        <v>12</v>
      </c>
      <c r="AI1509">
        <v>1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3</v>
      </c>
      <c r="AV1509">
        <v>0</v>
      </c>
      <c r="AW1509">
        <v>1</v>
      </c>
      <c r="AX1509">
        <v>7</v>
      </c>
      <c r="AY1509">
        <v>14</v>
      </c>
      <c r="AZ1509">
        <v>24</v>
      </c>
      <c r="BA1509">
        <v>0</v>
      </c>
      <c r="BB1509">
        <v>0</v>
      </c>
      <c r="BC1509">
        <v>7</v>
      </c>
      <c r="BD1509">
        <v>10</v>
      </c>
    </row>
    <row r="1510" spans="1:56" x14ac:dyDescent="0.3">
      <c r="A1510">
        <v>2025</v>
      </c>
      <c r="B1510">
        <v>9</v>
      </c>
      <c r="C1510">
        <v>4331</v>
      </c>
      <c r="D1510">
        <v>4334</v>
      </c>
      <c r="E1510" t="s">
        <v>28</v>
      </c>
      <c r="F1510" t="s">
        <v>8</v>
      </c>
      <c r="G1510" t="s">
        <v>25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2</v>
      </c>
      <c r="P1510">
        <v>2</v>
      </c>
      <c r="Q1510">
        <v>0</v>
      </c>
      <c r="R1510">
        <v>1</v>
      </c>
      <c r="S1510">
        <v>1</v>
      </c>
      <c r="T1510">
        <v>0</v>
      </c>
      <c r="U1510">
        <v>1</v>
      </c>
      <c r="V1510">
        <v>1</v>
      </c>
      <c r="W1510">
        <v>2</v>
      </c>
      <c r="X1510">
        <v>2</v>
      </c>
      <c r="Y1510">
        <v>1</v>
      </c>
      <c r="Z1510">
        <v>0</v>
      </c>
      <c r="AA1510">
        <v>1</v>
      </c>
      <c r="AB1510">
        <v>0</v>
      </c>
      <c r="AC1510">
        <v>0</v>
      </c>
      <c r="AD1510">
        <v>0</v>
      </c>
      <c r="AE1510">
        <v>0</v>
      </c>
      <c r="AF1510">
        <v>9</v>
      </c>
      <c r="AG1510">
        <v>0</v>
      </c>
      <c r="AH1510">
        <v>1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1</v>
      </c>
      <c r="AX1510">
        <v>0</v>
      </c>
      <c r="AY1510">
        <v>2</v>
      </c>
      <c r="AZ1510">
        <v>1</v>
      </c>
      <c r="BA1510">
        <v>0</v>
      </c>
      <c r="BB1510">
        <v>0</v>
      </c>
      <c r="BC1510">
        <v>0</v>
      </c>
      <c r="BD1510">
        <v>1</v>
      </c>
    </row>
    <row r="1511" spans="1:56" x14ac:dyDescent="0.3">
      <c r="A1511">
        <v>2025</v>
      </c>
      <c r="B1511">
        <v>9</v>
      </c>
      <c r="C1511">
        <v>4332</v>
      </c>
      <c r="D1511">
        <v>4335</v>
      </c>
      <c r="E1511" t="s">
        <v>29</v>
      </c>
      <c r="F1511" t="s">
        <v>8</v>
      </c>
      <c r="G1511" t="s">
        <v>25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</v>
      </c>
      <c r="W1511">
        <v>0</v>
      </c>
      <c r="X1511">
        <v>0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5</v>
      </c>
      <c r="AG1511">
        <v>0</v>
      </c>
      <c r="AH1511">
        <v>2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1</v>
      </c>
      <c r="AV1511">
        <v>0</v>
      </c>
      <c r="AW1511">
        <v>0</v>
      </c>
      <c r="AX1511">
        <v>2</v>
      </c>
      <c r="AY1511">
        <v>9</v>
      </c>
      <c r="AZ1511">
        <v>18</v>
      </c>
      <c r="BA1511">
        <v>0</v>
      </c>
      <c r="BB1511">
        <v>0</v>
      </c>
      <c r="BC1511">
        <v>3</v>
      </c>
      <c r="BD1511">
        <v>3</v>
      </c>
    </row>
    <row r="1512" spans="1:56" x14ac:dyDescent="0.3">
      <c r="A1512">
        <v>2025</v>
      </c>
      <c r="B1512">
        <v>9</v>
      </c>
      <c r="C1512">
        <v>4334</v>
      </c>
      <c r="D1512">
        <v>4337</v>
      </c>
      <c r="E1512" t="s">
        <v>31</v>
      </c>
      <c r="F1512" t="s">
        <v>8</v>
      </c>
      <c r="G1512" t="s">
        <v>30</v>
      </c>
      <c r="H1512">
        <v>0</v>
      </c>
      <c r="I1512">
        <v>0</v>
      </c>
      <c r="J1512">
        <v>0</v>
      </c>
      <c r="K1512">
        <v>4</v>
      </c>
      <c r="L1512">
        <v>2</v>
      </c>
      <c r="M1512">
        <v>0</v>
      </c>
      <c r="N1512">
        <v>1</v>
      </c>
      <c r="O1512">
        <v>0</v>
      </c>
      <c r="P1512">
        <v>0</v>
      </c>
      <c r="Q1512">
        <v>0</v>
      </c>
      <c r="R1512">
        <v>1</v>
      </c>
      <c r="S1512">
        <v>3</v>
      </c>
      <c r="T1512">
        <v>4</v>
      </c>
      <c r="U1512">
        <v>2</v>
      </c>
      <c r="V1512">
        <v>1</v>
      </c>
      <c r="W1512">
        <v>1</v>
      </c>
      <c r="X1512">
        <v>1</v>
      </c>
      <c r="Y1512">
        <v>1</v>
      </c>
      <c r="Z1512">
        <v>0</v>
      </c>
      <c r="AA1512">
        <v>3</v>
      </c>
      <c r="AB1512">
        <v>0</v>
      </c>
      <c r="AC1512">
        <v>0</v>
      </c>
      <c r="AD1512">
        <v>0</v>
      </c>
      <c r="AE1512">
        <v>1</v>
      </c>
      <c r="AF1512">
        <v>9</v>
      </c>
      <c r="AG1512">
        <v>0</v>
      </c>
      <c r="AH1512">
        <v>0</v>
      </c>
      <c r="AI1512">
        <v>1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3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4</v>
      </c>
      <c r="BD1512">
        <v>4</v>
      </c>
    </row>
    <row r="1513" spans="1:56" x14ac:dyDescent="0.3">
      <c r="A1513">
        <v>2025</v>
      </c>
      <c r="B1513">
        <v>9</v>
      </c>
      <c r="C1513">
        <v>4335</v>
      </c>
      <c r="D1513">
        <v>4338</v>
      </c>
      <c r="E1513" t="s">
        <v>32</v>
      </c>
      <c r="F1513" t="s">
        <v>8</v>
      </c>
      <c r="G1513" t="s">
        <v>32</v>
      </c>
      <c r="H1513">
        <v>3</v>
      </c>
      <c r="I1513">
        <v>3</v>
      </c>
      <c r="J1513">
        <v>6</v>
      </c>
      <c r="K1513">
        <v>7</v>
      </c>
      <c r="L1513">
        <v>10</v>
      </c>
      <c r="M1513">
        <v>0</v>
      </c>
      <c r="N1513">
        <v>8</v>
      </c>
      <c r="O1513">
        <v>0</v>
      </c>
      <c r="P1513">
        <v>6</v>
      </c>
      <c r="Q1513">
        <v>0</v>
      </c>
      <c r="R1513">
        <v>2</v>
      </c>
      <c r="S1513">
        <v>11</v>
      </c>
      <c r="T1513">
        <v>7</v>
      </c>
      <c r="U1513">
        <v>11</v>
      </c>
      <c r="V1513">
        <v>3</v>
      </c>
      <c r="W1513">
        <v>6</v>
      </c>
      <c r="X1513">
        <v>10</v>
      </c>
      <c r="Y1513">
        <v>4</v>
      </c>
      <c r="Z1513">
        <v>4</v>
      </c>
      <c r="AA1513">
        <v>3</v>
      </c>
      <c r="AB1513">
        <v>2</v>
      </c>
      <c r="AC1513">
        <v>0</v>
      </c>
      <c r="AD1513">
        <v>8</v>
      </c>
      <c r="AE1513">
        <v>0</v>
      </c>
      <c r="AF1513">
        <v>23</v>
      </c>
      <c r="AG1513">
        <v>0</v>
      </c>
      <c r="AH1513">
        <v>0</v>
      </c>
      <c r="AI1513">
        <v>8</v>
      </c>
      <c r="AJ1513">
        <v>0</v>
      </c>
      <c r="AK1513">
        <v>2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1</v>
      </c>
      <c r="AV1513">
        <v>0</v>
      </c>
      <c r="AW1513">
        <v>1</v>
      </c>
      <c r="AX1513">
        <v>0</v>
      </c>
      <c r="AY1513">
        <v>1</v>
      </c>
      <c r="AZ1513">
        <v>1</v>
      </c>
      <c r="BA1513">
        <v>0</v>
      </c>
      <c r="BB1513">
        <v>0</v>
      </c>
      <c r="BC1513">
        <v>0</v>
      </c>
      <c r="BD1513">
        <v>0</v>
      </c>
    </row>
    <row r="1514" spans="1:56" x14ac:dyDescent="0.3">
      <c r="A1514">
        <v>2025</v>
      </c>
      <c r="B1514">
        <v>9</v>
      </c>
      <c r="C1514">
        <v>4336</v>
      </c>
      <c r="D1514">
        <v>4339</v>
      </c>
      <c r="E1514" t="s">
        <v>33</v>
      </c>
      <c r="F1514" t="s">
        <v>8</v>
      </c>
      <c r="G1514" t="s">
        <v>34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2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1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</row>
    <row r="1515" spans="1:56" x14ac:dyDescent="0.3">
      <c r="A1515">
        <v>2025</v>
      </c>
      <c r="B1515">
        <v>9</v>
      </c>
      <c r="C1515">
        <v>4337</v>
      </c>
      <c r="D1515">
        <v>4340</v>
      </c>
      <c r="E1515" t="s">
        <v>35</v>
      </c>
      <c r="F1515" t="s">
        <v>8</v>
      </c>
      <c r="G1515" t="s">
        <v>34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1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</row>
    <row r="1516" spans="1:56" x14ac:dyDescent="0.3">
      <c r="A1516">
        <v>2025</v>
      </c>
      <c r="B1516">
        <v>9</v>
      </c>
      <c r="C1516">
        <v>4338</v>
      </c>
      <c r="D1516">
        <v>4341</v>
      </c>
      <c r="E1516" t="s">
        <v>36</v>
      </c>
      <c r="F1516" t="s">
        <v>8</v>
      </c>
      <c r="G1516" t="s">
        <v>37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0</v>
      </c>
      <c r="Y1516">
        <v>2</v>
      </c>
      <c r="Z1516">
        <v>0</v>
      </c>
      <c r="AA1516">
        <v>1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1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2</v>
      </c>
      <c r="AX1516">
        <v>0</v>
      </c>
      <c r="AY1516">
        <v>2</v>
      </c>
      <c r="AZ1516">
        <v>6</v>
      </c>
      <c r="BA1516">
        <v>0</v>
      </c>
      <c r="BB1516">
        <v>0</v>
      </c>
      <c r="BC1516">
        <v>0</v>
      </c>
      <c r="BD1516">
        <v>0</v>
      </c>
    </row>
    <row r="1517" spans="1:56" x14ac:dyDescent="0.3">
      <c r="A1517">
        <v>2025</v>
      </c>
      <c r="B1517">
        <v>9</v>
      </c>
      <c r="C1517">
        <v>4339</v>
      </c>
      <c r="D1517">
        <v>4342</v>
      </c>
      <c r="E1517" t="s">
        <v>38</v>
      </c>
      <c r="F1517" t="s">
        <v>8</v>
      </c>
      <c r="G1517" t="s">
        <v>39</v>
      </c>
      <c r="H1517">
        <v>0</v>
      </c>
      <c r="I1517">
        <v>0</v>
      </c>
      <c r="J1517">
        <v>4</v>
      </c>
      <c r="K1517">
        <v>5</v>
      </c>
      <c r="L1517">
        <v>5</v>
      </c>
      <c r="M1517">
        <v>2</v>
      </c>
      <c r="N1517">
        <v>2</v>
      </c>
      <c r="O1517">
        <v>0</v>
      </c>
      <c r="P1517">
        <v>2</v>
      </c>
      <c r="Q1517">
        <v>1</v>
      </c>
      <c r="R1517">
        <v>1</v>
      </c>
      <c r="S1517">
        <v>8</v>
      </c>
      <c r="T1517">
        <v>12</v>
      </c>
      <c r="U1517">
        <v>9</v>
      </c>
      <c r="V1517">
        <v>9</v>
      </c>
      <c r="W1517">
        <v>4</v>
      </c>
      <c r="X1517">
        <v>7</v>
      </c>
      <c r="Y1517">
        <v>10</v>
      </c>
      <c r="Z1517">
        <v>5</v>
      </c>
      <c r="AA1517">
        <v>7</v>
      </c>
      <c r="AB1517">
        <v>4</v>
      </c>
      <c r="AC1517">
        <v>0</v>
      </c>
      <c r="AD1517">
        <v>7</v>
      </c>
      <c r="AE1517">
        <v>0</v>
      </c>
      <c r="AF1517">
        <v>31</v>
      </c>
      <c r="AG1517">
        <v>0</v>
      </c>
      <c r="AH1517">
        <v>0</v>
      </c>
      <c r="AI1517">
        <v>7</v>
      </c>
      <c r="AJ1517">
        <v>0</v>
      </c>
      <c r="AK1517">
        <v>5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2</v>
      </c>
      <c r="AX1517">
        <v>3</v>
      </c>
      <c r="AY1517">
        <v>7</v>
      </c>
      <c r="AZ1517">
        <v>19</v>
      </c>
      <c r="BA1517">
        <v>0</v>
      </c>
      <c r="BB1517">
        <v>0</v>
      </c>
      <c r="BC1517">
        <v>2</v>
      </c>
      <c r="BD1517">
        <v>1</v>
      </c>
    </row>
    <row r="1518" spans="1:56" x14ac:dyDescent="0.3">
      <c r="A1518">
        <v>2025</v>
      </c>
      <c r="B1518">
        <v>9</v>
      </c>
      <c r="C1518">
        <v>4340</v>
      </c>
      <c r="D1518">
        <v>4343</v>
      </c>
      <c r="E1518" t="s">
        <v>40</v>
      </c>
      <c r="F1518" t="s">
        <v>8</v>
      </c>
      <c r="G1518" t="s">
        <v>39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0</v>
      </c>
      <c r="AE1518">
        <v>0</v>
      </c>
      <c r="AF1518">
        <v>1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</row>
    <row r="1519" spans="1:56" x14ac:dyDescent="0.3">
      <c r="A1519">
        <v>2025</v>
      </c>
      <c r="B1519">
        <v>9</v>
      </c>
      <c r="C1519">
        <v>4341</v>
      </c>
      <c r="D1519">
        <v>4344</v>
      </c>
      <c r="E1519" t="s">
        <v>41</v>
      </c>
      <c r="F1519" t="s">
        <v>8</v>
      </c>
      <c r="G1519" t="s">
        <v>39</v>
      </c>
      <c r="H1519">
        <v>0</v>
      </c>
      <c r="I1519">
        <v>0</v>
      </c>
      <c r="J1519">
        <v>0</v>
      </c>
      <c r="K1519">
        <v>0</v>
      </c>
      <c r="L1519">
        <v>1</v>
      </c>
      <c r="M1519">
        <v>0</v>
      </c>
      <c r="N1519">
        <v>1</v>
      </c>
      <c r="O1519">
        <v>0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0</v>
      </c>
      <c r="AH1519">
        <v>0</v>
      </c>
      <c r="AI1519">
        <v>1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</row>
    <row r="1520" spans="1:56" x14ac:dyDescent="0.3">
      <c r="A1520">
        <v>2025</v>
      </c>
      <c r="B1520">
        <v>9</v>
      </c>
      <c r="C1520">
        <v>4342</v>
      </c>
      <c r="D1520">
        <v>4345</v>
      </c>
      <c r="E1520" t="s">
        <v>42</v>
      </c>
      <c r="F1520" t="s">
        <v>8</v>
      </c>
      <c r="G1520" t="s">
        <v>42</v>
      </c>
      <c r="H1520">
        <v>0</v>
      </c>
      <c r="I1520">
        <v>2</v>
      </c>
      <c r="J1520">
        <v>0</v>
      </c>
      <c r="K1520">
        <v>6</v>
      </c>
      <c r="L1520">
        <v>2</v>
      </c>
      <c r="M1520">
        <v>0</v>
      </c>
      <c r="N1520">
        <v>5</v>
      </c>
      <c r="O1520">
        <v>0</v>
      </c>
      <c r="P1520">
        <v>8</v>
      </c>
      <c r="Q1520">
        <v>0</v>
      </c>
      <c r="R1520">
        <v>0</v>
      </c>
      <c r="S1520">
        <v>13</v>
      </c>
      <c r="T1520">
        <v>5</v>
      </c>
      <c r="U1520">
        <v>10</v>
      </c>
      <c r="V1520">
        <v>9</v>
      </c>
      <c r="W1520">
        <v>10</v>
      </c>
      <c r="X1520">
        <v>4</v>
      </c>
      <c r="Y1520">
        <v>0</v>
      </c>
      <c r="Z1520">
        <v>1</v>
      </c>
      <c r="AA1520">
        <v>6</v>
      </c>
      <c r="AB1520">
        <v>0</v>
      </c>
      <c r="AC1520">
        <v>0</v>
      </c>
      <c r="AD1520">
        <v>3</v>
      </c>
      <c r="AE1520">
        <v>0</v>
      </c>
      <c r="AF1520">
        <v>33</v>
      </c>
      <c r="AG1520">
        <v>0</v>
      </c>
      <c r="AH1520">
        <v>0</v>
      </c>
      <c r="AI1520">
        <v>3</v>
      </c>
      <c r="AJ1520">
        <v>0</v>
      </c>
      <c r="AK1520">
        <v>12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2</v>
      </c>
      <c r="AV1520">
        <v>0</v>
      </c>
      <c r="AW1520">
        <v>0</v>
      </c>
      <c r="AX1520">
        <v>0</v>
      </c>
      <c r="AY1520">
        <v>9</v>
      </c>
      <c r="AZ1520">
        <v>9</v>
      </c>
      <c r="BA1520">
        <v>0</v>
      </c>
      <c r="BB1520">
        <v>0</v>
      </c>
      <c r="BC1520">
        <v>0</v>
      </c>
      <c r="BD1520">
        <v>2</v>
      </c>
    </row>
    <row r="1521" spans="1:56" x14ac:dyDescent="0.3">
      <c r="A1521">
        <v>2025</v>
      </c>
      <c r="B1521">
        <v>9</v>
      </c>
      <c r="C1521">
        <v>4343</v>
      </c>
      <c r="D1521">
        <v>4346</v>
      </c>
      <c r="E1521" t="s">
        <v>43</v>
      </c>
      <c r="F1521" t="s">
        <v>8</v>
      </c>
      <c r="G1521" t="s">
        <v>42</v>
      </c>
      <c r="H1521">
        <v>0</v>
      </c>
      <c r="I1521">
        <v>0</v>
      </c>
      <c r="J1521">
        <v>0</v>
      </c>
      <c r="K1521">
        <v>2</v>
      </c>
      <c r="L1521">
        <v>2</v>
      </c>
      <c r="M1521">
        <v>0</v>
      </c>
      <c r="N1521">
        <v>4</v>
      </c>
      <c r="O1521">
        <v>0</v>
      </c>
      <c r="P1521">
        <v>3</v>
      </c>
      <c r="Q1521">
        <v>0</v>
      </c>
      <c r="R1521">
        <v>0</v>
      </c>
      <c r="S1521">
        <v>2</v>
      </c>
      <c r="T1521">
        <v>1</v>
      </c>
      <c r="U1521">
        <v>0</v>
      </c>
      <c r="V1521">
        <v>1</v>
      </c>
      <c r="W1521">
        <v>1</v>
      </c>
      <c r="X1521">
        <v>0</v>
      </c>
      <c r="Y1521">
        <v>0</v>
      </c>
      <c r="Z1521">
        <v>3</v>
      </c>
      <c r="AA1521">
        <v>1</v>
      </c>
      <c r="AB1521">
        <v>1</v>
      </c>
      <c r="AC1521">
        <v>0</v>
      </c>
      <c r="AD1521">
        <v>1</v>
      </c>
      <c r="AE1521">
        <v>0</v>
      </c>
      <c r="AF1521">
        <v>1</v>
      </c>
      <c r="AG1521">
        <v>0</v>
      </c>
      <c r="AH1521">
        <v>0</v>
      </c>
      <c r="AI1521">
        <v>0</v>
      </c>
      <c r="AJ1521">
        <v>0</v>
      </c>
      <c r="AK1521">
        <v>1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1</v>
      </c>
      <c r="BA1521">
        <v>0</v>
      </c>
      <c r="BB1521">
        <v>0</v>
      </c>
      <c r="BC1521">
        <v>0</v>
      </c>
      <c r="BD1521">
        <v>0</v>
      </c>
    </row>
    <row r="1522" spans="1:56" x14ac:dyDescent="0.3">
      <c r="A1522">
        <v>2025</v>
      </c>
      <c r="B1522">
        <v>9</v>
      </c>
      <c r="C1522">
        <v>4344</v>
      </c>
      <c r="D1522">
        <v>4347</v>
      </c>
      <c r="E1522" t="s">
        <v>44</v>
      </c>
      <c r="F1522" t="s">
        <v>8</v>
      </c>
      <c r="G1522" t="s">
        <v>42</v>
      </c>
      <c r="H1522">
        <v>0</v>
      </c>
      <c r="I1522">
        <v>0</v>
      </c>
      <c r="J1522">
        <v>0</v>
      </c>
      <c r="K1522">
        <v>1</v>
      </c>
      <c r="L1522">
        <v>0</v>
      </c>
      <c r="M1522">
        <v>0</v>
      </c>
      <c r="N1522">
        <v>0</v>
      </c>
      <c r="O1522">
        <v>0</v>
      </c>
      <c r="P1522">
        <v>1</v>
      </c>
      <c r="Q1522">
        <v>0</v>
      </c>
      <c r="R1522">
        <v>0</v>
      </c>
      <c r="S1522">
        <v>1</v>
      </c>
      <c r="T1522">
        <v>0</v>
      </c>
      <c r="U1522">
        <v>1</v>
      </c>
      <c r="V1522">
        <v>1</v>
      </c>
      <c r="W1522">
        <v>1</v>
      </c>
      <c r="X1522">
        <v>0</v>
      </c>
      <c r="Y1522">
        <v>0</v>
      </c>
      <c r="Z1522">
        <v>0</v>
      </c>
      <c r="AA1522">
        <v>0</v>
      </c>
      <c r="AB1522">
        <v>1</v>
      </c>
      <c r="AC1522">
        <v>0</v>
      </c>
      <c r="AD1522">
        <v>1</v>
      </c>
      <c r="AE1522">
        <v>0</v>
      </c>
      <c r="AF1522">
        <v>1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</row>
    <row r="1523" spans="1:56" x14ac:dyDescent="0.3">
      <c r="A1523">
        <v>2025</v>
      </c>
      <c r="B1523">
        <v>9</v>
      </c>
      <c r="C1523">
        <v>4345</v>
      </c>
      <c r="D1523">
        <v>4348</v>
      </c>
      <c r="E1523" t="s">
        <v>45</v>
      </c>
      <c r="F1523" t="s">
        <v>8</v>
      </c>
      <c r="G1523" t="s">
        <v>42</v>
      </c>
      <c r="H1523">
        <v>0</v>
      </c>
      <c r="I1523">
        <v>0</v>
      </c>
      <c r="J1523">
        <v>0</v>
      </c>
      <c r="K1523">
        <v>1</v>
      </c>
      <c r="L1523">
        <v>0</v>
      </c>
      <c r="M1523">
        <v>0</v>
      </c>
      <c r="N1523">
        <v>1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1</v>
      </c>
      <c r="U1523">
        <v>3</v>
      </c>
      <c r="V1523">
        <v>1</v>
      </c>
      <c r="W1523">
        <v>2</v>
      </c>
      <c r="X1523">
        <v>1</v>
      </c>
      <c r="Y1523">
        <v>0</v>
      </c>
      <c r="Z1523">
        <v>1</v>
      </c>
      <c r="AA1523">
        <v>1</v>
      </c>
      <c r="AB1523">
        <v>2</v>
      </c>
      <c r="AC1523">
        <v>0</v>
      </c>
      <c r="AD1523">
        <v>2</v>
      </c>
      <c r="AE1523">
        <v>0</v>
      </c>
      <c r="AF1523">
        <v>3</v>
      </c>
      <c r="AG1523">
        <v>0</v>
      </c>
      <c r="AH1523">
        <v>2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1</v>
      </c>
      <c r="AU1523">
        <v>2</v>
      </c>
      <c r="AV1523">
        <v>0</v>
      </c>
      <c r="AW1523">
        <v>0</v>
      </c>
      <c r="AX1523">
        <v>0</v>
      </c>
      <c r="AY1523">
        <v>3</v>
      </c>
      <c r="AZ1523">
        <v>5</v>
      </c>
      <c r="BA1523">
        <v>0</v>
      </c>
      <c r="BB1523">
        <v>0</v>
      </c>
      <c r="BC1523">
        <v>0</v>
      </c>
      <c r="BD1523">
        <v>0</v>
      </c>
    </row>
    <row r="1524" spans="1:56" x14ac:dyDescent="0.3">
      <c r="A1524">
        <v>2025</v>
      </c>
      <c r="B1524">
        <v>9</v>
      </c>
      <c r="C1524">
        <v>4346</v>
      </c>
      <c r="D1524">
        <v>4349</v>
      </c>
      <c r="E1524" t="s">
        <v>46</v>
      </c>
      <c r="F1524" t="s">
        <v>8</v>
      </c>
      <c r="G1524" t="s">
        <v>47</v>
      </c>
      <c r="H1524">
        <v>2</v>
      </c>
      <c r="I1524">
        <v>0</v>
      </c>
      <c r="J1524">
        <v>16</v>
      </c>
      <c r="K1524">
        <v>7</v>
      </c>
      <c r="L1524">
        <v>8</v>
      </c>
      <c r="M1524">
        <v>0</v>
      </c>
      <c r="N1524">
        <v>9</v>
      </c>
      <c r="O1524">
        <v>0</v>
      </c>
      <c r="P1524">
        <v>12</v>
      </c>
      <c r="Q1524">
        <v>0</v>
      </c>
      <c r="R1524">
        <v>1</v>
      </c>
      <c r="S1524">
        <v>10</v>
      </c>
      <c r="T1524">
        <v>11</v>
      </c>
      <c r="U1524">
        <v>9</v>
      </c>
      <c r="V1524">
        <v>7</v>
      </c>
      <c r="W1524">
        <v>10</v>
      </c>
      <c r="X1524">
        <v>5</v>
      </c>
      <c r="Y1524">
        <v>14</v>
      </c>
      <c r="Z1524">
        <v>5</v>
      </c>
      <c r="AA1524">
        <v>10</v>
      </c>
      <c r="AB1524">
        <v>1</v>
      </c>
      <c r="AC1524">
        <v>0</v>
      </c>
      <c r="AD1524">
        <v>13</v>
      </c>
      <c r="AE1524">
        <v>0</v>
      </c>
      <c r="AF1524">
        <v>29</v>
      </c>
      <c r="AG1524">
        <v>0</v>
      </c>
      <c r="AH1524">
        <v>0</v>
      </c>
      <c r="AI1524">
        <v>14</v>
      </c>
      <c r="AJ1524">
        <v>0</v>
      </c>
      <c r="AK1524">
        <v>5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2</v>
      </c>
      <c r="AV1524">
        <v>0</v>
      </c>
      <c r="AW1524">
        <v>2</v>
      </c>
      <c r="AX1524">
        <v>0</v>
      </c>
      <c r="AY1524">
        <v>0</v>
      </c>
      <c r="AZ1524">
        <v>2</v>
      </c>
      <c r="BA1524">
        <v>0</v>
      </c>
      <c r="BB1524">
        <v>0</v>
      </c>
      <c r="BC1524">
        <v>0</v>
      </c>
      <c r="BD1524">
        <v>1</v>
      </c>
    </row>
    <row r="1525" spans="1:56" x14ac:dyDescent="0.3">
      <c r="A1525">
        <v>2025</v>
      </c>
      <c r="B1525">
        <v>9</v>
      </c>
      <c r="C1525">
        <v>4347</v>
      </c>
      <c r="D1525">
        <v>4350</v>
      </c>
      <c r="E1525" t="s">
        <v>48</v>
      </c>
      <c r="F1525" t="s">
        <v>8</v>
      </c>
      <c r="G1525" t="s">
        <v>47</v>
      </c>
      <c r="H1525">
        <v>0</v>
      </c>
      <c r="I1525">
        <v>0</v>
      </c>
      <c r="J1525">
        <v>0</v>
      </c>
      <c r="K1525">
        <v>1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2</v>
      </c>
      <c r="V1525">
        <v>0</v>
      </c>
      <c r="W1525">
        <v>5</v>
      </c>
      <c r="X1525">
        <v>1</v>
      </c>
      <c r="Y1525">
        <v>0</v>
      </c>
      <c r="Z1525">
        <v>2</v>
      </c>
      <c r="AA1525">
        <v>3</v>
      </c>
      <c r="AB1525">
        <v>0</v>
      </c>
      <c r="AC1525">
        <v>0</v>
      </c>
      <c r="AD1525">
        <v>0</v>
      </c>
      <c r="AE1525">
        <v>0</v>
      </c>
      <c r="AF1525">
        <v>9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3</v>
      </c>
      <c r="AY1525">
        <v>2</v>
      </c>
      <c r="AZ1525">
        <v>15</v>
      </c>
      <c r="BA1525">
        <v>0</v>
      </c>
      <c r="BB1525">
        <v>0</v>
      </c>
      <c r="BC1525">
        <v>0</v>
      </c>
      <c r="BD1525">
        <v>0</v>
      </c>
    </row>
    <row r="1526" spans="1:56" x14ac:dyDescent="0.3">
      <c r="A1526">
        <v>2025</v>
      </c>
      <c r="B1526">
        <v>9</v>
      </c>
      <c r="C1526">
        <v>4348</v>
      </c>
      <c r="D1526">
        <v>4351</v>
      </c>
      <c r="E1526" t="s">
        <v>49</v>
      </c>
      <c r="F1526" t="s">
        <v>8</v>
      </c>
      <c r="G1526" t="s">
        <v>47</v>
      </c>
      <c r="H1526">
        <v>0</v>
      </c>
      <c r="I1526">
        <v>0</v>
      </c>
      <c r="J1526">
        <v>0</v>
      </c>
      <c r="K1526">
        <v>1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1</v>
      </c>
      <c r="T1526">
        <v>1</v>
      </c>
      <c r="U1526">
        <v>0</v>
      </c>
      <c r="V1526">
        <v>2</v>
      </c>
      <c r="W1526">
        <v>2</v>
      </c>
      <c r="X1526">
        <v>0</v>
      </c>
      <c r="Y1526">
        <v>1</v>
      </c>
      <c r="Z1526">
        <v>1</v>
      </c>
      <c r="AA1526">
        <v>4</v>
      </c>
      <c r="AB1526">
        <v>0</v>
      </c>
      <c r="AC1526">
        <v>0</v>
      </c>
      <c r="AD1526">
        <v>2</v>
      </c>
      <c r="AE1526">
        <v>0</v>
      </c>
      <c r="AF1526">
        <v>8</v>
      </c>
      <c r="AG1526">
        <v>0</v>
      </c>
      <c r="AH1526">
        <v>0</v>
      </c>
      <c r="AI1526">
        <v>2</v>
      </c>
      <c r="AJ1526">
        <v>0</v>
      </c>
      <c r="AK1526">
        <v>2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1</v>
      </c>
      <c r="AV1526">
        <v>0</v>
      </c>
      <c r="AW1526">
        <v>0</v>
      </c>
      <c r="AX1526">
        <v>0</v>
      </c>
      <c r="AY1526">
        <v>3</v>
      </c>
      <c r="AZ1526">
        <v>5</v>
      </c>
      <c r="BA1526">
        <v>0</v>
      </c>
      <c r="BB1526">
        <v>0</v>
      </c>
      <c r="BC1526">
        <v>0</v>
      </c>
      <c r="BD1526">
        <v>2</v>
      </c>
    </row>
    <row r="1527" spans="1:56" x14ac:dyDescent="0.3">
      <c r="A1527">
        <v>2025</v>
      </c>
      <c r="B1527">
        <v>9</v>
      </c>
      <c r="C1527">
        <v>4349</v>
      </c>
      <c r="D1527">
        <v>4352</v>
      </c>
      <c r="E1527" t="s">
        <v>50</v>
      </c>
      <c r="F1527" t="s">
        <v>8</v>
      </c>
      <c r="G1527" t="s">
        <v>47</v>
      </c>
      <c r="H1527">
        <v>0</v>
      </c>
      <c r="I1527">
        <v>0</v>
      </c>
      <c r="J1527">
        <v>0</v>
      </c>
      <c r="K1527">
        <v>1</v>
      </c>
      <c r="L1527">
        <v>1</v>
      </c>
      <c r="M1527">
        <v>0</v>
      </c>
      <c r="N1527">
        <v>1</v>
      </c>
      <c r="O1527">
        <v>0</v>
      </c>
      <c r="P1527">
        <v>1</v>
      </c>
      <c r="Q1527">
        <v>0</v>
      </c>
      <c r="R1527">
        <v>0</v>
      </c>
      <c r="S1527">
        <v>1</v>
      </c>
      <c r="T1527">
        <v>0</v>
      </c>
      <c r="U1527">
        <v>2</v>
      </c>
      <c r="V1527">
        <v>0</v>
      </c>
      <c r="W1527">
        <v>1</v>
      </c>
      <c r="X1527">
        <v>0</v>
      </c>
      <c r="Y1527">
        <v>1</v>
      </c>
      <c r="Z1527">
        <v>1</v>
      </c>
      <c r="AA1527">
        <v>0</v>
      </c>
      <c r="AB1527">
        <v>0</v>
      </c>
      <c r="AC1527">
        <v>0</v>
      </c>
      <c r="AD1527">
        <v>3</v>
      </c>
      <c r="AE1527">
        <v>0</v>
      </c>
      <c r="AF1527">
        <v>6</v>
      </c>
      <c r="AG1527">
        <v>0</v>
      </c>
      <c r="AH1527">
        <v>0</v>
      </c>
      <c r="AI1527">
        <v>3</v>
      </c>
      <c r="AJ1527">
        <v>0</v>
      </c>
      <c r="AK1527">
        <v>3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1</v>
      </c>
      <c r="AV1527">
        <v>0</v>
      </c>
      <c r="AW1527">
        <v>0</v>
      </c>
      <c r="AX1527">
        <v>1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</row>
    <row r="1528" spans="1:56" x14ac:dyDescent="0.3">
      <c r="A1528">
        <v>2025</v>
      </c>
      <c r="B1528">
        <v>9</v>
      </c>
      <c r="C1528">
        <v>4350</v>
      </c>
      <c r="D1528">
        <v>4353</v>
      </c>
      <c r="E1528" t="s">
        <v>51</v>
      </c>
      <c r="F1528" t="s">
        <v>8</v>
      </c>
      <c r="G1528" t="s">
        <v>47</v>
      </c>
      <c r="H1528">
        <v>0</v>
      </c>
      <c r="I1528">
        <v>0</v>
      </c>
      <c r="J1528">
        <v>0</v>
      </c>
      <c r="K1528">
        <v>5</v>
      </c>
      <c r="L1528">
        <v>4</v>
      </c>
      <c r="M1528">
        <v>0</v>
      </c>
      <c r="N1528">
        <v>5</v>
      </c>
      <c r="O1528">
        <v>0</v>
      </c>
      <c r="P1528">
        <v>7</v>
      </c>
      <c r="Q1528">
        <v>0</v>
      </c>
      <c r="R1528">
        <v>0</v>
      </c>
      <c r="S1528">
        <v>8</v>
      </c>
      <c r="T1528">
        <v>8</v>
      </c>
      <c r="U1528">
        <v>7</v>
      </c>
      <c r="V1528">
        <v>4</v>
      </c>
      <c r="W1528">
        <v>6</v>
      </c>
      <c r="X1528">
        <v>4</v>
      </c>
      <c r="Y1528">
        <v>8</v>
      </c>
      <c r="Z1528">
        <v>2</v>
      </c>
      <c r="AA1528">
        <v>3</v>
      </c>
      <c r="AB1528">
        <v>0</v>
      </c>
      <c r="AC1528">
        <v>0</v>
      </c>
      <c r="AD1528">
        <v>6</v>
      </c>
      <c r="AE1528">
        <v>0</v>
      </c>
      <c r="AF1528">
        <v>14</v>
      </c>
      <c r="AG1528">
        <v>0</v>
      </c>
      <c r="AH1528">
        <v>0</v>
      </c>
      <c r="AI1528">
        <v>4</v>
      </c>
      <c r="AJ1528">
        <v>0</v>
      </c>
      <c r="AK1528">
        <v>2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3</v>
      </c>
      <c r="AZ1528">
        <v>6</v>
      </c>
      <c r="BA1528">
        <v>0</v>
      </c>
      <c r="BB1528">
        <v>1</v>
      </c>
      <c r="BC1528">
        <v>2</v>
      </c>
      <c r="BD1528">
        <v>1</v>
      </c>
    </row>
    <row r="1529" spans="1:56" x14ac:dyDescent="0.3">
      <c r="A1529">
        <v>2025</v>
      </c>
      <c r="B1529">
        <v>9</v>
      </c>
      <c r="C1529">
        <v>4351</v>
      </c>
      <c r="D1529">
        <v>4354</v>
      </c>
      <c r="E1529" t="s">
        <v>52</v>
      </c>
      <c r="F1529" t="s">
        <v>8</v>
      </c>
      <c r="G1529" t="s">
        <v>47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1</v>
      </c>
      <c r="AA1529">
        <v>2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1</v>
      </c>
    </row>
    <row r="1530" spans="1:56" x14ac:dyDescent="0.3">
      <c r="A1530">
        <v>2025</v>
      </c>
      <c r="B1530">
        <v>9</v>
      </c>
      <c r="C1530">
        <v>4352</v>
      </c>
      <c r="D1530">
        <v>4355</v>
      </c>
      <c r="E1530" t="s">
        <v>53</v>
      </c>
      <c r="F1530" t="s">
        <v>8</v>
      </c>
      <c r="G1530" t="s">
        <v>47</v>
      </c>
      <c r="H1530">
        <v>0</v>
      </c>
      <c r="I1530">
        <v>0</v>
      </c>
      <c r="J1530">
        <v>0</v>
      </c>
      <c r="K1530">
        <v>7</v>
      </c>
      <c r="L1530">
        <v>7</v>
      </c>
      <c r="M1530">
        <v>0</v>
      </c>
      <c r="N1530">
        <v>8</v>
      </c>
      <c r="O1530">
        <v>0</v>
      </c>
      <c r="P1530">
        <v>6</v>
      </c>
      <c r="Q1530">
        <v>0</v>
      </c>
      <c r="R1530">
        <v>2</v>
      </c>
      <c r="S1530">
        <v>5</v>
      </c>
      <c r="T1530">
        <v>1</v>
      </c>
      <c r="U1530">
        <v>10</v>
      </c>
      <c r="V1530">
        <v>2</v>
      </c>
      <c r="W1530">
        <v>2</v>
      </c>
      <c r="X1530">
        <v>2</v>
      </c>
      <c r="Y1530">
        <v>5</v>
      </c>
      <c r="Z1530">
        <v>3</v>
      </c>
      <c r="AA1530">
        <v>3</v>
      </c>
      <c r="AB1530">
        <v>1</v>
      </c>
      <c r="AC1530">
        <v>0</v>
      </c>
      <c r="AD1530">
        <v>4</v>
      </c>
      <c r="AE1530">
        <v>0</v>
      </c>
      <c r="AF1530">
        <v>14</v>
      </c>
      <c r="AG1530">
        <v>0</v>
      </c>
      <c r="AH1530">
        <v>0</v>
      </c>
      <c r="AI1530">
        <v>4</v>
      </c>
      <c r="AJ1530">
        <v>0</v>
      </c>
      <c r="AK1530">
        <v>1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1</v>
      </c>
      <c r="AX1530">
        <v>0</v>
      </c>
      <c r="AY1530">
        <v>3</v>
      </c>
      <c r="AZ1530">
        <v>5</v>
      </c>
      <c r="BA1530">
        <v>0</v>
      </c>
      <c r="BB1530">
        <v>0</v>
      </c>
      <c r="BC1530">
        <v>1</v>
      </c>
      <c r="BD1530">
        <v>2</v>
      </c>
    </row>
    <row r="1531" spans="1:56" x14ac:dyDescent="0.3">
      <c r="A1531">
        <v>2025</v>
      </c>
      <c r="B1531">
        <v>9</v>
      </c>
      <c r="C1531">
        <v>4353</v>
      </c>
      <c r="D1531">
        <v>4356</v>
      </c>
      <c r="E1531" t="s">
        <v>54</v>
      </c>
      <c r="F1531" t="s">
        <v>8</v>
      </c>
      <c r="G1531" t="s">
        <v>37</v>
      </c>
      <c r="H1531">
        <v>0</v>
      </c>
      <c r="I1531">
        <v>0</v>
      </c>
      <c r="J1531">
        <v>0</v>
      </c>
      <c r="K1531">
        <v>3</v>
      </c>
      <c r="L1531">
        <v>1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1</v>
      </c>
      <c r="T1531">
        <v>3</v>
      </c>
      <c r="U1531">
        <v>4</v>
      </c>
      <c r="V1531">
        <v>1</v>
      </c>
      <c r="W1531">
        <v>6</v>
      </c>
      <c r="X1531">
        <v>1</v>
      </c>
      <c r="Y1531">
        <v>2</v>
      </c>
      <c r="Z1531">
        <v>1</v>
      </c>
      <c r="AA1531">
        <v>1</v>
      </c>
      <c r="AB1531">
        <v>1</v>
      </c>
      <c r="AC1531">
        <v>0</v>
      </c>
      <c r="AD1531">
        <v>4</v>
      </c>
      <c r="AE1531">
        <v>0</v>
      </c>
      <c r="AF1531">
        <v>13</v>
      </c>
      <c r="AG1531">
        <v>0</v>
      </c>
      <c r="AH1531">
        <v>0</v>
      </c>
      <c r="AI1531">
        <v>3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</v>
      </c>
      <c r="AR1531">
        <v>0</v>
      </c>
      <c r="AS1531">
        <v>0</v>
      </c>
      <c r="AT1531">
        <v>0</v>
      </c>
      <c r="AU1531">
        <v>2</v>
      </c>
      <c r="AV1531">
        <v>0</v>
      </c>
      <c r="AW1531">
        <v>10</v>
      </c>
      <c r="AX1531">
        <v>0</v>
      </c>
      <c r="AY1531">
        <v>8</v>
      </c>
      <c r="AZ1531">
        <v>14</v>
      </c>
      <c r="BA1531">
        <v>0</v>
      </c>
      <c r="BB1531">
        <v>0</v>
      </c>
      <c r="BC1531">
        <v>1</v>
      </c>
      <c r="BD1531">
        <v>6</v>
      </c>
    </row>
    <row r="1532" spans="1:56" x14ac:dyDescent="0.3">
      <c r="A1532">
        <v>2025</v>
      </c>
      <c r="B1532">
        <v>9</v>
      </c>
      <c r="C1532">
        <v>4354</v>
      </c>
      <c r="D1532">
        <v>4357</v>
      </c>
      <c r="E1532" t="s">
        <v>55</v>
      </c>
      <c r="F1532" t="s">
        <v>8</v>
      </c>
      <c r="G1532" t="s">
        <v>37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</v>
      </c>
      <c r="W1532">
        <v>0</v>
      </c>
      <c r="X1532">
        <v>0</v>
      </c>
      <c r="Y1532">
        <v>0</v>
      </c>
      <c r="Z1532">
        <v>1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2</v>
      </c>
      <c r="BA1532">
        <v>0</v>
      </c>
      <c r="BB1532">
        <v>0</v>
      </c>
      <c r="BC1532">
        <v>0</v>
      </c>
      <c r="BD1532">
        <v>0</v>
      </c>
    </row>
    <row r="1533" spans="1:56" x14ac:dyDescent="0.3">
      <c r="A1533">
        <v>2025</v>
      </c>
      <c r="B1533">
        <v>9</v>
      </c>
      <c r="C1533">
        <v>4355</v>
      </c>
      <c r="D1533">
        <v>4358</v>
      </c>
      <c r="E1533" t="s">
        <v>199</v>
      </c>
      <c r="F1533" t="s">
        <v>8</v>
      </c>
      <c r="G1533" t="s">
        <v>37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1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1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</row>
    <row r="1534" spans="1:56" x14ac:dyDescent="0.3">
      <c r="A1534">
        <v>2025</v>
      </c>
      <c r="B1534">
        <v>9</v>
      </c>
      <c r="C1534">
        <v>4356</v>
      </c>
      <c r="D1534">
        <v>4359</v>
      </c>
      <c r="E1534" t="s">
        <v>56</v>
      </c>
      <c r="F1534" t="s">
        <v>8</v>
      </c>
      <c r="G1534" t="s">
        <v>39</v>
      </c>
      <c r="H1534">
        <v>0</v>
      </c>
      <c r="I1534">
        <v>2</v>
      </c>
      <c r="J1534">
        <v>0</v>
      </c>
      <c r="K1534">
        <v>0</v>
      </c>
      <c r="L1534">
        <v>0</v>
      </c>
      <c r="M1534">
        <v>0</v>
      </c>
      <c r="N1534">
        <v>1</v>
      </c>
      <c r="O1534">
        <v>0</v>
      </c>
      <c r="P1534">
        <v>2</v>
      </c>
      <c r="Q1534">
        <v>0</v>
      </c>
      <c r="R1534">
        <v>0</v>
      </c>
      <c r="S1534">
        <v>2</v>
      </c>
      <c r="T1534">
        <v>1</v>
      </c>
      <c r="U1534">
        <v>3</v>
      </c>
      <c r="V1534">
        <v>0</v>
      </c>
      <c r="W1534">
        <v>2</v>
      </c>
      <c r="X1534">
        <v>1</v>
      </c>
      <c r="Y1534">
        <v>1</v>
      </c>
      <c r="Z1534">
        <v>0</v>
      </c>
      <c r="AA1534">
        <v>3</v>
      </c>
      <c r="AB1534">
        <v>1</v>
      </c>
      <c r="AC1534">
        <v>0</v>
      </c>
      <c r="AD1534">
        <v>1</v>
      </c>
      <c r="AE1534">
        <v>0</v>
      </c>
      <c r="AF1534">
        <v>4</v>
      </c>
      <c r="AG1534">
        <v>0</v>
      </c>
      <c r="AH1534">
        <v>0</v>
      </c>
      <c r="AI1534">
        <v>1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1</v>
      </c>
      <c r="AZ1534">
        <v>4</v>
      </c>
      <c r="BA1534">
        <v>0</v>
      </c>
      <c r="BB1534">
        <v>0</v>
      </c>
      <c r="BC1534">
        <v>1</v>
      </c>
      <c r="BD1534">
        <v>0</v>
      </c>
    </row>
    <row r="1535" spans="1:56" x14ac:dyDescent="0.3">
      <c r="A1535">
        <v>2025</v>
      </c>
      <c r="B1535">
        <v>9</v>
      </c>
      <c r="C1535">
        <v>4357</v>
      </c>
      <c r="D1535">
        <v>4360</v>
      </c>
      <c r="E1535" t="s">
        <v>57</v>
      </c>
      <c r="F1535" t="s">
        <v>8</v>
      </c>
      <c r="G1535" t="s">
        <v>39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1</v>
      </c>
      <c r="O1535">
        <v>0</v>
      </c>
      <c r="P1535">
        <v>0</v>
      </c>
      <c r="Q1535">
        <v>0</v>
      </c>
      <c r="R1535">
        <v>2</v>
      </c>
      <c r="S1535">
        <v>1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1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</row>
    <row r="1536" spans="1:56" x14ac:dyDescent="0.3">
      <c r="A1536">
        <v>2025</v>
      </c>
      <c r="B1536">
        <v>9</v>
      </c>
      <c r="C1536">
        <v>4358</v>
      </c>
      <c r="D1536">
        <v>4361</v>
      </c>
      <c r="E1536" t="s">
        <v>58</v>
      </c>
      <c r="F1536" t="s">
        <v>8</v>
      </c>
      <c r="G1536" t="s">
        <v>39</v>
      </c>
      <c r="H1536">
        <v>0</v>
      </c>
      <c r="I1536">
        <v>1</v>
      </c>
      <c r="J1536">
        <v>0</v>
      </c>
      <c r="K1536">
        <v>1</v>
      </c>
      <c r="L1536">
        <v>0</v>
      </c>
      <c r="M1536">
        <v>0</v>
      </c>
      <c r="N1536">
        <v>1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1</v>
      </c>
      <c r="U1536">
        <v>0</v>
      </c>
      <c r="V1536">
        <v>0</v>
      </c>
      <c r="W1536">
        <v>1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2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</row>
    <row r="1537" spans="1:56" x14ac:dyDescent="0.3">
      <c r="A1537">
        <v>2025</v>
      </c>
      <c r="B1537">
        <v>9</v>
      </c>
      <c r="C1537">
        <v>4359</v>
      </c>
      <c r="D1537">
        <v>4362</v>
      </c>
      <c r="E1537" t="s">
        <v>13</v>
      </c>
      <c r="F1537" t="s">
        <v>8</v>
      </c>
      <c r="G1537" t="s">
        <v>39</v>
      </c>
      <c r="H1537">
        <v>0</v>
      </c>
      <c r="I1537">
        <v>0</v>
      </c>
      <c r="J1537">
        <v>0</v>
      </c>
      <c r="K1537">
        <v>1</v>
      </c>
      <c r="L1537">
        <v>1</v>
      </c>
      <c r="M1537">
        <v>0</v>
      </c>
      <c r="N1537">
        <v>1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1</v>
      </c>
      <c r="V1537">
        <v>2</v>
      </c>
      <c r="W1537">
        <v>0</v>
      </c>
      <c r="X1537">
        <v>2</v>
      </c>
      <c r="Y1537">
        <v>2</v>
      </c>
      <c r="Z1537">
        <v>1</v>
      </c>
      <c r="AA1537">
        <v>2</v>
      </c>
      <c r="AB1537">
        <v>0</v>
      </c>
      <c r="AC1537">
        <v>0</v>
      </c>
      <c r="AD1537">
        <v>0</v>
      </c>
      <c r="AE1537">
        <v>0</v>
      </c>
      <c r="AF1537">
        <v>6</v>
      </c>
      <c r="AG1537">
        <v>0</v>
      </c>
      <c r="AH1537">
        <v>1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1</v>
      </c>
      <c r="AZ1537">
        <v>3</v>
      </c>
      <c r="BA1537">
        <v>0</v>
      </c>
      <c r="BB1537">
        <v>0</v>
      </c>
      <c r="BC1537">
        <v>0</v>
      </c>
      <c r="BD1537">
        <v>1</v>
      </c>
    </row>
    <row r="1538" spans="1:56" x14ac:dyDescent="0.3">
      <c r="A1538">
        <v>2025</v>
      </c>
      <c r="B1538">
        <v>9</v>
      </c>
      <c r="C1538">
        <v>4360</v>
      </c>
      <c r="D1538">
        <v>4363</v>
      </c>
      <c r="E1538" t="s">
        <v>59</v>
      </c>
      <c r="F1538" t="s">
        <v>8</v>
      </c>
      <c r="G1538" t="s">
        <v>39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0</v>
      </c>
      <c r="AH1538">
        <v>0</v>
      </c>
      <c r="AI1538">
        <v>1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</row>
    <row r="1539" spans="1:56" x14ac:dyDescent="0.3">
      <c r="A1539">
        <v>2025</v>
      </c>
      <c r="B1539">
        <v>9</v>
      </c>
      <c r="C1539">
        <v>4361</v>
      </c>
      <c r="D1539">
        <v>4364</v>
      </c>
      <c r="E1539" t="s">
        <v>60</v>
      </c>
      <c r="F1539" t="s">
        <v>8</v>
      </c>
      <c r="G1539" t="s">
        <v>61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0</v>
      </c>
      <c r="V1539">
        <v>1</v>
      </c>
      <c r="W1539">
        <v>1</v>
      </c>
      <c r="X1539">
        <v>0</v>
      </c>
      <c r="Y1539">
        <v>0</v>
      </c>
      <c r="Z1539">
        <v>1</v>
      </c>
      <c r="AA1539">
        <v>3</v>
      </c>
      <c r="AB1539">
        <v>1</v>
      </c>
      <c r="AC1539">
        <v>0</v>
      </c>
      <c r="AD1539">
        <v>0</v>
      </c>
      <c r="AE1539">
        <v>0</v>
      </c>
      <c r="AF1539">
        <v>2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1</v>
      </c>
      <c r="AY1539">
        <v>4</v>
      </c>
      <c r="AZ1539">
        <v>9</v>
      </c>
      <c r="BA1539">
        <v>0</v>
      </c>
      <c r="BB1539">
        <v>0</v>
      </c>
      <c r="BC1539">
        <v>1</v>
      </c>
      <c r="BD1539">
        <v>0</v>
      </c>
    </row>
    <row r="1540" spans="1:56" x14ac:dyDescent="0.3">
      <c r="A1540">
        <v>2025</v>
      </c>
      <c r="B1540">
        <v>9</v>
      </c>
      <c r="C1540">
        <v>4362</v>
      </c>
      <c r="D1540">
        <v>4365</v>
      </c>
      <c r="E1540" t="s">
        <v>200</v>
      </c>
      <c r="F1540" t="s">
        <v>8</v>
      </c>
      <c r="G1540" t="s">
        <v>61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1</v>
      </c>
      <c r="U1540">
        <v>0</v>
      </c>
      <c r="V1540">
        <v>1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</row>
    <row r="1541" spans="1:56" x14ac:dyDescent="0.3">
      <c r="A1541">
        <v>2025</v>
      </c>
      <c r="B1541">
        <v>9</v>
      </c>
      <c r="C1541">
        <v>4363</v>
      </c>
      <c r="D1541">
        <v>4366</v>
      </c>
      <c r="E1541" t="s">
        <v>61</v>
      </c>
      <c r="F1541" t="s">
        <v>8</v>
      </c>
      <c r="G1541" t="s">
        <v>61</v>
      </c>
      <c r="H1541">
        <v>0</v>
      </c>
      <c r="I1541">
        <v>0</v>
      </c>
      <c r="J1541">
        <v>0</v>
      </c>
      <c r="K1541">
        <v>0</v>
      </c>
      <c r="L1541">
        <v>1</v>
      </c>
      <c r="M1541">
        <v>0</v>
      </c>
      <c r="N1541">
        <v>1</v>
      </c>
      <c r="O1541">
        <v>0</v>
      </c>
      <c r="P1541">
        <v>3</v>
      </c>
      <c r="Q1541">
        <v>0</v>
      </c>
      <c r="R1541">
        <v>0</v>
      </c>
      <c r="S1541">
        <v>1</v>
      </c>
      <c r="T1541">
        <v>4</v>
      </c>
      <c r="U1541">
        <v>3</v>
      </c>
      <c r="V1541">
        <v>0</v>
      </c>
      <c r="W1541">
        <v>4</v>
      </c>
      <c r="X1541">
        <v>0</v>
      </c>
      <c r="Y1541">
        <v>6</v>
      </c>
      <c r="Z1541">
        <v>0</v>
      </c>
      <c r="AA1541">
        <v>6</v>
      </c>
      <c r="AB1541">
        <v>1</v>
      </c>
      <c r="AC1541">
        <v>0</v>
      </c>
      <c r="AD1541">
        <v>4</v>
      </c>
      <c r="AE1541">
        <v>0</v>
      </c>
      <c r="AF1541">
        <v>2</v>
      </c>
      <c r="AG1541">
        <v>0</v>
      </c>
      <c r="AH1541">
        <v>0</v>
      </c>
      <c r="AI1541">
        <v>2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1</v>
      </c>
      <c r="AZ1541">
        <v>2</v>
      </c>
      <c r="BA1541">
        <v>0</v>
      </c>
      <c r="BB1541">
        <v>0</v>
      </c>
      <c r="BC1541">
        <v>0</v>
      </c>
      <c r="BD1541">
        <v>1</v>
      </c>
    </row>
    <row r="1542" spans="1:56" x14ac:dyDescent="0.3">
      <c r="A1542">
        <v>2025</v>
      </c>
      <c r="B1542">
        <v>9</v>
      </c>
      <c r="C1542">
        <v>4364</v>
      </c>
      <c r="D1542">
        <v>4367</v>
      </c>
      <c r="E1542" t="s">
        <v>62</v>
      </c>
      <c r="F1542" t="s">
        <v>8</v>
      </c>
      <c r="G1542" t="s">
        <v>61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1</v>
      </c>
      <c r="U1542">
        <v>1</v>
      </c>
      <c r="V1542">
        <v>0</v>
      </c>
      <c r="W1542">
        <v>0</v>
      </c>
      <c r="X1542">
        <v>0</v>
      </c>
      <c r="Y1542">
        <v>1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</row>
    <row r="1543" spans="1:56" x14ac:dyDescent="0.3">
      <c r="A1543">
        <v>2025</v>
      </c>
      <c r="B1543">
        <v>9</v>
      </c>
      <c r="C1543">
        <v>4365</v>
      </c>
      <c r="D1543">
        <v>4368</v>
      </c>
      <c r="E1543" t="s">
        <v>63</v>
      </c>
      <c r="F1543" t="s">
        <v>8</v>
      </c>
      <c r="G1543" t="s">
        <v>61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1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2</v>
      </c>
      <c r="BA1543">
        <v>0</v>
      </c>
      <c r="BB1543">
        <v>0</v>
      </c>
      <c r="BC1543">
        <v>0</v>
      </c>
      <c r="BD1543">
        <v>2</v>
      </c>
    </row>
    <row r="1544" spans="1:56" x14ac:dyDescent="0.3">
      <c r="A1544">
        <v>2025</v>
      </c>
      <c r="B1544">
        <v>9</v>
      </c>
      <c r="C1544">
        <v>4366</v>
      </c>
      <c r="D1544">
        <v>4369</v>
      </c>
      <c r="E1544" t="s">
        <v>64</v>
      </c>
      <c r="F1544" t="s">
        <v>8</v>
      </c>
      <c r="G1544" t="s">
        <v>37</v>
      </c>
      <c r="H1544">
        <v>0</v>
      </c>
      <c r="I1544">
        <v>1</v>
      </c>
      <c r="J1544">
        <v>0</v>
      </c>
      <c r="K1544">
        <v>1</v>
      </c>
      <c r="L1544">
        <v>0</v>
      </c>
      <c r="M1544">
        <v>0</v>
      </c>
      <c r="N1544">
        <v>1</v>
      </c>
      <c r="O1544">
        <v>0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0</v>
      </c>
      <c r="Y1544">
        <v>1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1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1</v>
      </c>
      <c r="AV1544">
        <v>0</v>
      </c>
      <c r="AW1544">
        <v>0</v>
      </c>
      <c r="AX1544">
        <v>0</v>
      </c>
      <c r="AY1544">
        <v>1</v>
      </c>
      <c r="AZ1544">
        <v>1</v>
      </c>
      <c r="BA1544">
        <v>0</v>
      </c>
      <c r="BB1544">
        <v>0</v>
      </c>
      <c r="BC1544">
        <v>0</v>
      </c>
      <c r="BD1544">
        <v>0</v>
      </c>
    </row>
    <row r="1545" spans="1:56" x14ac:dyDescent="0.3">
      <c r="A1545">
        <v>2025</v>
      </c>
      <c r="B1545">
        <v>9</v>
      </c>
      <c r="C1545">
        <v>4367</v>
      </c>
      <c r="D1545">
        <v>4370</v>
      </c>
      <c r="E1545" t="s">
        <v>65</v>
      </c>
      <c r="F1545" t="s">
        <v>66</v>
      </c>
      <c r="G1545" t="s">
        <v>9</v>
      </c>
      <c r="H1545">
        <v>0</v>
      </c>
      <c r="I1545">
        <v>0</v>
      </c>
      <c r="J1545">
        <v>33</v>
      </c>
      <c r="K1545">
        <v>3</v>
      </c>
      <c r="L1545">
        <v>1</v>
      </c>
      <c r="M1545">
        <v>1</v>
      </c>
      <c r="N1545">
        <v>3</v>
      </c>
      <c r="O1545">
        <v>0</v>
      </c>
      <c r="P1545">
        <v>3</v>
      </c>
      <c r="Q1545">
        <v>0</v>
      </c>
      <c r="R1545">
        <v>1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1</v>
      </c>
      <c r="AV1545">
        <v>0</v>
      </c>
      <c r="AW1545">
        <v>2</v>
      </c>
      <c r="AX1545">
        <v>0</v>
      </c>
      <c r="AY1545">
        <v>6</v>
      </c>
      <c r="AZ1545">
        <v>5</v>
      </c>
      <c r="BA1545">
        <v>0</v>
      </c>
      <c r="BB1545">
        <v>0</v>
      </c>
      <c r="BC1545">
        <v>0</v>
      </c>
      <c r="BD1545">
        <v>0</v>
      </c>
    </row>
    <row r="1546" spans="1:56" x14ac:dyDescent="0.3">
      <c r="A1546">
        <v>2025</v>
      </c>
      <c r="B1546">
        <v>9</v>
      </c>
      <c r="C1546">
        <v>4368</v>
      </c>
      <c r="D1546">
        <v>4371</v>
      </c>
      <c r="E1546" t="s">
        <v>67</v>
      </c>
      <c r="F1546" t="s">
        <v>68</v>
      </c>
      <c r="G1546" t="s">
        <v>67</v>
      </c>
      <c r="H1546">
        <v>2</v>
      </c>
      <c r="I1546">
        <v>0</v>
      </c>
      <c r="J1546">
        <v>4</v>
      </c>
      <c r="K1546">
        <v>3</v>
      </c>
      <c r="L1546">
        <v>2</v>
      </c>
      <c r="M1546">
        <v>0</v>
      </c>
      <c r="N1546">
        <v>6</v>
      </c>
      <c r="O1546">
        <v>0</v>
      </c>
      <c r="P1546">
        <v>10</v>
      </c>
      <c r="Q1546">
        <v>0</v>
      </c>
      <c r="R1546">
        <v>0</v>
      </c>
      <c r="S1546">
        <v>6</v>
      </c>
      <c r="T1546">
        <v>11</v>
      </c>
      <c r="U1546">
        <v>4</v>
      </c>
      <c r="V1546">
        <v>5</v>
      </c>
      <c r="W1546">
        <v>2</v>
      </c>
      <c r="X1546">
        <v>4</v>
      </c>
      <c r="Y1546">
        <v>5</v>
      </c>
      <c r="Z1546">
        <v>2</v>
      </c>
      <c r="AA1546">
        <v>1</v>
      </c>
      <c r="AB1546">
        <v>0</v>
      </c>
      <c r="AC1546">
        <v>0</v>
      </c>
      <c r="AD1546">
        <v>9</v>
      </c>
      <c r="AE1546">
        <v>0</v>
      </c>
      <c r="AF1546">
        <v>18</v>
      </c>
      <c r="AG1546">
        <v>0</v>
      </c>
      <c r="AH1546">
        <v>1</v>
      </c>
      <c r="AI1546">
        <v>14</v>
      </c>
      <c r="AJ1546">
        <v>0</v>
      </c>
      <c r="AK1546">
        <v>4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1</v>
      </c>
      <c r="AV1546">
        <v>0</v>
      </c>
      <c r="AW1546">
        <v>1</v>
      </c>
      <c r="AX1546">
        <v>2</v>
      </c>
      <c r="AY1546">
        <v>14</v>
      </c>
      <c r="AZ1546">
        <v>10</v>
      </c>
      <c r="BA1546">
        <v>0</v>
      </c>
      <c r="BB1546">
        <v>0</v>
      </c>
      <c r="BC1546">
        <v>1</v>
      </c>
      <c r="BD1546">
        <v>5</v>
      </c>
    </row>
    <row r="1547" spans="1:56" x14ac:dyDescent="0.3">
      <c r="A1547">
        <v>2025</v>
      </c>
      <c r="B1547">
        <v>9</v>
      </c>
      <c r="C1547">
        <v>4369</v>
      </c>
      <c r="D1547">
        <v>4372</v>
      </c>
      <c r="E1547" t="s">
        <v>69</v>
      </c>
      <c r="F1547" t="s">
        <v>68</v>
      </c>
      <c r="G1547" t="s">
        <v>68</v>
      </c>
      <c r="H1547">
        <v>0</v>
      </c>
      <c r="I1547">
        <v>1</v>
      </c>
      <c r="J1547">
        <v>0</v>
      </c>
      <c r="K1547">
        <v>13</v>
      </c>
      <c r="L1547">
        <v>11</v>
      </c>
      <c r="M1547">
        <v>0</v>
      </c>
      <c r="N1547">
        <v>8</v>
      </c>
      <c r="O1547">
        <v>0</v>
      </c>
      <c r="P1547">
        <v>9</v>
      </c>
      <c r="Q1547">
        <v>0</v>
      </c>
      <c r="R1547">
        <v>1</v>
      </c>
      <c r="S1547">
        <v>15</v>
      </c>
      <c r="T1547">
        <v>9</v>
      </c>
      <c r="U1547">
        <v>20</v>
      </c>
      <c r="V1547">
        <v>10</v>
      </c>
      <c r="W1547">
        <v>9</v>
      </c>
      <c r="X1547">
        <v>3</v>
      </c>
      <c r="Y1547">
        <v>10</v>
      </c>
      <c r="Z1547">
        <v>5</v>
      </c>
      <c r="AA1547">
        <v>4</v>
      </c>
      <c r="AB1547">
        <v>4</v>
      </c>
      <c r="AC1547">
        <v>0</v>
      </c>
      <c r="AD1547">
        <v>14</v>
      </c>
      <c r="AE1547">
        <v>0</v>
      </c>
      <c r="AF1547">
        <v>72</v>
      </c>
      <c r="AG1547">
        <v>0</v>
      </c>
      <c r="AH1547">
        <v>0</v>
      </c>
      <c r="AI1547">
        <v>13</v>
      </c>
      <c r="AJ1547">
        <v>0</v>
      </c>
      <c r="AK1547">
        <v>11</v>
      </c>
      <c r="AL1547">
        <v>0</v>
      </c>
      <c r="AM1547">
        <v>0</v>
      </c>
      <c r="AN1547">
        <v>1</v>
      </c>
      <c r="AO1547">
        <v>1</v>
      </c>
      <c r="AP1547">
        <v>0</v>
      </c>
      <c r="AQ1547">
        <v>1</v>
      </c>
      <c r="AR1547">
        <v>0</v>
      </c>
      <c r="AS1547">
        <v>0</v>
      </c>
      <c r="AT1547">
        <v>0</v>
      </c>
      <c r="AU1547">
        <v>6</v>
      </c>
      <c r="AV1547">
        <v>0</v>
      </c>
      <c r="AW1547">
        <v>12</v>
      </c>
      <c r="AX1547">
        <v>14</v>
      </c>
      <c r="AY1547">
        <v>32</v>
      </c>
      <c r="AZ1547">
        <v>55</v>
      </c>
      <c r="BA1547">
        <v>0</v>
      </c>
      <c r="BB1547">
        <v>0</v>
      </c>
      <c r="BC1547">
        <v>0</v>
      </c>
      <c r="BD1547">
        <v>3</v>
      </c>
    </row>
    <row r="1548" spans="1:56" x14ac:dyDescent="0.3">
      <c r="A1548">
        <v>2025</v>
      </c>
      <c r="B1548">
        <v>9</v>
      </c>
      <c r="C1548">
        <v>4370</v>
      </c>
      <c r="D1548">
        <v>4373</v>
      </c>
      <c r="E1548" t="s">
        <v>70</v>
      </c>
      <c r="F1548" t="s">
        <v>68</v>
      </c>
      <c r="G1548" t="s">
        <v>68</v>
      </c>
      <c r="H1548">
        <v>8</v>
      </c>
      <c r="I1548">
        <v>1</v>
      </c>
      <c r="J1548">
        <v>7</v>
      </c>
      <c r="K1548">
        <v>13</v>
      </c>
      <c r="L1548">
        <v>9</v>
      </c>
      <c r="M1548">
        <v>1</v>
      </c>
      <c r="N1548">
        <v>12</v>
      </c>
      <c r="O1548">
        <v>0</v>
      </c>
      <c r="P1548">
        <v>14</v>
      </c>
      <c r="Q1548">
        <v>1</v>
      </c>
      <c r="R1548">
        <v>4</v>
      </c>
      <c r="S1548">
        <v>15</v>
      </c>
      <c r="T1548">
        <v>14</v>
      </c>
      <c r="U1548">
        <v>18</v>
      </c>
      <c r="V1548">
        <v>10</v>
      </c>
      <c r="W1548">
        <v>13</v>
      </c>
      <c r="X1548">
        <v>10</v>
      </c>
      <c r="Y1548">
        <v>20</v>
      </c>
      <c r="Z1548">
        <v>11</v>
      </c>
      <c r="AA1548">
        <v>12</v>
      </c>
      <c r="AB1548">
        <v>2</v>
      </c>
      <c r="AC1548">
        <v>0</v>
      </c>
      <c r="AD1548">
        <v>26</v>
      </c>
      <c r="AE1548">
        <v>0</v>
      </c>
      <c r="AF1548">
        <v>60</v>
      </c>
      <c r="AG1548">
        <v>0</v>
      </c>
      <c r="AH1548">
        <v>0</v>
      </c>
      <c r="AI1548">
        <v>18</v>
      </c>
      <c r="AJ1548">
        <v>0</v>
      </c>
      <c r="AK1548">
        <v>16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6</v>
      </c>
      <c r="AV1548">
        <v>0</v>
      </c>
      <c r="AW1548">
        <v>5</v>
      </c>
      <c r="AX1548">
        <v>16</v>
      </c>
      <c r="AY1548">
        <v>11</v>
      </c>
      <c r="AZ1548">
        <v>23</v>
      </c>
      <c r="BA1548">
        <v>0</v>
      </c>
      <c r="BB1548">
        <v>1</v>
      </c>
      <c r="BC1548">
        <v>2</v>
      </c>
      <c r="BD1548">
        <v>2</v>
      </c>
    </row>
    <row r="1549" spans="1:56" x14ac:dyDescent="0.3">
      <c r="A1549">
        <v>2025</v>
      </c>
      <c r="B1549">
        <v>9</v>
      </c>
      <c r="C1549">
        <v>4371</v>
      </c>
      <c r="D1549">
        <v>4374</v>
      </c>
      <c r="E1549" t="s">
        <v>71</v>
      </c>
      <c r="F1549" t="s">
        <v>68</v>
      </c>
      <c r="G1549" t="s">
        <v>68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1</v>
      </c>
      <c r="Q1549">
        <v>0</v>
      </c>
      <c r="R1549">
        <v>0</v>
      </c>
      <c r="S1549">
        <v>1</v>
      </c>
      <c r="T1549">
        <v>0</v>
      </c>
      <c r="U1549">
        <v>1</v>
      </c>
      <c r="V1549">
        <v>1</v>
      </c>
      <c r="W1549">
        <v>0</v>
      </c>
      <c r="X1549">
        <v>1</v>
      </c>
      <c r="Y1549">
        <v>2</v>
      </c>
      <c r="Z1549">
        <v>1</v>
      </c>
      <c r="AA1549">
        <v>2</v>
      </c>
      <c r="AB1549">
        <v>1</v>
      </c>
      <c r="AC1549">
        <v>0</v>
      </c>
      <c r="AD1549">
        <v>0</v>
      </c>
      <c r="AE1549">
        <v>0</v>
      </c>
      <c r="AF1549">
        <v>2</v>
      </c>
      <c r="AG1549">
        <v>0</v>
      </c>
      <c r="AH1549">
        <v>0</v>
      </c>
      <c r="AI1549">
        <v>1</v>
      </c>
      <c r="AJ1549">
        <v>0</v>
      </c>
      <c r="AK1549">
        <v>2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1</v>
      </c>
      <c r="AX1549">
        <v>0</v>
      </c>
      <c r="AY1549">
        <v>0</v>
      </c>
      <c r="AZ1549">
        <v>2</v>
      </c>
      <c r="BA1549">
        <v>0</v>
      </c>
      <c r="BB1549">
        <v>0</v>
      </c>
      <c r="BC1549">
        <v>0</v>
      </c>
      <c r="BD1549">
        <v>0</v>
      </c>
    </row>
    <row r="1550" spans="1:56" x14ac:dyDescent="0.3">
      <c r="A1550">
        <v>2025</v>
      </c>
      <c r="B1550">
        <v>9</v>
      </c>
      <c r="C1550">
        <v>4372</v>
      </c>
      <c r="D1550">
        <v>4375</v>
      </c>
      <c r="E1550" t="s">
        <v>72</v>
      </c>
      <c r="F1550" t="s">
        <v>68</v>
      </c>
      <c r="G1550" t="s">
        <v>68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1</v>
      </c>
      <c r="O1550">
        <v>0</v>
      </c>
      <c r="P1550">
        <v>0</v>
      </c>
      <c r="Q1550">
        <v>0</v>
      </c>
      <c r="R1550">
        <v>0</v>
      </c>
      <c r="S1550">
        <v>2</v>
      </c>
      <c r="T1550">
        <v>0</v>
      </c>
      <c r="U1550">
        <v>0</v>
      </c>
      <c r="V1550">
        <v>0</v>
      </c>
      <c r="W1550">
        <v>1</v>
      </c>
      <c r="X1550">
        <v>0</v>
      </c>
      <c r="Y1550">
        <v>1</v>
      </c>
      <c r="Z1550">
        <v>0</v>
      </c>
      <c r="AA1550">
        <v>1</v>
      </c>
      <c r="AB1550">
        <v>1</v>
      </c>
      <c r="AC1550">
        <v>0</v>
      </c>
      <c r="AD1550">
        <v>0</v>
      </c>
      <c r="AE1550">
        <v>0</v>
      </c>
      <c r="AF1550">
        <v>3</v>
      </c>
      <c r="AG1550">
        <v>0</v>
      </c>
      <c r="AH1550">
        <v>0</v>
      </c>
      <c r="AI1550">
        <v>1</v>
      </c>
      <c r="AJ1550">
        <v>0</v>
      </c>
      <c r="AK1550">
        <v>2</v>
      </c>
      <c r="AL1550">
        <v>0</v>
      </c>
      <c r="AM1550">
        <v>0</v>
      </c>
      <c r="AN1550">
        <v>1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3</v>
      </c>
      <c r="AV1550">
        <v>0</v>
      </c>
      <c r="AW1550">
        <v>2</v>
      </c>
      <c r="AX1550">
        <v>1</v>
      </c>
      <c r="AY1550">
        <v>0</v>
      </c>
      <c r="AZ1550">
        <v>2</v>
      </c>
      <c r="BA1550">
        <v>0</v>
      </c>
      <c r="BB1550">
        <v>0</v>
      </c>
      <c r="BC1550">
        <v>1</v>
      </c>
      <c r="BD1550">
        <v>0</v>
      </c>
    </row>
    <row r="1551" spans="1:56" x14ac:dyDescent="0.3">
      <c r="A1551">
        <v>2025</v>
      </c>
      <c r="B1551">
        <v>9</v>
      </c>
      <c r="C1551">
        <v>4373</v>
      </c>
      <c r="D1551">
        <v>4376</v>
      </c>
      <c r="E1551" t="s">
        <v>73</v>
      </c>
      <c r="F1551" t="s">
        <v>68</v>
      </c>
      <c r="G1551" t="s">
        <v>73</v>
      </c>
      <c r="H1551">
        <v>2</v>
      </c>
      <c r="I1551">
        <v>0</v>
      </c>
      <c r="J1551">
        <v>4</v>
      </c>
      <c r="K1551">
        <v>6</v>
      </c>
      <c r="L1551">
        <v>4</v>
      </c>
      <c r="M1551">
        <v>1</v>
      </c>
      <c r="N1551">
        <v>5</v>
      </c>
      <c r="O1551">
        <v>0</v>
      </c>
      <c r="P1551">
        <v>3</v>
      </c>
      <c r="Q1551">
        <v>0</v>
      </c>
      <c r="R1551">
        <v>1</v>
      </c>
      <c r="S1551">
        <v>5</v>
      </c>
      <c r="T1551">
        <v>3</v>
      </c>
      <c r="U1551">
        <v>4</v>
      </c>
      <c r="V1551">
        <v>4</v>
      </c>
      <c r="W1551">
        <v>5</v>
      </c>
      <c r="X1551">
        <v>2</v>
      </c>
      <c r="Y1551">
        <v>1</v>
      </c>
      <c r="Z1551">
        <v>2</v>
      </c>
      <c r="AA1551">
        <v>3</v>
      </c>
      <c r="AB1551">
        <v>1</v>
      </c>
      <c r="AC1551">
        <v>0</v>
      </c>
      <c r="AD1551">
        <v>3</v>
      </c>
      <c r="AE1551">
        <v>0</v>
      </c>
      <c r="AF1551">
        <v>9</v>
      </c>
      <c r="AG1551">
        <v>0</v>
      </c>
      <c r="AH1551">
        <v>0</v>
      </c>
      <c r="AI1551">
        <v>7</v>
      </c>
      <c r="AJ1551">
        <v>0</v>
      </c>
      <c r="AK1551">
        <v>3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1</v>
      </c>
      <c r="AU1551">
        <v>2</v>
      </c>
      <c r="AV1551">
        <v>0</v>
      </c>
      <c r="AW1551">
        <v>1</v>
      </c>
      <c r="AX1551">
        <v>1</v>
      </c>
      <c r="AY1551">
        <v>4</v>
      </c>
      <c r="AZ1551">
        <v>15</v>
      </c>
      <c r="BA1551">
        <v>0</v>
      </c>
      <c r="BB1551">
        <v>0</v>
      </c>
      <c r="BC1551">
        <v>2</v>
      </c>
      <c r="BD1551">
        <v>0</v>
      </c>
    </row>
    <row r="1552" spans="1:56" x14ac:dyDescent="0.3">
      <c r="A1552">
        <v>2025</v>
      </c>
      <c r="B1552">
        <v>9</v>
      </c>
      <c r="C1552">
        <v>4374</v>
      </c>
      <c r="D1552">
        <v>4377</v>
      </c>
      <c r="E1552" t="s">
        <v>74</v>
      </c>
      <c r="F1552" t="s">
        <v>68</v>
      </c>
      <c r="G1552" t="s">
        <v>73</v>
      </c>
      <c r="H1552">
        <v>0</v>
      </c>
      <c r="I1552">
        <v>0</v>
      </c>
      <c r="J1552">
        <v>0</v>
      </c>
      <c r="K1552">
        <v>1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1</v>
      </c>
      <c r="X1552">
        <v>1</v>
      </c>
      <c r="Y1552">
        <v>0</v>
      </c>
      <c r="Z1552">
        <v>1</v>
      </c>
      <c r="AA1552">
        <v>1</v>
      </c>
      <c r="AB1552">
        <v>0</v>
      </c>
      <c r="AC1552">
        <v>0</v>
      </c>
      <c r="AD1552">
        <v>0</v>
      </c>
      <c r="AE1552">
        <v>0</v>
      </c>
      <c r="AF1552">
        <v>3</v>
      </c>
      <c r="AG1552">
        <v>0</v>
      </c>
      <c r="AH1552">
        <v>0</v>
      </c>
      <c r="AI1552">
        <v>0</v>
      </c>
      <c r="AJ1552">
        <v>0</v>
      </c>
      <c r="AK1552">
        <v>1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1</v>
      </c>
      <c r="AY1552">
        <v>4</v>
      </c>
      <c r="AZ1552">
        <v>9</v>
      </c>
      <c r="BA1552">
        <v>0</v>
      </c>
      <c r="BB1552">
        <v>0</v>
      </c>
      <c r="BC1552">
        <v>0</v>
      </c>
      <c r="BD1552">
        <v>0</v>
      </c>
    </row>
    <row r="1553" spans="1:56" x14ac:dyDescent="0.3">
      <c r="A1553">
        <v>2025</v>
      </c>
      <c r="B1553">
        <v>9</v>
      </c>
      <c r="C1553">
        <v>4375</v>
      </c>
      <c r="D1553">
        <v>4378</v>
      </c>
      <c r="E1553" t="s">
        <v>75</v>
      </c>
      <c r="F1553" t="s">
        <v>68</v>
      </c>
      <c r="G1553" t="s">
        <v>73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2</v>
      </c>
      <c r="T1553">
        <v>1</v>
      </c>
      <c r="U1553">
        <v>1</v>
      </c>
      <c r="V1553">
        <v>1</v>
      </c>
      <c r="W1553">
        <v>0</v>
      </c>
      <c r="X1553">
        <v>1</v>
      </c>
      <c r="Y1553">
        <v>2</v>
      </c>
      <c r="Z1553">
        <v>1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</v>
      </c>
      <c r="AV1553">
        <v>0</v>
      </c>
      <c r="AW1553">
        <v>0</v>
      </c>
      <c r="AX1553">
        <v>0</v>
      </c>
      <c r="AY1553">
        <v>2</v>
      </c>
      <c r="AZ1553">
        <v>2</v>
      </c>
      <c r="BA1553">
        <v>0</v>
      </c>
      <c r="BB1553">
        <v>0</v>
      </c>
      <c r="BC1553">
        <v>1</v>
      </c>
      <c r="BD1553">
        <v>1</v>
      </c>
    </row>
    <row r="1554" spans="1:56" x14ac:dyDescent="0.3">
      <c r="A1554">
        <v>2025</v>
      </c>
      <c r="B1554">
        <v>9</v>
      </c>
      <c r="C1554">
        <v>4376</v>
      </c>
      <c r="D1554">
        <v>4379</v>
      </c>
      <c r="E1554" t="s">
        <v>76</v>
      </c>
      <c r="F1554" t="s">
        <v>68</v>
      </c>
      <c r="G1554" t="s">
        <v>67</v>
      </c>
      <c r="H1554">
        <v>0</v>
      </c>
      <c r="I1554">
        <v>0</v>
      </c>
      <c r="J1554">
        <v>0</v>
      </c>
      <c r="K1554">
        <v>7</v>
      </c>
      <c r="L1554">
        <v>2</v>
      </c>
      <c r="M1554">
        <v>0</v>
      </c>
      <c r="N1554">
        <v>3</v>
      </c>
      <c r="O1554">
        <v>0</v>
      </c>
      <c r="P1554">
        <v>2</v>
      </c>
      <c r="Q1554">
        <v>0</v>
      </c>
      <c r="R1554">
        <v>0</v>
      </c>
      <c r="S1554">
        <v>1</v>
      </c>
      <c r="T1554">
        <v>1</v>
      </c>
      <c r="U1554">
        <v>1</v>
      </c>
      <c r="V1554">
        <v>2</v>
      </c>
      <c r="W1554">
        <v>0</v>
      </c>
      <c r="X1554">
        <v>2</v>
      </c>
      <c r="Y1554">
        <v>1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8</v>
      </c>
      <c r="AG1554">
        <v>0</v>
      </c>
      <c r="AH1554">
        <v>0</v>
      </c>
      <c r="AI1554">
        <v>3</v>
      </c>
      <c r="AJ1554">
        <v>0</v>
      </c>
      <c r="AK1554">
        <v>3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2</v>
      </c>
      <c r="AX1554">
        <v>0</v>
      </c>
      <c r="AY1554">
        <v>0</v>
      </c>
      <c r="AZ1554">
        <v>2</v>
      </c>
      <c r="BA1554">
        <v>0</v>
      </c>
      <c r="BB1554">
        <v>0</v>
      </c>
      <c r="BC1554">
        <v>0</v>
      </c>
      <c r="BD1554">
        <v>1</v>
      </c>
    </row>
    <row r="1555" spans="1:56" x14ac:dyDescent="0.3">
      <c r="A1555">
        <v>2025</v>
      </c>
      <c r="B1555">
        <v>9</v>
      </c>
      <c r="C1555">
        <v>4377</v>
      </c>
      <c r="D1555">
        <v>4380</v>
      </c>
      <c r="E1555" t="s">
        <v>77</v>
      </c>
      <c r="F1555" t="s">
        <v>68</v>
      </c>
      <c r="G1555" t="s">
        <v>77</v>
      </c>
      <c r="H1555">
        <v>0</v>
      </c>
      <c r="I1555">
        <v>0</v>
      </c>
      <c r="J1555">
        <v>0</v>
      </c>
      <c r="K1555">
        <v>5</v>
      </c>
      <c r="L1555">
        <v>3</v>
      </c>
      <c r="M1555">
        <v>0</v>
      </c>
      <c r="N1555">
        <v>2</v>
      </c>
      <c r="O1555">
        <v>0</v>
      </c>
      <c r="P1555">
        <v>6</v>
      </c>
      <c r="Q1555">
        <v>0</v>
      </c>
      <c r="R1555">
        <v>7</v>
      </c>
      <c r="S1555">
        <v>9</v>
      </c>
      <c r="T1555">
        <v>8</v>
      </c>
      <c r="U1555">
        <v>8</v>
      </c>
      <c r="V1555">
        <v>7</v>
      </c>
      <c r="W1555">
        <v>3</v>
      </c>
      <c r="X1555">
        <v>7</v>
      </c>
      <c r="Y1555">
        <v>8</v>
      </c>
      <c r="Z1555">
        <v>2</v>
      </c>
      <c r="AA1555">
        <v>7</v>
      </c>
      <c r="AB1555">
        <v>0</v>
      </c>
      <c r="AC1555">
        <v>0</v>
      </c>
      <c r="AD1555">
        <v>2</v>
      </c>
      <c r="AE1555">
        <v>0</v>
      </c>
      <c r="AF1555">
        <v>2</v>
      </c>
      <c r="AG1555">
        <v>0</v>
      </c>
      <c r="AH1555">
        <v>0</v>
      </c>
      <c r="AI1555">
        <v>5</v>
      </c>
      <c r="AJ1555">
        <v>0</v>
      </c>
      <c r="AK1555">
        <v>2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1</v>
      </c>
      <c r="AV1555">
        <v>0</v>
      </c>
      <c r="AW1555">
        <v>2</v>
      </c>
      <c r="AX1555">
        <v>4</v>
      </c>
      <c r="AY1555">
        <v>15</v>
      </c>
      <c r="AZ1555">
        <v>13</v>
      </c>
      <c r="BA1555">
        <v>0</v>
      </c>
      <c r="BB1555">
        <v>0</v>
      </c>
      <c r="BC1555">
        <v>0</v>
      </c>
      <c r="BD1555">
        <v>2</v>
      </c>
    </row>
    <row r="1556" spans="1:56" x14ac:dyDescent="0.3">
      <c r="A1556">
        <v>2025</v>
      </c>
      <c r="B1556">
        <v>9</v>
      </c>
      <c r="C1556">
        <v>4378</v>
      </c>
      <c r="D1556">
        <v>4381</v>
      </c>
      <c r="E1556" t="s">
        <v>78</v>
      </c>
      <c r="F1556" t="s">
        <v>68</v>
      </c>
      <c r="G1556" t="s">
        <v>77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3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</row>
    <row r="1557" spans="1:56" x14ac:dyDescent="0.3">
      <c r="A1557">
        <v>2025</v>
      </c>
      <c r="B1557">
        <v>9</v>
      </c>
      <c r="C1557">
        <v>4379</v>
      </c>
      <c r="D1557">
        <v>4382</v>
      </c>
      <c r="E1557" t="s">
        <v>79</v>
      </c>
      <c r="F1557" t="s">
        <v>68</v>
      </c>
      <c r="G1557" t="s">
        <v>77</v>
      </c>
      <c r="H1557">
        <v>0</v>
      </c>
      <c r="I1557">
        <v>0</v>
      </c>
      <c r="J1557">
        <v>0</v>
      </c>
      <c r="K1557">
        <v>3</v>
      </c>
      <c r="L1557">
        <v>2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1</v>
      </c>
      <c r="T1557">
        <v>2</v>
      </c>
      <c r="U1557">
        <v>2</v>
      </c>
      <c r="V1557">
        <v>1</v>
      </c>
      <c r="W1557">
        <v>1</v>
      </c>
      <c r="X1557">
        <v>1</v>
      </c>
      <c r="Y1557">
        <v>2</v>
      </c>
      <c r="Z1557">
        <v>2</v>
      </c>
      <c r="AA1557">
        <v>1</v>
      </c>
      <c r="AB1557">
        <v>0</v>
      </c>
      <c r="AC1557">
        <v>0</v>
      </c>
      <c r="AD1557">
        <v>0</v>
      </c>
      <c r="AE1557">
        <v>0</v>
      </c>
      <c r="AF1557">
        <v>1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1</v>
      </c>
      <c r="BA1557">
        <v>0</v>
      </c>
      <c r="BB1557">
        <v>0</v>
      </c>
      <c r="BC1557">
        <v>0</v>
      </c>
      <c r="BD1557">
        <v>0</v>
      </c>
    </row>
    <row r="1558" spans="1:56" x14ac:dyDescent="0.3">
      <c r="A1558">
        <v>2025</v>
      </c>
      <c r="B1558">
        <v>9</v>
      </c>
      <c r="C1558">
        <v>4380</v>
      </c>
      <c r="D1558">
        <v>4383</v>
      </c>
      <c r="E1558" t="s">
        <v>80</v>
      </c>
      <c r="F1558" t="s">
        <v>68</v>
      </c>
      <c r="G1558" t="s">
        <v>77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1</v>
      </c>
      <c r="T1558">
        <v>0</v>
      </c>
      <c r="U1558">
        <v>0</v>
      </c>
      <c r="V1558">
        <v>0</v>
      </c>
      <c r="W1558">
        <v>0</v>
      </c>
      <c r="X1558">
        <v>2</v>
      </c>
      <c r="Y1558">
        <v>1</v>
      </c>
      <c r="Z1558">
        <v>1</v>
      </c>
      <c r="AA1558">
        <v>2</v>
      </c>
      <c r="AB1558">
        <v>2</v>
      </c>
      <c r="AC1558">
        <v>0</v>
      </c>
      <c r="AD1558">
        <v>0</v>
      </c>
      <c r="AE1558">
        <v>0</v>
      </c>
      <c r="AF1558">
        <v>2</v>
      </c>
      <c r="AG1558">
        <v>0</v>
      </c>
      <c r="AH1558">
        <v>0</v>
      </c>
      <c r="AI1558">
        <v>0</v>
      </c>
      <c r="AJ1558">
        <v>0</v>
      </c>
      <c r="AK1558">
        <v>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1</v>
      </c>
      <c r="AY1558">
        <v>2</v>
      </c>
      <c r="AZ1558">
        <v>3</v>
      </c>
      <c r="BA1558">
        <v>0</v>
      </c>
      <c r="BB1558">
        <v>0</v>
      </c>
      <c r="BC1558">
        <v>0</v>
      </c>
      <c r="BD1558">
        <v>1</v>
      </c>
    </row>
    <row r="1559" spans="1:56" x14ac:dyDescent="0.3">
      <c r="A1559">
        <v>2025</v>
      </c>
      <c r="B1559">
        <v>9</v>
      </c>
      <c r="C1559">
        <v>4381</v>
      </c>
      <c r="D1559">
        <v>4384</v>
      </c>
      <c r="E1559" t="s">
        <v>81</v>
      </c>
      <c r="F1559" t="s">
        <v>68</v>
      </c>
      <c r="G1559" t="s">
        <v>73</v>
      </c>
      <c r="H1559">
        <v>0</v>
      </c>
      <c r="I1559">
        <v>0</v>
      </c>
      <c r="J1559">
        <v>0</v>
      </c>
      <c r="K1559">
        <v>5</v>
      </c>
      <c r="L1559">
        <v>0</v>
      </c>
      <c r="M1559">
        <v>0</v>
      </c>
      <c r="N1559">
        <v>0</v>
      </c>
      <c r="O1559">
        <v>0</v>
      </c>
      <c r="P1559">
        <v>1</v>
      </c>
      <c r="Q1559">
        <v>0</v>
      </c>
      <c r="R1559">
        <v>0</v>
      </c>
      <c r="S1559">
        <v>0</v>
      </c>
      <c r="T1559">
        <v>3</v>
      </c>
      <c r="U1559">
        <v>8</v>
      </c>
      <c r="V1559">
        <v>2</v>
      </c>
      <c r="W1559">
        <v>5</v>
      </c>
      <c r="X1559">
        <v>1</v>
      </c>
      <c r="Y1559">
        <v>5</v>
      </c>
      <c r="Z1559">
        <v>1</v>
      </c>
      <c r="AA1559">
        <v>4</v>
      </c>
      <c r="AB1559">
        <v>1</v>
      </c>
      <c r="AC1559">
        <v>0</v>
      </c>
      <c r="AD1559">
        <v>1</v>
      </c>
      <c r="AE1559">
        <v>0</v>
      </c>
      <c r="AF1559">
        <v>7</v>
      </c>
      <c r="AG1559">
        <v>0</v>
      </c>
      <c r="AH1559">
        <v>0</v>
      </c>
      <c r="AI1559">
        <v>2</v>
      </c>
      <c r="AJ1559">
        <v>0</v>
      </c>
      <c r="AK1559">
        <v>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1</v>
      </c>
      <c r="AV1559">
        <v>0</v>
      </c>
      <c r="AW1559">
        <v>0</v>
      </c>
      <c r="AX1559">
        <v>3</v>
      </c>
      <c r="AY1559">
        <v>10</v>
      </c>
      <c r="AZ1559">
        <v>30</v>
      </c>
      <c r="BA1559">
        <v>0</v>
      </c>
      <c r="BB1559">
        <v>0</v>
      </c>
      <c r="BC1559">
        <v>2</v>
      </c>
      <c r="BD1559">
        <v>4</v>
      </c>
    </row>
    <row r="1560" spans="1:56" x14ac:dyDescent="0.3">
      <c r="A1560">
        <v>2025</v>
      </c>
      <c r="B1560">
        <v>9</v>
      </c>
      <c r="C1560">
        <v>4382</v>
      </c>
      <c r="D1560">
        <v>4385</v>
      </c>
      <c r="E1560" t="s">
        <v>82</v>
      </c>
      <c r="F1560" t="s">
        <v>68</v>
      </c>
      <c r="G1560" t="s">
        <v>73</v>
      </c>
      <c r="H1560">
        <v>0</v>
      </c>
      <c r="I1560">
        <v>0</v>
      </c>
      <c r="J1560">
        <v>0</v>
      </c>
      <c r="K1560">
        <v>1</v>
      </c>
      <c r="L1560">
        <v>1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3</v>
      </c>
      <c r="W1560">
        <v>0</v>
      </c>
      <c r="X1560">
        <v>1</v>
      </c>
      <c r="Y1560">
        <v>1</v>
      </c>
      <c r="Z1560">
        <v>0</v>
      </c>
      <c r="AA1560">
        <v>1</v>
      </c>
      <c r="AB1560">
        <v>0</v>
      </c>
      <c r="AC1560">
        <v>0</v>
      </c>
      <c r="AD1560">
        <v>0</v>
      </c>
      <c r="AE1560">
        <v>0</v>
      </c>
      <c r="AF1560">
        <v>1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</row>
    <row r="1561" spans="1:56" x14ac:dyDescent="0.3">
      <c r="A1561">
        <v>2025</v>
      </c>
      <c r="B1561">
        <v>9</v>
      </c>
      <c r="C1561">
        <v>4383</v>
      </c>
      <c r="D1561">
        <v>4386</v>
      </c>
      <c r="E1561" t="s">
        <v>83</v>
      </c>
      <c r="F1561" t="s">
        <v>68</v>
      </c>
      <c r="G1561" t="s">
        <v>83</v>
      </c>
      <c r="H1561">
        <v>3</v>
      </c>
      <c r="I1561">
        <v>0</v>
      </c>
      <c r="J1561">
        <v>6</v>
      </c>
      <c r="K1561">
        <v>6</v>
      </c>
      <c r="L1561">
        <v>1</v>
      </c>
      <c r="M1561">
        <v>0</v>
      </c>
      <c r="N1561">
        <v>1</v>
      </c>
      <c r="O1561">
        <v>0</v>
      </c>
      <c r="P1561">
        <v>1</v>
      </c>
      <c r="Q1561">
        <v>0</v>
      </c>
      <c r="R1561">
        <v>3</v>
      </c>
      <c r="S1561">
        <v>3</v>
      </c>
      <c r="T1561">
        <v>2</v>
      </c>
      <c r="U1561">
        <v>2</v>
      </c>
      <c r="V1561">
        <v>4</v>
      </c>
      <c r="W1561">
        <v>4</v>
      </c>
      <c r="X1561">
        <v>0</v>
      </c>
      <c r="Y1561">
        <v>3</v>
      </c>
      <c r="Z1561">
        <v>2</v>
      </c>
      <c r="AA1561">
        <v>0</v>
      </c>
      <c r="AB1561">
        <v>0</v>
      </c>
      <c r="AC1561">
        <v>0</v>
      </c>
      <c r="AD1561">
        <v>2</v>
      </c>
      <c r="AE1561">
        <v>0</v>
      </c>
      <c r="AF1561">
        <v>6</v>
      </c>
      <c r="AG1561">
        <v>0</v>
      </c>
      <c r="AH1561">
        <v>0</v>
      </c>
      <c r="AI1561">
        <v>2</v>
      </c>
      <c r="AJ1561">
        <v>0</v>
      </c>
      <c r="AK1561">
        <v>1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2</v>
      </c>
      <c r="AV1561">
        <v>0</v>
      </c>
      <c r="AW1561">
        <v>1</v>
      </c>
      <c r="AX1561">
        <v>1</v>
      </c>
      <c r="AY1561">
        <v>5</v>
      </c>
      <c r="AZ1561">
        <v>13</v>
      </c>
      <c r="BA1561">
        <v>0</v>
      </c>
      <c r="BB1561">
        <v>0</v>
      </c>
      <c r="BC1561">
        <v>0</v>
      </c>
      <c r="BD1561">
        <v>3</v>
      </c>
    </row>
    <row r="1562" spans="1:56" x14ac:dyDescent="0.3">
      <c r="A1562">
        <v>2025</v>
      </c>
      <c r="B1562">
        <v>9</v>
      </c>
      <c r="C1562">
        <v>4384</v>
      </c>
      <c r="D1562">
        <v>4387</v>
      </c>
      <c r="E1562" t="s">
        <v>84</v>
      </c>
      <c r="F1562" t="s">
        <v>68</v>
      </c>
      <c r="G1562" t="s">
        <v>83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1</v>
      </c>
      <c r="Q1562">
        <v>0</v>
      </c>
      <c r="R1562">
        <v>0</v>
      </c>
      <c r="S1562">
        <v>1</v>
      </c>
      <c r="T1562">
        <v>0</v>
      </c>
      <c r="U1562">
        <v>0</v>
      </c>
      <c r="V1562">
        <v>1</v>
      </c>
      <c r="W1562">
        <v>2</v>
      </c>
      <c r="X1562">
        <v>0</v>
      </c>
      <c r="Y1562">
        <v>4</v>
      </c>
      <c r="Z1562">
        <v>0</v>
      </c>
      <c r="AA1562">
        <v>0</v>
      </c>
      <c r="AB1562">
        <v>1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1</v>
      </c>
      <c r="AZ1562">
        <v>7</v>
      </c>
      <c r="BA1562">
        <v>0</v>
      </c>
      <c r="BB1562">
        <v>0</v>
      </c>
      <c r="BC1562">
        <v>0</v>
      </c>
      <c r="BD1562">
        <v>2</v>
      </c>
    </row>
    <row r="1563" spans="1:56" x14ac:dyDescent="0.3">
      <c r="A1563">
        <v>2025</v>
      </c>
      <c r="B1563">
        <v>9</v>
      </c>
      <c r="C1563">
        <v>4385</v>
      </c>
      <c r="D1563">
        <v>4388</v>
      </c>
      <c r="E1563" t="s">
        <v>85</v>
      </c>
      <c r="F1563" t="s">
        <v>68</v>
      </c>
      <c r="G1563" t="s">
        <v>83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1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1</v>
      </c>
      <c r="AZ1563">
        <v>0</v>
      </c>
      <c r="BA1563">
        <v>0</v>
      </c>
      <c r="BB1563">
        <v>0</v>
      </c>
      <c r="BC1563">
        <v>0</v>
      </c>
      <c r="BD1563">
        <v>0</v>
      </c>
    </row>
    <row r="1564" spans="1:56" x14ac:dyDescent="0.3">
      <c r="A1564">
        <v>2025</v>
      </c>
      <c r="B1564">
        <v>9</v>
      </c>
      <c r="C1564">
        <v>4386</v>
      </c>
      <c r="D1564">
        <v>4389</v>
      </c>
      <c r="E1564" t="s">
        <v>86</v>
      </c>
      <c r="F1564" t="s">
        <v>68</v>
      </c>
      <c r="G1564" t="s">
        <v>86</v>
      </c>
      <c r="H1564">
        <v>0</v>
      </c>
      <c r="I1564">
        <v>0</v>
      </c>
      <c r="J1564">
        <v>0</v>
      </c>
      <c r="K1564">
        <v>5</v>
      </c>
      <c r="L1564">
        <v>6</v>
      </c>
      <c r="M1564">
        <v>0</v>
      </c>
      <c r="N1564">
        <v>8</v>
      </c>
      <c r="O1564">
        <v>0</v>
      </c>
      <c r="P1564">
        <v>5</v>
      </c>
      <c r="Q1564">
        <v>0</v>
      </c>
      <c r="R1564">
        <v>0</v>
      </c>
      <c r="S1564">
        <v>5</v>
      </c>
      <c r="T1564">
        <v>4</v>
      </c>
      <c r="U1564">
        <v>7</v>
      </c>
      <c r="V1564">
        <v>8</v>
      </c>
      <c r="W1564">
        <v>13</v>
      </c>
      <c r="X1564">
        <v>7</v>
      </c>
      <c r="Y1564">
        <v>9</v>
      </c>
      <c r="Z1564">
        <v>5</v>
      </c>
      <c r="AA1564">
        <v>8</v>
      </c>
      <c r="AB1564">
        <v>3</v>
      </c>
      <c r="AC1564">
        <v>0</v>
      </c>
      <c r="AD1564">
        <v>7</v>
      </c>
      <c r="AE1564">
        <v>1</v>
      </c>
      <c r="AF1564">
        <v>24</v>
      </c>
      <c r="AG1564">
        <v>0</v>
      </c>
      <c r="AH1564">
        <v>1</v>
      </c>
      <c r="AI1564">
        <v>2</v>
      </c>
      <c r="AJ1564">
        <v>0</v>
      </c>
      <c r="AK1564">
        <v>2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1</v>
      </c>
      <c r="AY1564">
        <v>1</v>
      </c>
      <c r="AZ1564">
        <v>3</v>
      </c>
      <c r="BA1564">
        <v>0</v>
      </c>
      <c r="BB1564">
        <v>0</v>
      </c>
      <c r="BC1564">
        <v>2</v>
      </c>
      <c r="BD1564">
        <v>0</v>
      </c>
    </row>
    <row r="1565" spans="1:56" x14ac:dyDescent="0.3">
      <c r="A1565">
        <v>2025</v>
      </c>
      <c r="B1565">
        <v>9</v>
      </c>
      <c r="C1565">
        <v>4387</v>
      </c>
      <c r="D1565">
        <v>4390</v>
      </c>
      <c r="E1565" t="s">
        <v>87</v>
      </c>
      <c r="F1565" t="s">
        <v>68</v>
      </c>
      <c r="G1565" t="s">
        <v>86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1</v>
      </c>
      <c r="U1565">
        <v>0</v>
      </c>
      <c r="V1565">
        <v>0</v>
      </c>
      <c r="W1565">
        <v>1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>
        <v>1</v>
      </c>
      <c r="AG1565">
        <v>0</v>
      </c>
      <c r="AH1565">
        <v>0</v>
      </c>
      <c r="AI1565">
        <v>1</v>
      </c>
      <c r="AJ1565">
        <v>0</v>
      </c>
      <c r="AK1565">
        <v>1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1</v>
      </c>
      <c r="BA1565">
        <v>0</v>
      </c>
      <c r="BB1565">
        <v>0</v>
      </c>
      <c r="BC1565">
        <v>0</v>
      </c>
      <c r="BD1565">
        <v>1</v>
      </c>
    </row>
    <row r="1566" spans="1:56" x14ac:dyDescent="0.3">
      <c r="A1566">
        <v>2025</v>
      </c>
      <c r="B1566">
        <v>9</v>
      </c>
      <c r="C1566">
        <v>4388</v>
      </c>
      <c r="D1566">
        <v>4391</v>
      </c>
      <c r="E1566" t="s">
        <v>88</v>
      </c>
      <c r="F1566" t="s">
        <v>68</v>
      </c>
      <c r="G1566" t="s">
        <v>86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1</v>
      </c>
      <c r="T1566">
        <v>1</v>
      </c>
      <c r="U1566">
        <v>0</v>
      </c>
      <c r="V1566">
        <v>0</v>
      </c>
      <c r="W1566">
        <v>1</v>
      </c>
      <c r="X1566">
        <v>0</v>
      </c>
      <c r="Y1566">
        <v>1</v>
      </c>
      <c r="Z1566">
        <v>1</v>
      </c>
      <c r="AA1566">
        <v>0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0</v>
      </c>
      <c r="AH1566">
        <v>0</v>
      </c>
      <c r="AI1566">
        <v>1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3</v>
      </c>
      <c r="BA1566">
        <v>0</v>
      </c>
      <c r="BB1566">
        <v>0</v>
      </c>
      <c r="BC1566">
        <v>1</v>
      </c>
      <c r="BD1566">
        <v>0</v>
      </c>
    </row>
    <row r="1567" spans="1:56" x14ac:dyDescent="0.3">
      <c r="A1567">
        <v>2025</v>
      </c>
      <c r="B1567">
        <v>9</v>
      </c>
      <c r="C1567">
        <v>4389</v>
      </c>
      <c r="D1567">
        <v>4392</v>
      </c>
      <c r="E1567" t="s">
        <v>89</v>
      </c>
      <c r="F1567" t="s">
        <v>68</v>
      </c>
      <c r="G1567" t="s">
        <v>86</v>
      </c>
      <c r="H1567">
        <v>0</v>
      </c>
      <c r="I1567">
        <v>0</v>
      </c>
      <c r="J1567">
        <v>0</v>
      </c>
      <c r="K1567">
        <v>3</v>
      </c>
      <c r="L1567">
        <v>2</v>
      </c>
      <c r="M1567">
        <v>0</v>
      </c>
      <c r="N1567">
        <v>3</v>
      </c>
      <c r="O1567">
        <v>0</v>
      </c>
      <c r="P1567">
        <v>1</v>
      </c>
      <c r="Q1567">
        <v>0</v>
      </c>
      <c r="R1567">
        <v>0</v>
      </c>
      <c r="S1567">
        <v>1</v>
      </c>
      <c r="T1567">
        <v>2</v>
      </c>
      <c r="U1567">
        <v>2</v>
      </c>
      <c r="V1567">
        <v>2</v>
      </c>
      <c r="W1567">
        <v>1</v>
      </c>
      <c r="X1567">
        <v>1</v>
      </c>
      <c r="Y1567">
        <v>2</v>
      </c>
      <c r="Z1567">
        <v>2</v>
      </c>
      <c r="AA1567">
        <v>0</v>
      </c>
      <c r="AB1567">
        <v>2</v>
      </c>
      <c r="AC1567">
        <v>0</v>
      </c>
      <c r="AD1567">
        <v>3</v>
      </c>
      <c r="AE1567">
        <v>0</v>
      </c>
      <c r="AF1567">
        <v>11</v>
      </c>
      <c r="AG1567">
        <v>0</v>
      </c>
      <c r="AH1567">
        <v>0</v>
      </c>
      <c r="AI1567">
        <v>3</v>
      </c>
      <c r="AJ1567">
        <v>0</v>
      </c>
      <c r="AK1567">
        <v>3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1</v>
      </c>
      <c r="AY1567">
        <v>3</v>
      </c>
      <c r="AZ1567">
        <v>3</v>
      </c>
      <c r="BA1567">
        <v>0</v>
      </c>
      <c r="BB1567">
        <v>0</v>
      </c>
      <c r="BC1567">
        <v>0</v>
      </c>
      <c r="BD1567">
        <v>0</v>
      </c>
    </row>
    <row r="1568" spans="1:56" x14ac:dyDescent="0.3">
      <c r="A1568">
        <v>2025</v>
      </c>
      <c r="B1568">
        <v>9</v>
      </c>
      <c r="C1568">
        <v>4390</v>
      </c>
      <c r="D1568">
        <v>4393</v>
      </c>
      <c r="E1568" t="s">
        <v>90</v>
      </c>
      <c r="F1568" t="s">
        <v>68</v>
      </c>
      <c r="G1568" t="s">
        <v>86</v>
      </c>
      <c r="H1568">
        <v>0</v>
      </c>
      <c r="I1568">
        <v>0</v>
      </c>
      <c r="J1568">
        <v>0</v>
      </c>
      <c r="K1568">
        <v>1</v>
      </c>
      <c r="L1568">
        <v>1</v>
      </c>
      <c r="M1568">
        <v>0</v>
      </c>
      <c r="N1568">
        <v>1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1</v>
      </c>
      <c r="V1568">
        <v>2</v>
      </c>
      <c r="W1568">
        <v>0</v>
      </c>
      <c r="X1568">
        <v>1</v>
      </c>
      <c r="Y1568">
        <v>0</v>
      </c>
      <c r="Z1568">
        <v>1</v>
      </c>
      <c r="AA1568">
        <v>3</v>
      </c>
      <c r="AB1568">
        <v>0</v>
      </c>
      <c r="AC1568">
        <v>0</v>
      </c>
      <c r="AD1568">
        <v>2</v>
      </c>
      <c r="AE1568">
        <v>0</v>
      </c>
      <c r="AF1568">
        <v>2</v>
      </c>
      <c r="AG1568">
        <v>0</v>
      </c>
      <c r="AH1568">
        <v>0</v>
      </c>
      <c r="AI1568">
        <v>2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1</v>
      </c>
      <c r="AV1568">
        <v>0</v>
      </c>
      <c r="AW1568">
        <v>0</v>
      </c>
      <c r="AX1568">
        <v>0</v>
      </c>
      <c r="AY1568">
        <v>0</v>
      </c>
      <c r="AZ1568">
        <v>6</v>
      </c>
      <c r="BA1568">
        <v>0</v>
      </c>
      <c r="BB1568">
        <v>0</v>
      </c>
      <c r="BC1568">
        <v>0</v>
      </c>
      <c r="BD1568">
        <v>1</v>
      </c>
    </row>
    <row r="1569" spans="1:56" x14ac:dyDescent="0.3">
      <c r="A1569">
        <v>2025</v>
      </c>
      <c r="B1569">
        <v>9</v>
      </c>
      <c r="C1569">
        <v>4391</v>
      </c>
      <c r="D1569">
        <v>4394</v>
      </c>
      <c r="E1569" t="s">
        <v>91</v>
      </c>
      <c r="F1569" t="s">
        <v>68</v>
      </c>
      <c r="G1569" t="s">
        <v>86</v>
      </c>
      <c r="H1569">
        <v>0</v>
      </c>
      <c r="I1569">
        <v>0</v>
      </c>
      <c r="J1569">
        <v>0</v>
      </c>
      <c r="K1569">
        <v>2</v>
      </c>
      <c r="L1569">
        <v>1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3</v>
      </c>
      <c r="T1569">
        <v>1</v>
      </c>
      <c r="U1569">
        <v>1</v>
      </c>
      <c r="V1569">
        <v>1</v>
      </c>
      <c r="W1569">
        <v>1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1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</row>
    <row r="1570" spans="1:56" x14ac:dyDescent="0.3">
      <c r="A1570">
        <v>2025</v>
      </c>
      <c r="B1570">
        <v>9</v>
      </c>
      <c r="C1570">
        <v>4392</v>
      </c>
      <c r="D1570">
        <v>4395</v>
      </c>
      <c r="E1570" t="s">
        <v>92</v>
      </c>
      <c r="F1570" t="s">
        <v>68</v>
      </c>
      <c r="G1570" t="s">
        <v>92</v>
      </c>
      <c r="H1570">
        <v>4</v>
      </c>
      <c r="I1570">
        <v>0</v>
      </c>
      <c r="J1570">
        <v>12</v>
      </c>
      <c r="K1570">
        <v>11</v>
      </c>
      <c r="L1570">
        <v>11</v>
      </c>
      <c r="M1570">
        <v>0</v>
      </c>
      <c r="N1570">
        <v>7</v>
      </c>
      <c r="O1570">
        <v>0</v>
      </c>
      <c r="P1570">
        <v>4</v>
      </c>
      <c r="Q1570">
        <v>0</v>
      </c>
      <c r="R1570">
        <v>2</v>
      </c>
      <c r="S1570">
        <v>18</v>
      </c>
      <c r="T1570">
        <v>11</v>
      </c>
      <c r="U1570">
        <v>16</v>
      </c>
      <c r="V1570">
        <v>6</v>
      </c>
      <c r="W1570">
        <v>4</v>
      </c>
      <c r="X1570">
        <v>6</v>
      </c>
      <c r="Y1570">
        <v>7</v>
      </c>
      <c r="Z1570">
        <v>3</v>
      </c>
      <c r="AA1570">
        <v>6</v>
      </c>
      <c r="AB1570">
        <v>3</v>
      </c>
      <c r="AC1570">
        <v>0</v>
      </c>
      <c r="AD1570">
        <v>16</v>
      </c>
      <c r="AE1570">
        <v>0</v>
      </c>
      <c r="AF1570">
        <v>34</v>
      </c>
      <c r="AG1570">
        <v>0</v>
      </c>
      <c r="AH1570">
        <v>0</v>
      </c>
      <c r="AI1570">
        <v>18</v>
      </c>
      <c r="AJ1570">
        <v>0</v>
      </c>
      <c r="AK1570">
        <v>6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1</v>
      </c>
      <c r="AV1570">
        <v>0</v>
      </c>
      <c r="AW1570">
        <v>3</v>
      </c>
      <c r="AX1570">
        <v>7</v>
      </c>
      <c r="AY1570">
        <v>8</v>
      </c>
      <c r="AZ1570">
        <v>22</v>
      </c>
      <c r="BA1570">
        <v>0</v>
      </c>
      <c r="BB1570">
        <v>0</v>
      </c>
      <c r="BC1570">
        <v>1</v>
      </c>
      <c r="BD1570">
        <v>4</v>
      </c>
    </row>
    <row r="1571" spans="1:56" x14ac:dyDescent="0.3">
      <c r="A1571">
        <v>2025</v>
      </c>
      <c r="B1571">
        <v>9</v>
      </c>
      <c r="C1571">
        <v>4393</v>
      </c>
      <c r="D1571">
        <v>4396</v>
      </c>
      <c r="E1571" t="s">
        <v>93</v>
      </c>
      <c r="F1571" t="s">
        <v>68</v>
      </c>
      <c r="G1571" t="s">
        <v>92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  <c r="S1571">
        <v>1</v>
      </c>
      <c r="T1571">
        <v>0</v>
      </c>
      <c r="U1571">
        <v>1</v>
      </c>
      <c r="V1571">
        <v>1</v>
      </c>
      <c r="W1571">
        <v>2</v>
      </c>
      <c r="X1571">
        <v>0</v>
      </c>
      <c r="Y1571">
        <v>3</v>
      </c>
      <c r="Z1571">
        <v>0</v>
      </c>
      <c r="AA1571">
        <v>1</v>
      </c>
      <c r="AB1571">
        <v>0</v>
      </c>
      <c r="AC1571">
        <v>0</v>
      </c>
      <c r="AD1571">
        <v>0</v>
      </c>
      <c r="AE1571">
        <v>0</v>
      </c>
      <c r="AF1571">
        <v>5</v>
      </c>
      <c r="AG1571">
        <v>0</v>
      </c>
      <c r="AH1571">
        <v>0</v>
      </c>
      <c r="AI1571">
        <v>0</v>
      </c>
      <c r="AJ1571">
        <v>0</v>
      </c>
      <c r="AK1571">
        <v>4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3</v>
      </c>
      <c r="AZ1571">
        <v>9</v>
      </c>
      <c r="BA1571">
        <v>0</v>
      </c>
      <c r="BB1571">
        <v>0</v>
      </c>
      <c r="BC1571">
        <v>0</v>
      </c>
      <c r="BD1571">
        <v>0</v>
      </c>
    </row>
    <row r="1572" spans="1:56" x14ac:dyDescent="0.3">
      <c r="A1572">
        <v>2025</v>
      </c>
      <c r="B1572">
        <v>9</v>
      </c>
      <c r="C1572">
        <v>4394</v>
      </c>
      <c r="D1572">
        <v>4397</v>
      </c>
      <c r="E1572" t="s">
        <v>94</v>
      </c>
      <c r="F1572" t="s">
        <v>68</v>
      </c>
      <c r="G1572" t="s">
        <v>94</v>
      </c>
      <c r="H1572">
        <v>1</v>
      </c>
      <c r="I1572">
        <v>0</v>
      </c>
      <c r="J1572">
        <v>0</v>
      </c>
      <c r="K1572">
        <v>2</v>
      </c>
      <c r="L1572">
        <v>1</v>
      </c>
      <c r="M1572">
        <v>0</v>
      </c>
      <c r="N1572">
        <v>0</v>
      </c>
      <c r="O1572">
        <v>0</v>
      </c>
      <c r="P1572">
        <v>1</v>
      </c>
      <c r="Q1572">
        <v>0</v>
      </c>
      <c r="R1572">
        <v>0</v>
      </c>
      <c r="S1572">
        <v>1</v>
      </c>
      <c r="T1572">
        <v>1</v>
      </c>
      <c r="U1572">
        <v>4</v>
      </c>
      <c r="V1572">
        <v>0</v>
      </c>
      <c r="W1572">
        <v>0</v>
      </c>
      <c r="X1572">
        <v>1</v>
      </c>
      <c r="Y1572">
        <v>3</v>
      </c>
      <c r="Z1572">
        <v>0</v>
      </c>
      <c r="AA1572">
        <v>0</v>
      </c>
      <c r="AB1572">
        <v>1</v>
      </c>
      <c r="AC1572">
        <v>0</v>
      </c>
      <c r="AD1572">
        <v>0</v>
      </c>
      <c r="AE1572">
        <v>0</v>
      </c>
      <c r="AF1572">
        <v>3</v>
      </c>
      <c r="AG1572">
        <v>0</v>
      </c>
      <c r="AH1572">
        <v>0</v>
      </c>
      <c r="AI1572">
        <v>1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1</v>
      </c>
      <c r="AZ1572">
        <v>0</v>
      </c>
      <c r="BA1572">
        <v>0</v>
      </c>
      <c r="BB1572">
        <v>0</v>
      </c>
      <c r="BC1572">
        <v>2</v>
      </c>
      <c r="BD1572">
        <v>3</v>
      </c>
    </row>
    <row r="1573" spans="1:56" x14ac:dyDescent="0.3">
      <c r="A1573">
        <v>2025</v>
      </c>
      <c r="B1573">
        <v>9</v>
      </c>
      <c r="C1573">
        <v>4395</v>
      </c>
      <c r="D1573">
        <v>4398</v>
      </c>
      <c r="E1573" t="s">
        <v>95</v>
      </c>
      <c r="F1573" t="s">
        <v>68</v>
      </c>
      <c r="G1573" t="s">
        <v>94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1</v>
      </c>
      <c r="U1573">
        <v>0</v>
      </c>
      <c r="V1573">
        <v>1</v>
      </c>
      <c r="W1573">
        <v>1</v>
      </c>
      <c r="X1573">
        <v>0</v>
      </c>
      <c r="Y1573">
        <v>0</v>
      </c>
      <c r="Z1573">
        <v>1</v>
      </c>
      <c r="AA1573">
        <v>2</v>
      </c>
      <c r="AB1573">
        <v>0</v>
      </c>
      <c r="AC1573">
        <v>0</v>
      </c>
      <c r="AD1573">
        <v>0</v>
      </c>
      <c r="AE1573">
        <v>0</v>
      </c>
      <c r="AF1573">
        <v>5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1</v>
      </c>
      <c r="BA1573">
        <v>0</v>
      </c>
      <c r="BB1573">
        <v>0</v>
      </c>
      <c r="BC1573">
        <v>0</v>
      </c>
      <c r="BD1573">
        <v>0</v>
      </c>
    </row>
    <row r="1574" spans="1:56" x14ac:dyDescent="0.3">
      <c r="A1574">
        <v>2025</v>
      </c>
      <c r="B1574">
        <v>9</v>
      </c>
      <c r="C1574">
        <v>4396</v>
      </c>
      <c r="D1574">
        <v>4399</v>
      </c>
      <c r="E1574" t="s">
        <v>96</v>
      </c>
      <c r="F1574" t="s">
        <v>68</v>
      </c>
      <c r="G1574" t="s">
        <v>94</v>
      </c>
      <c r="H1574">
        <v>0</v>
      </c>
      <c r="I1574">
        <v>0</v>
      </c>
      <c r="J1574">
        <v>0</v>
      </c>
      <c r="K1574">
        <v>1</v>
      </c>
      <c r="L1574">
        <v>0</v>
      </c>
      <c r="M1574">
        <v>0</v>
      </c>
      <c r="N1574">
        <v>3</v>
      </c>
      <c r="O1574">
        <v>0</v>
      </c>
      <c r="P1574">
        <v>3</v>
      </c>
      <c r="Q1574">
        <v>0</v>
      </c>
      <c r="R1574">
        <v>0</v>
      </c>
      <c r="S1574">
        <v>2</v>
      </c>
      <c r="T1574">
        <v>0</v>
      </c>
      <c r="U1574">
        <v>2</v>
      </c>
      <c r="V1574">
        <v>1</v>
      </c>
      <c r="W1574">
        <v>0</v>
      </c>
      <c r="X1574">
        <v>1</v>
      </c>
      <c r="Y1574">
        <v>1</v>
      </c>
      <c r="Z1574">
        <v>0</v>
      </c>
      <c r="AA1574">
        <v>2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2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3</v>
      </c>
      <c r="AZ1574">
        <v>1</v>
      </c>
      <c r="BA1574">
        <v>0</v>
      </c>
      <c r="BB1574">
        <v>0</v>
      </c>
      <c r="BC1574">
        <v>0</v>
      </c>
      <c r="BD1574">
        <v>3</v>
      </c>
    </row>
    <row r="1575" spans="1:56" x14ac:dyDescent="0.3">
      <c r="A1575">
        <v>2025</v>
      </c>
      <c r="B1575">
        <v>9</v>
      </c>
      <c r="C1575">
        <v>4397</v>
      </c>
      <c r="D1575">
        <v>4400</v>
      </c>
      <c r="E1575" t="s">
        <v>97</v>
      </c>
      <c r="F1575" t="s">
        <v>68</v>
      </c>
      <c r="G1575" t="s">
        <v>94</v>
      </c>
      <c r="H1575">
        <v>0</v>
      </c>
      <c r="I1575">
        <v>0</v>
      </c>
      <c r="J1575">
        <v>0</v>
      </c>
      <c r="K1575">
        <v>3</v>
      </c>
      <c r="L1575">
        <v>3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1</v>
      </c>
      <c r="U1575">
        <v>1</v>
      </c>
      <c r="V1575">
        <v>0</v>
      </c>
      <c r="W1575">
        <v>1</v>
      </c>
      <c r="X1575">
        <v>0</v>
      </c>
      <c r="Y1575">
        <v>2</v>
      </c>
      <c r="Z1575">
        <v>0</v>
      </c>
      <c r="AA1575">
        <v>0</v>
      </c>
      <c r="AB1575">
        <v>2</v>
      </c>
      <c r="AC1575">
        <v>0</v>
      </c>
      <c r="AD1575">
        <v>0</v>
      </c>
      <c r="AE1575">
        <v>0</v>
      </c>
      <c r="AF1575">
        <v>4</v>
      </c>
      <c r="AG1575">
        <v>0</v>
      </c>
      <c r="AH1575">
        <v>0</v>
      </c>
      <c r="AI1575">
        <v>0</v>
      </c>
      <c r="AJ1575">
        <v>0</v>
      </c>
      <c r="AK1575">
        <v>2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1</v>
      </c>
      <c r="AX1575">
        <v>0</v>
      </c>
      <c r="AY1575">
        <v>1</v>
      </c>
      <c r="AZ1575">
        <v>1</v>
      </c>
      <c r="BA1575">
        <v>0</v>
      </c>
      <c r="BB1575">
        <v>0</v>
      </c>
      <c r="BC1575">
        <v>0</v>
      </c>
      <c r="BD1575">
        <v>2</v>
      </c>
    </row>
    <row r="1576" spans="1:56" x14ac:dyDescent="0.3">
      <c r="A1576">
        <v>2025</v>
      </c>
      <c r="B1576">
        <v>9</v>
      </c>
      <c r="C1576">
        <v>4398</v>
      </c>
      <c r="D1576">
        <v>4401</v>
      </c>
      <c r="E1576" t="s">
        <v>98</v>
      </c>
      <c r="F1576" t="s">
        <v>68</v>
      </c>
      <c r="G1576" t="s">
        <v>94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2</v>
      </c>
      <c r="AB1576">
        <v>1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4</v>
      </c>
      <c r="AX1576">
        <v>0</v>
      </c>
      <c r="AY1576">
        <v>2</v>
      </c>
      <c r="AZ1576">
        <v>6</v>
      </c>
      <c r="BA1576">
        <v>0</v>
      </c>
      <c r="BB1576">
        <v>0</v>
      </c>
      <c r="BC1576">
        <v>0</v>
      </c>
      <c r="BD1576">
        <v>0</v>
      </c>
    </row>
    <row r="1577" spans="1:56" x14ac:dyDescent="0.3">
      <c r="A1577">
        <v>2025</v>
      </c>
      <c r="B1577">
        <v>9</v>
      </c>
      <c r="C1577">
        <v>4399</v>
      </c>
      <c r="D1577">
        <v>4402</v>
      </c>
      <c r="E1577" t="s">
        <v>99</v>
      </c>
      <c r="F1577" t="s">
        <v>68</v>
      </c>
      <c r="G1577" t="s">
        <v>94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1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1</v>
      </c>
      <c r="X1577">
        <v>0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0</v>
      </c>
      <c r="AE1577">
        <v>0</v>
      </c>
      <c r="AF1577">
        <v>1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2</v>
      </c>
      <c r="AX1577">
        <v>0</v>
      </c>
      <c r="AY1577">
        <v>1</v>
      </c>
      <c r="AZ1577">
        <v>1</v>
      </c>
      <c r="BA1577">
        <v>0</v>
      </c>
      <c r="BB1577">
        <v>0</v>
      </c>
      <c r="BC1577">
        <v>0</v>
      </c>
      <c r="BD1577">
        <v>0</v>
      </c>
    </row>
    <row r="1578" spans="1:56" x14ac:dyDescent="0.3">
      <c r="A1578">
        <v>2025</v>
      </c>
      <c r="B1578">
        <v>9</v>
      </c>
      <c r="C1578">
        <v>4400</v>
      </c>
      <c r="D1578">
        <v>4403</v>
      </c>
      <c r="E1578" t="s">
        <v>100</v>
      </c>
      <c r="F1578" t="s">
        <v>68</v>
      </c>
      <c r="G1578" t="s">
        <v>94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2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1</v>
      </c>
      <c r="AZ1578">
        <v>4</v>
      </c>
      <c r="BA1578">
        <v>0</v>
      </c>
      <c r="BB1578">
        <v>0</v>
      </c>
      <c r="BC1578">
        <v>0</v>
      </c>
      <c r="BD1578">
        <v>1</v>
      </c>
    </row>
    <row r="1579" spans="1:56" x14ac:dyDescent="0.3">
      <c r="A1579">
        <v>2025</v>
      </c>
      <c r="B1579">
        <v>9</v>
      </c>
      <c r="C1579">
        <v>4401</v>
      </c>
      <c r="D1579">
        <v>4404</v>
      </c>
      <c r="E1579" t="s">
        <v>101</v>
      </c>
      <c r="F1579" t="s">
        <v>68</v>
      </c>
      <c r="G1579" t="s">
        <v>92</v>
      </c>
      <c r="H1579">
        <v>0</v>
      </c>
      <c r="I1579">
        <v>0</v>
      </c>
      <c r="J1579">
        <v>0</v>
      </c>
      <c r="K1579">
        <v>2</v>
      </c>
      <c r="L1579">
        <v>2</v>
      </c>
      <c r="M1579">
        <v>0</v>
      </c>
      <c r="N1579">
        <v>2</v>
      </c>
      <c r="O1579">
        <v>0</v>
      </c>
      <c r="P1579">
        <v>0</v>
      </c>
      <c r="Q1579">
        <v>0</v>
      </c>
      <c r="R1579">
        <v>1</v>
      </c>
      <c r="S1579">
        <v>2</v>
      </c>
      <c r="T1579">
        <v>3</v>
      </c>
      <c r="U1579">
        <v>4</v>
      </c>
      <c r="V1579">
        <v>3</v>
      </c>
      <c r="W1579">
        <v>2</v>
      </c>
      <c r="X1579">
        <v>0</v>
      </c>
      <c r="Y1579">
        <v>2</v>
      </c>
      <c r="Z1579">
        <v>2</v>
      </c>
      <c r="AA1579">
        <v>3</v>
      </c>
      <c r="AB1579">
        <v>0</v>
      </c>
      <c r="AC1579">
        <v>0</v>
      </c>
      <c r="AD1579">
        <v>2</v>
      </c>
      <c r="AE1579">
        <v>0</v>
      </c>
      <c r="AF1579">
        <v>10</v>
      </c>
      <c r="AG1579">
        <v>0</v>
      </c>
      <c r="AH1579">
        <v>0</v>
      </c>
      <c r="AI1579">
        <v>3</v>
      </c>
      <c r="AJ1579">
        <v>0</v>
      </c>
      <c r="AK1579">
        <v>1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1</v>
      </c>
      <c r="AV1579">
        <v>0</v>
      </c>
      <c r="AW1579">
        <v>1</v>
      </c>
      <c r="AX1579">
        <v>0</v>
      </c>
      <c r="AY1579">
        <v>2</v>
      </c>
      <c r="AZ1579">
        <v>7</v>
      </c>
      <c r="BA1579">
        <v>0</v>
      </c>
      <c r="BB1579">
        <v>0</v>
      </c>
      <c r="BC1579">
        <v>2</v>
      </c>
      <c r="BD1579">
        <v>0</v>
      </c>
    </row>
    <row r="1580" spans="1:56" x14ac:dyDescent="0.3">
      <c r="A1580">
        <v>2025</v>
      </c>
      <c r="B1580">
        <v>9</v>
      </c>
      <c r="C1580">
        <v>4402</v>
      </c>
      <c r="D1580">
        <v>4405</v>
      </c>
      <c r="E1580" t="s">
        <v>102</v>
      </c>
      <c r="F1580" t="s">
        <v>68</v>
      </c>
      <c r="G1580" t="s">
        <v>92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2</v>
      </c>
      <c r="V1580">
        <v>0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0</v>
      </c>
      <c r="AD1580">
        <v>0</v>
      </c>
      <c r="AE1580">
        <v>0</v>
      </c>
      <c r="AF1580">
        <v>1</v>
      </c>
      <c r="AG1580">
        <v>0</v>
      </c>
      <c r="AH1580">
        <v>0</v>
      </c>
      <c r="AI1580">
        <v>1</v>
      </c>
      <c r="AJ1580">
        <v>0</v>
      </c>
      <c r="AK1580">
        <v>1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2</v>
      </c>
      <c r="BA1580">
        <v>0</v>
      </c>
      <c r="BB1580">
        <v>0</v>
      </c>
      <c r="BC1580">
        <v>0</v>
      </c>
      <c r="BD1580">
        <v>0</v>
      </c>
    </row>
    <row r="1581" spans="1:56" x14ac:dyDescent="0.3">
      <c r="A1581">
        <v>2025</v>
      </c>
      <c r="B1581">
        <v>9</v>
      </c>
      <c r="C1581">
        <v>4403</v>
      </c>
      <c r="D1581">
        <v>4406</v>
      </c>
      <c r="E1581" t="s">
        <v>103</v>
      </c>
      <c r="F1581" t="s">
        <v>68</v>
      </c>
      <c r="G1581" t="s">
        <v>92</v>
      </c>
      <c r="H1581">
        <v>0</v>
      </c>
      <c r="I1581">
        <v>0</v>
      </c>
      <c r="J1581">
        <v>0</v>
      </c>
      <c r="K1581">
        <v>2</v>
      </c>
      <c r="L1581">
        <v>2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0</v>
      </c>
      <c r="Y1581">
        <v>0</v>
      </c>
      <c r="Z1581">
        <v>1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1</v>
      </c>
      <c r="AY1581">
        <v>0</v>
      </c>
      <c r="AZ1581">
        <v>3</v>
      </c>
      <c r="BA1581">
        <v>0</v>
      </c>
      <c r="BB1581">
        <v>0</v>
      </c>
      <c r="BC1581">
        <v>0</v>
      </c>
      <c r="BD1581">
        <v>0</v>
      </c>
    </row>
    <row r="1582" spans="1:56" x14ac:dyDescent="0.3">
      <c r="A1582">
        <v>2025</v>
      </c>
      <c r="B1582">
        <v>9</v>
      </c>
      <c r="C1582">
        <v>4404</v>
      </c>
      <c r="D1582">
        <v>4407</v>
      </c>
      <c r="E1582" t="s">
        <v>104</v>
      </c>
      <c r="F1582" t="s">
        <v>68</v>
      </c>
      <c r="G1582" t="s">
        <v>104</v>
      </c>
      <c r="H1582">
        <v>0</v>
      </c>
      <c r="I1582">
        <v>0</v>
      </c>
      <c r="J1582">
        <v>9</v>
      </c>
      <c r="K1582">
        <v>9</v>
      </c>
      <c r="L1582">
        <v>7</v>
      </c>
      <c r="M1582">
        <v>0</v>
      </c>
      <c r="N1582">
        <v>10</v>
      </c>
      <c r="O1582">
        <v>0</v>
      </c>
      <c r="P1582">
        <v>6</v>
      </c>
      <c r="Q1582">
        <v>0</v>
      </c>
      <c r="R1582">
        <v>4</v>
      </c>
      <c r="S1582">
        <v>8</v>
      </c>
      <c r="T1582">
        <v>13</v>
      </c>
      <c r="U1582">
        <v>15</v>
      </c>
      <c r="V1582">
        <v>11</v>
      </c>
      <c r="W1582">
        <v>9</v>
      </c>
      <c r="X1582">
        <v>5</v>
      </c>
      <c r="Y1582">
        <v>4</v>
      </c>
      <c r="Z1582">
        <v>3</v>
      </c>
      <c r="AA1582">
        <v>5</v>
      </c>
      <c r="AB1582">
        <v>1</v>
      </c>
      <c r="AC1582">
        <v>0</v>
      </c>
      <c r="AD1582">
        <v>0</v>
      </c>
      <c r="AE1582">
        <v>0</v>
      </c>
      <c r="AF1582">
        <v>9</v>
      </c>
      <c r="AG1582">
        <v>0</v>
      </c>
      <c r="AH1582">
        <v>0</v>
      </c>
      <c r="AI1582">
        <v>14</v>
      </c>
      <c r="AJ1582">
        <v>0</v>
      </c>
      <c r="AK1582">
        <v>14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10</v>
      </c>
      <c r="AX1582">
        <v>0</v>
      </c>
      <c r="AY1582">
        <v>4</v>
      </c>
      <c r="AZ1582">
        <v>4</v>
      </c>
      <c r="BA1582">
        <v>0</v>
      </c>
      <c r="BB1582">
        <v>0</v>
      </c>
      <c r="BC1582">
        <v>1</v>
      </c>
      <c r="BD1582">
        <v>2</v>
      </c>
    </row>
    <row r="1583" spans="1:56" x14ac:dyDescent="0.3">
      <c r="A1583">
        <v>2025</v>
      </c>
      <c r="B1583">
        <v>9</v>
      </c>
      <c r="C1583">
        <v>4405</v>
      </c>
      <c r="D1583">
        <v>4408</v>
      </c>
      <c r="E1583" t="s">
        <v>105</v>
      </c>
      <c r="F1583" t="s">
        <v>68</v>
      </c>
      <c r="G1583" t="s">
        <v>104</v>
      </c>
      <c r="H1583">
        <v>0</v>
      </c>
      <c r="I1583">
        <v>0</v>
      </c>
      <c r="J1583">
        <v>0</v>
      </c>
      <c r="K1583">
        <v>0</v>
      </c>
      <c r="L1583">
        <v>1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2</v>
      </c>
      <c r="T1583">
        <v>1</v>
      </c>
      <c r="U1583">
        <v>1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1</v>
      </c>
      <c r="AZ1583">
        <v>7</v>
      </c>
      <c r="BA1583">
        <v>0</v>
      </c>
      <c r="BB1583">
        <v>0</v>
      </c>
      <c r="BC1583">
        <v>0</v>
      </c>
      <c r="BD1583">
        <v>0</v>
      </c>
    </row>
    <row r="1584" spans="1:56" x14ac:dyDescent="0.3">
      <c r="A1584">
        <v>2025</v>
      </c>
      <c r="B1584">
        <v>9</v>
      </c>
      <c r="C1584">
        <v>4406</v>
      </c>
      <c r="D1584">
        <v>4409</v>
      </c>
      <c r="E1584" t="s">
        <v>106</v>
      </c>
      <c r="F1584" t="s">
        <v>68</v>
      </c>
      <c r="G1584" t="s">
        <v>104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3</v>
      </c>
      <c r="T1584">
        <v>0</v>
      </c>
      <c r="U1584">
        <v>0</v>
      </c>
      <c r="V1584">
        <v>0</v>
      </c>
      <c r="W1584">
        <v>1</v>
      </c>
      <c r="X1584">
        <v>1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9</v>
      </c>
      <c r="AG1584">
        <v>0</v>
      </c>
      <c r="AH1584">
        <v>0</v>
      </c>
      <c r="AI1584">
        <v>1</v>
      </c>
      <c r="AJ1584">
        <v>0</v>
      </c>
      <c r="AK1584">
        <v>1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2</v>
      </c>
      <c r="AX1584">
        <v>0</v>
      </c>
      <c r="AY1584">
        <v>4</v>
      </c>
      <c r="AZ1584">
        <v>8</v>
      </c>
      <c r="BA1584">
        <v>0</v>
      </c>
      <c r="BB1584">
        <v>0</v>
      </c>
      <c r="BC1584">
        <v>0</v>
      </c>
      <c r="BD1584">
        <v>0</v>
      </c>
    </row>
    <row r="1585" spans="1:56" x14ac:dyDescent="0.3">
      <c r="A1585">
        <v>2025</v>
      </c>
      <c r="B1585">
        <v>9</v>
      </c>
      <c r="C1585">
        <v>4407</v>
      </c>
      <c r="D1585">
        <v>4410</v>
      </c>
      <c r="E1585" t="s">
        <v>107</v>
      </c>
      <c r="F1585" t="s">
        <v>68</v>
      </c>
      <c r="G1585" t="s">
        <v>104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0</v>
      </c>
      <c r="V1585">
        <v>1</v>
      </c>
      <c r="W1585">
        <v>0</v>
      </c>
      <c r="X1585">
        <v>0</v>
      </c>
      <c r="Y1585">
        <v>1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1</v>
      </c>
      <c r="AX1585">
        <v>0</v>
      </c>
      <c r="AY1585">
        <v>0</v>
      </c>
      <c r="AZ1585">
        <v>2</v>
      </c>
      <c r="BA1585">
        <v>0</v>
      </c>
      <c r="BB1585">
        <v>0</v>
      </c>
      <c r="BC1585">
        <v>0</v>
      </c>
      <c r="BD1585">
        <v>1</v>
      </c>
    </row>
    <row r="1586" spans="1:56" x14ac:dyDescent="0.3">
      <c r="A1586">
        <v>2025</v>
      </c>
      <c r="B1586">
        <v>9</v>
      </c>
      <c r="C1586">
        <v>4408</v>
      </c>
      <c r="D1586">
        <v>4411</v>
      </c>
      <c r="E1586" t="s">
        <v>108</v>
      </c>
      <c r="F1586" t="s">
        <v>68</v>
      </c>
      <c r="G1586" t="s">
        <v>104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2</v>
      </c>
      <c r="V1586">
        <v>1</v>
      </c>
      <c r="W1586">
        <v>1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1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1</v>
      </c>
      <c r="AZ1586">
        <v>4</v>
      </c>
      <c r="BA1586">
        <v>0</v>
      </c>
      <c r="BB1586">
        <v>0</v>
      </c>
      <c r="BC1586">
        <v>1</v>
      </c>
      <c r="BD1586">
        <v>0</v>
      </c>
    </row>
    <row r="1587" spans="1:56" x14ac:dyDescent="0.3">
      <c r="A1587">
        <v>2025</v>
      </c>
      <c r="B1587">
        <v>9</v>
      </c>
      <c r="C1587">
        <v>4409</v>
      </c>
      <c r="D1587">
        <v>4412</v>
      </c>
      <c r="E1587" t="s">
        <v>109</v>
      </c>
      <c r="F1587" t="s">
        <v>68</v>
      </c>
      <c r="G1587" t="s">
        <v>104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</v>
      </c>
      <c r="V1587">
        <v>1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1</v>
      </c>
      <c r="AZ1587">
        <v>2</v>
      </c>
      <c r="BA1587">
        <v>0</v>
      </c>
      <c r="BB1587">
        <v>0</v>
      </c>
      <c r="BC1587">
        <v>0</v>
      </c>
      <c r="BD1587">
        <v>0</v>
      </c>
    </row>
    <row r="1588" spans="1:56" x14ac:dyDescent="0.3">
      <c r="A1588">
        <v>2025</v>
      </c>
      <c r="B1588">
        <v>9</v>
      </c>
      <c r="C1588">
        <v>4410</v>
      </c>
      <c r="D1588">
        <v>4413</v>
      </c>
      <c r="E1588" t="s">
        <v>110</v>
      </c>
      <c r="F1588" t="s">
        <v>68</v>
      </c>
      <c r="G1588" t="s">
        <v>104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1</v>
      </c>
      <c r="S1588">
        <v>1</v>
      </c>
      <c r="T1588">
        <v>0</v>
      </c>
      <c r="U1588">
        <v>0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1</v>
      </c>
      <c r="AG1588">
        <v>0</v>
      </c>
      <c r="AH1588">
        <v>0</v>
      </c>
      <c r="AI1588">
        <v>0</v>
      </c>
      <c r="AJ1588">
        <v>0</v>
      </c>
      <c r="AK1588">
        <v>2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1</v>
      </c>
      <c r="BA1588">
        <v>0</v>
      </c>
      <c r="BB1588">
        <v>0</v>
      </c>
      <c r="BC1588">
        <v>0</v>
      </c>
      <c r="BD1588">
        <v>0</v>
      </c>
    </row>
    <row r="1589" spans="1:56" x14ac:dyDescent="0.3">
      <c r="A1589">
        <v>2025</v>
      </c>
      <c r="B1589">
        <v>9</v>
      </c>
      <c r="C1589">
        <v>4411</v>
      </c>
      <c r="D1589">
        <v>4414</v>
      </c>
      <c r="E1589" t="s">
        <v>111</v>
      </c>
      <c r="F1589" t="s">
        <v>68</v>
      </c>
      <c r="G1589" t="s">
        <v>104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1</v>
      </c>
      <c r="U1589">
        <v>0</v>
      </c>
      <c r="V1589">
        <v>0</v>
      </c>
      <c r="W1589">
        <v>1</v>
      </c>
      <c r="X1589">
        <v>0</v>
      </c>
      <c r="Y1589">
        <v>0</v>
      </c>
      <c r="Z1589">
        <v>1</v>
      </c>
      <c r="AA1589">
        <v>1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4</v>
      </c>
      <c r="AZ1589">
        <v>8</v>
      </c>
      <c r="BA1589">
        <v>0</v>
      </c>
      <c r="BB1589">
        <v>0</v>
      </c>
      <c r="BC1589">
        <v>0</v>
      </c>
      <c r="BD1589">
        <v>0</v>
      </c>
    </row>
    <row r="1590" spans="1:56" x14ac:dyDescent="0.3">
      <c r="A1590">
        <v>2025</v>
      </c>
      <c r="B1590">
        <v>9</v>
      </c>
      <c r="C1590">
        <v>4412</v>
      </c>
      <c r="D1590">
        <v>4415</v>
      </c>
      <c r="E1590" t="s">
        <v>112</v>
      </c>
      <c r="F1590" t="s">
        <v>68</v>
      </c>
      <c r="G1590" t="s">
        <v>104</v>
      </c>
      <c r="H1590">
        <v>0</v>
      </c>
      <c r="I1590">
        <v>0</v>
      </c>
      <c r="J1590">
        <v>0</v>
      </c>
      <c r="K1590">
        <v>1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2</v>
      </c>
      <c r="T1590">
        <v>1</v>
      </c>
      <c r="U1590">
        <v>0</v>
      </c>
      <c r="V1590">
        <v>1</v>
      </c>
      <c r="W1590">
        <v>2</v>
      </c>
      <c r="X1590">
        <v>0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1</v>
      </c>
      <c r="AX1590">
        <v>0</v>
      </c>
      <c r="AY1590">
        <v>3</v>
      </c>
      <c r="AZ1590">
        <v>5</v>
      </c>
      <c r="BA1590">
        <v>0</v>
      </c>
      <c r="BB1590">
        <v>0</v>
      </c>
      <c r="BC1590">
        <v>0</v>
      </c>
      <c r="BD1590">
        <v>1</v>
      </c>
    </row>
    <row r="1591" spans="1:56" x14ac:dyDescent="0.3">
      <c r="A1591">
        <v>2025</v>
      </c>
      <c r="B1591">
        <v>9</v>
      </c>
      <c r="C1591">
        <v>4413</v>
      </c>
      <c r="D1591">
        <v>4416</v>
      </c>
      <c r="E1591" t="s">
        <v>113</v>
      </c>
      <c r="F1591" t="s">
        <v>68</v>
      </c>
      <c r="G1591" t="s">
        <v>104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1</v>
      </c>
      <c r="T1591">
        <v>1</v>
      </c>
      <c r="U1591">
        <v>0</v>
      </c>
      <c r="V1591">
        <v>1</v>
      </c>
      <c r="W1591">
        <v>0</v>
      </c>
      <c r="X1591">
        <v>0</v>
      </c>
      <c r="Y1591">
        <v>0</v>
      </c>
      <c r="Z1591">
        <v>1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0</v>
      </c>
      <c r="AH1591">
        <v>0</v>
      </c>
      <c r="AI1591">
        <v>1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2</v>
      </c>
      <c r="AZ1591">
        <v>0</v>
      </c>
      <c r="BA1591">
        <v>0</v>
      </c>
      <c r="BB1591">
        <v>0</v>
      </c>
      <c r="BC1591">
        <v>0</v>
      </c>
      <c r="BD1591">
        <v>1</v>
      </c>
    </row>
    <row r="1592" spans="1:56" x14ac:dyDescent="0.3">
      <c r="A1592">
        <v>2025</v>
      </c>
      <c r="B1592">
        <v>9</v>
      </c>
      <c r="C1592">
        <v>4414</v>
      </c>
      <c r="D1592">
        <v>4417</v>
      </c>
      <c r="E1592" t="s">
        <v>114</v>
      </c>
      <c r="F1592" t="s">
        <v>68</v>
      </c>
      <c r="G1592" t="s">
        <v>83</v>
      </c>
      <c r="H1592">
        <v>0</v>
      </c>
      <c r="I1592">
        <v>0</v>
      </c>
      <c r="J1592">
        <v>0</v>
      </c>
      <c r="K1592">
        <v>2</v>
      </c>
      <c r="L1592">
        <v>1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2</v>
      </c>
      <c r="V1592">
        <v>0</v>
      </c>
      <c r="W1592">
        <v>1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1</v>
      </c>
      <c r="AG1592">
        <v>0</v>
      </c>
      <c r="AH1592">
        <v>0</v>
      </c>
      <c r="AI1592">
        <v>1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1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</row>
    <row r="1593" spans="1:56" x14ac:dyDescent="0.3">
      <c r="A1593">
        <v>2025</v>
      </c>
      <c r="B1593">
        <v>9</v>
      </c>
      <c r="C1593">
        <v>4415</v>
      </c>
      <c r="D1593">
        <v>4418</v>
      </c>
      <c r="E1593" t="s">
        <v>115</v>
      </c>
      <c r="F1593" t="s">
        <v>68</v>
      </c>
      <c r="G1593" t="s">
        <v>83</v>
      </c>
      <c r="H1593">
        <v>0</v>
      </c>
      <c r="I1593">
        <v>0</v>
      </c>
      <c r="J1593">
        <v>0</v>
      </c>
      <c r="K1593">
        <v>2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1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1</v>
      </c>
      <c r="AG1593">
        <v>0</v>
      </c>
      <c r="AH1593">
        <v>0</v>
      </c>
      <c r="AI1593">
        <v>0</v>
      </c>
      <c r="AJ1593">
        <v>0</v>
      </c>
      <c r="AK1593">
        <v>1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1</v>
      </c>
      <c r="AX1593">
        <v>0</v>
      </c>
      <c r="AY1593">
        <v>1</v>
      </c>
      <c r="AZ1593">
        <v>0</v>
      </c>
      <c r="BA1593">
        <v>0</v>
      </c>
      <c r="BB1593">
        <v>0</v>
      </c>
      <c r="BC1593">
        <v>0</v>
      </c>
      <c r="BD1593">
        <v>0</v>
      </c>
    </row>
    <row r="1594" spans="1:56" x14ac:dyDescent="0.3">
      <c r="A1594">
        <v>2025</v>
      </c>
      <c r="B1594">
        <v>9</v>
      </c>
      <c r="C1594">
        <v>4416</v>
      </c>
      <c r="D1594">
        <v>4419</v>
      </c>
      <c r="E1594" t="s">
        <v>116</v>
      </c>
      <c r="F1594" t="s">
        <v>68</v>
      </c>
      <c r="G1594" t="s">
        <v>83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1</v>
      </c>
      <c r="O1594">
        <v>0</v>
      </c>
      <c r="P1594">
        <v>1</v>
      </c>
      <c r="Q1594">
        <v>0</v>
      </c>
      <c r="R1594">
        <v>0</v>
      </c>
      <c r="S1594">
        <v>1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2</v>
      </c>
      <c r="AB1594">
        <v>0</v>
      </c>
      <c r="AC1594">
        <v>0</v>
      </c>
      <c r="AD1594">
        <v>0</v>
      </c>
      <c r="AE1594">
        <v>0</v>
      </c>
      <c r="AF1594">
        <v>1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2</v>
      </c>
      <c r="AX1594">
        <v>0</v>
      </c>
      <c r="AY1594">
        <v>1</v>
      </c>
      <c r="AZ1594">
        <v>0</v>
      </c>
      <c r="BA1594">
        <v>0</v>
      </c>
      <c r="BB1594">
        <v>0</v>
      </c>
      <c r="BC1594">
        <v>0</v>
      </c>
      <c r="BD1594">
        <v>0</v>
      </c>
    </row>
    <row r="1595" spans="1:56" x14ac:dyDescent="0.3">
      <c r="A1595">
        <v>2025</v>
      </c>
      <c r="B1595">
        <v>9</v>
      </c>
      <c r="C1595">
        <v>4417</v>
      </c>
      <c r="D1595">
        <v>4420</v>
      </c>
      <c r="E1595" t="s">
        <v>117</v>
      </c>
      <c r="F1595" t="s">
        <v>68</v>
      </c>
      <c r="G1595" t="s">
        <v>117</v>
      </c>
      <c r="H1595">
        <v>3</v>
      </c>
      <c r="I1595">
        <v>0</v>
      </c>
      <c r="J1595">
        <v>9</v>
      </c>
      <c r="K1595">
        <v>7</v>
      </c>
      <c r="L1595">
        <v>7</v>
      </c>
      <c r="M1595">
        <v>0</v>
      </c>
      <c r="N1595">
        <v>7</v>
      </c>
      <c r="O1595">
        <v>0</v>
      </c>
      <c r="P1595">
        <v>5</v>
      </c>
      <c r="Q1595">
        <v>0</v>
      </c>
      <c r="R1595">
        <v>5</v>
      </c>
      <c r="S1595">
        <v>12</v>
      </c>
      <c r="T1595">
        <v>17</v>
      </c>
      <c r="U1595">
        <v>7</v>
      </c>
      <c r="V1595">
        <v>10</v>
      </c>
      <c r="W1595">
        <v>9</v>
      </c>
      <c r="X1595">
        <v>8</v>
      </c>
      <c r="Y1595">
        <v>7</v>
      </c>
      <c r="Z1595">
        <v>5</v>
      </c>
      <c r="AA1595">
        <v>8</v>
      </c>
      <c r="AB1595">
        <v>8</v>
      </c>
      <c r="AC1595">
        <v>0</v>
      </c>
      <c r="AD1595">
        <v>6</v>
      </c>
      <c r="AE1595">
        <v>1</v>
      </c>
      <c r="AF1595">
        <v>25</v>
      </c>
      <c r="AG1595">
        <v>0</v>
      </c>
      <c r="AH1595">
        <v>1</v>
      </c>
      <c r="AI1595">
        <v>5</v>
      </c>
      <c r="AJ1595">
        <v>0</v>
      </c>
      <c r="AK1595">
        <v>6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3</v>
      </c>
      <c r="AX1595">
        <v>3</v>
      </c>
      <c r="AY1595">
        <v>20</v>
      </c>
      <c r="AZ1595">
        <v>41</v>
      </c>
      <c r="BA1595">
        <v>0</v>
      </c>
      <c r="BB1595">
        <v>0</v>
      </c>
      <c r="BC1595">
        <v>0</v>
      </c>
      <c r="BD1595">
        <v>4</v>
      </c>
    </row>
    <row r="1596" spans="1:56" x14ac:dyDescent="0.3">
      <c r="A1596">
        <v>2025</v>
      </c>
      <c r="B1596">
        <v>9</v>
      </c>
      <c r="C1596">
        <v>4418</v>
      </c>
      <c r="D1596">
        <v>4421</v>
      </c>
      <c r="E1596" t="s">
        <v>118</v>
      </c>
      <c r="F1596" t="s">
        <v>68</v>
      </c>
      <c r="G1596" t="s">
        <v>117</v>
      </c>
      <c r="H1596">
        <v>0</v>
      </c>
      <c r="I1596">
        <v>0</v>
      </c>
      <c r="J1596">
        <v>0</v>
      </c>
      <c r="K1596">
        <v>2</v>
      </c>
      <c r="L1596">
        <v>1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1</v>
      </c>
      <c r="S1596">
        <v>5</v>
      </c>
      <c r="T1596">
        <v>5</v>
      </c>
      <c r="U1596">
        <v>2</v>
      </c>
      <c r="V1596">
        <v>2</v>
      </c>
      <c r="W1596">
        <v>2</v>
      </c>
      <c r="X1596">
        <v>3</v>
      </c>
      <c r="Y1596">
        <v>3</v>
      </c>
      <c r="Z1596">
        <v>3</v>
      </c>
      <c r="AA1596">
        <v>9</v>
      </c>
      <c r="AB1596">
        <v>1</v>
      </c>
      <c r="AC1596">
        <v>0</v>
      </c>
      <c r="AD1596">
        <v>3</v>
      </c>
      <c r="AE1596">
        <v>0</v>
      </c>
      <c r="AF1596">
        <v>7</v>
      </c>
      <c r="AG1596">
        <v>0</v>
      </c>
      <c r="AH1596">
        <v>0</v>
      </c>
      <c r="AI1596">
        <v>3</v>
      </c>
      <c r="AJ1596">
        <v>0</v>
      </c>
      <c r="AK1596">
        <v>1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1</v>
      </c>
      <c r="AV1596">
        <v>1</v>
      </c>
      <c r="AW1596">
        <v>1</v>
      </c>
      <c r="AX1596">
        <v>3</v>
      </c>
      <c r="AY1596">
        <v>7</v>
      </c>
      <c r="AZ1596">
        <v>14</v>
      </c>
      <c r="BA1596">
        <v>0</v>
      </c>
      <c r="BB1596">
        <v>0</v>
      </c>
      <c r="BC1596">
        <v>1</v>
      </c>
      <c r="BD1596">
        <v>0</v>
      </c>
    </row>
    <row r="1597" spans="1:56" x14ac:dyDescent="0.3">
      <c r="A1597">
        <v>2025</v>
      </c>
      <c r="B1597">
        <v>9</v>
      </c>
      <c r="C1597">
        <v>4419</v>
      </c>
      <c r="D1597">
        <v>4422</v>
      </c>
      <c r="E1597" t="s">
        <v>119</v>
      </c>
      <c r="F1597" t="s">
        <v>68</v>
      </c>
      <c r="G1597" t="s">
        <v>117</v>
      </c>
      <c r="H1597">
        <v>0</v>
      </c>
      <c r="I1597">
        <v>0</v>
      </c>
      <c r="J1597">
        <v>0</v>
      </c>
      <c r="K1597">
        <v>4</v>
      </c>
      <c r="L1597">
        <v>0</v>
      </c>
      <c r="M1597">
        <v>0</v>
      </c>
      <c r="N1597">
        <v>1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1</v>
      </c>
      <c r="U1597">
        <v>3</v>
      </c>
      <c r="V1597">
        <v>2</v>
      </c>
      <c r="W1597">
        <v>1</v>
      </c>
      <c r="X1597">
        <v>6</v>
      </c>
      <c r="Y1597">
        <v>1</v>
      </c>
      <c r="Z1597">
        <v>3</v>
      </c>
      <c r="AA1597">
        <v>0</v>
      </c>
      <c r="AB1597">
        <v>2</v>
      </c>
      <c r="AC1597">
        <v>0</v>
      </c>
      <c r="AD1597">
        <v>0</v>
      </c>
      <c r="AE1597">
        <v>0</v>
      </c>
      <c r="AF1597">
        <v>1</v>
      </c>
      <c r="AG1597">
        <v>0</v>
      </c>
      <c r="AH1597">
        <v>0</v>
      </c>
      <c r="AI1597">
        <v>2</v>
      </c>
      <c r="AJ1597">
        <v>0</v>
      </c>
      <c r="AK1597">
        <v>2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1</v>
      </c>
      <c r="AX1597">
        <v>0</v>
      </c>
      <c r="AY1597">
        <v>1</v>
      </c>
      <c r="AZ1597">
        <v>10</v>
      </c>
      <c r="BA1597">
        <v>0</v>
      </c>
      <c r="BB1597">
        <v>0</v>
      </c>
      <c r="BC1597">
        <v>0</v>
      </c>
      <c r="BD1597">
        <v>0</v>
      </c>
    </row>
    <row r="1598" spans="1:56" x14ac:dyDescent="0.3">
      <c r="A1598">
        <v>2025</v>
      </c>
      <c r="B1598">
        <v>9</v>
      </c>
      <c r="C1598">
        <v>4420</v>
      </c>
      <c r="D1598">
        <v>4423</v>
      </c>
      <c r="E1598" t="s">
        <v>120</v>
      </c>
      <c r="F1598" t="s">
        <v>68</v>
      </c>
      <c r="G1598" t="s">
        <v>117</v>
      </c>
      <c r="H1598">
        <v>0</v>
      </c>
      <c r="I1598">
        <v>0</v>
      </c>
      <c r="J1598">
        <v>0</v>
      </c>
      <c r="K1598">
        <v>4</v>
      </c>
      <c r="L1598">
        <v>4</v>
      </c>
      <c r="M1598">
        <v>0</v>
      </c>
      <c r="N1598">
        <v>3</v>
      </c>
      <c r="O1598">
        <v>0</v>
      </c>
      <c r="P1598">
        <v>3</v>
      </c>
      <c r="Q1598">
        <v>0</v>
      </c>
      <c r="R1598">
        <v>0</v>
      </c>
      <c r="S1598">
        <v>2</v>
      </c>
      <c r="T1598">
        <v>4</v>
      </c>
      <c r="U1598">
        <v>4</v>
      </c>
      <c r="V1598">
        <v>3</v>
      </c>
      <c r="W1598">
        <v>4</v>
      </c>
      <c r="X1598">
        <v>3</v>
      </c>
      <c r="Y1598">
        <v>4</v>
      </c>
      <c r="Z1598">
        <v>4</v>
      </c>
      <c r="AA1598">
        <v>4</v>
      </c>
      <c r="AB1598">
        <v>0</v>
      </c>
      <c r="AC1598">
        <v>0</v>
      </c>
      <c r="AD1598">
        <v>0</v>
      </c>
      <c r="AE1598">
        <v>0</v>
      </c>
      <c r="AF1598">
        <v>2</v>
      </c>
      <c r="AG1598">
        <v>0</v>
      </c>
      <c r="AH1598">
        <v>0</v>
      </c>
      <c r="AI1598">
        <v>3</v>
      </c>
      <c r="AJ1598">
        <v>0</v>
      </c>
      <c r="AK1598">
        <v>1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2</v>
      </c>
      <c r="AT1598">
        <v>8</v>
      </c>
      <c r="AU1598">
        <v>0</v>
      </c>
      <c r="AV1598">
        <v>0</v>
      </c>
      <c r="AW1598">
        <v>0</v>
      </c>
      <c r="AX1598">
        <v>0</v>
      </c>
      <c r="AY1598">
        <v>1</v>
      </c>
      <c r="AZ1598">
        <v>10</v>
      </c>
      <c r="BA1598">
        <v>0</v>
      </c>
      <c r="BB1598">
        <v>0</v>
      </c>
      <c r="BC1598">
        <v>0</v>
      </c>
      <c r="BD1598">
        <v>0</v>
      </c>
    </row>
    <row r="1599" spans="1:56" x14ac:dyDescent="0.3">
      <c r="A1599">
        <v>2025</v>
      </c>
      <c r="B1599">
        <v>9</v>
      </c>
      <c r="C1599">
        <v>4421</v>
      </c>
      <c r="D1599">
        <v>4424</v>
      </c>
      <c r="E1599" t="s">
        <v>121</v>
      </c>
      <c r="F1599" t="s">
        <v>68</v>
      </c>
      <c r="G1599" t="s">
        <v>117</v>
      </c>
      <c r="H1599">
        <v>0</v>
      </c>
      <c r="I1599">
        <v>0</v>
      </c>
      <c r="J1599">
        <v>0</v>
      </c>
      <c r="K1599">
        <v>1</v>
      </c>
      <c r="L1599">
        <v>2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1</v>
      </c>
      <c r="S1599">
        <v>6</v>
      </c>
      <c r="T1599">
        <v>1</v>
      </c>
      <c r="U1599">
        <v>2</v>
      </c>
      <c r="V1599">
        <v>2</v>
      </c>
      <c r="W1599">
        <v>5</v>
      </c>
      <c r="X1599">
        <v>3</v>
      </c>
      <c r="Y1599">
        <v>2</v>
      </c>
      <c r="Z1599">
        <v>0</v>
      </c>
      <c r="AA1599">
        <v>3</v>
      </c>
      <c r="AB1599">
        <v>3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  <c r="AJ1599">
        <v>0</v>
      </c>
      <c r="AK1599">
        <v>1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2</v>
      </c>
      <c r="AX1599">
        <v>0</v>
      </c>
      <c r="AY1599">
        <v>1</v>
      </c>
      <c r="AZ1599">
        <v>7</v>
      </c>
      <c r="BA1599">
        <v>0</v>
      </c>
      <c r="BB1599">
        <v>0</v>
      </c>
      <c r="BC1599">
        <v>0</v>
      </c>
      <c r="BD1599">
        <v>0</v>
      </c>
    </row>
    <row r="1600" spans="1:56" x14ac:dyDescent="0.3">
      <c r="A1600">
        <v>2025</v>
      </c>
      <c r="B1600">
        <v>9</v>
      </c>
      <c r="C1600">
        <v>4422</v>
      </c>
      <c r="D1600">
        <v>4425</v>
      </c>
      <c r="E1600" t="s">
        <v>122</v>
      </c>
      <c r="F1600" t="s">
        <v>68</v>
      </c>
      <c r="G1600" t="s">
        <v>117</v>
      </c>
      <c r="H1600">
        <v>0</v>
      </c>
      <c r="I1600">
        <v>0</v>
      </c>
      <c r="J1600">
        <v>0</v>
      </c>
      <c r="K1600">
        <v>2</v>
      </c>
      <c r="L1600">
        <v>2</v>
      </c>
      <c r="M1600">
        <v>1</v>
      </c>
      <c r="N1600">
        <v>1</v>
      </c>
      <c r="O1600">
        <v>0</v>
      </c>
      <c r="P1600">
        <v>1</v>
      </c>
      <c r="Q1600">
        <v>0</v>
      </c>
      <c r="R1600">
        <v>0</v>
      </c>
      <c r="S1600">
        <v>2</v>
      </c>
      <c r="T1600">
        <v>0</v>
      </c>
      <c r="U1600">
        <v>1</v>
      </c>
      <c r="V1600">
        <v>1</v>
      </c>
      <c r="W1600">
        <v>2</v>
      </c>
      <c r="X1600">
        <v>2</v>
      </c>
      <c r="Y1600">
        <v>1</v>
      </c>
      <c r="Z1600">
        <v>2</v>
      </c>
      <c r="AA1600">
        <v>0</v>
      </c>
      <c r="AB1600">
        <v>1</v>
      </c>
      <c r="AC1600">
        <v>0</v>
      </c>
      <c r="AD1600">
        <v>1</v>
      </c>
      <c r="AE1600">
        <v>0</v>
      </c>
      <c r="AF1600">
        <v>1</v>
      </c>
      <c r="AG1600">
        <v>0</v>
      </c>
      <c r="AH1600">
        <v>0</v>
      </c>
      <c r="AI1600">
        <v>1</v>
      </c>
      <c r="AJ1600">
        <v>0</v>
      </c>
      <c r="AK1600">
        <v>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2</v>
      </c>
      <c r="AX1600">
        <v>0</v>
      </c>
      <c r="AY1600">
        <v>1</v>
      </c>
      <c r="AZ1600">
        <v>7</v>
      </c>
      <c r="BA1600">
        <v>0</v>
      </c>
      <c r="BB1600">
        <v>0</v>
      </c>
      <c r="BC1600">
        <v>0</v>
      </c>
      <c r="BD1600">
        <v>1</v>
      </c>
    </row>
    <row r="1601" spans="1:56" x14ac:dyDescent="0.3">
      <c r="A1601">
        <v>2025</v>
      </c>
      <c r="B1601">
        <v>9</v>
      </c>
      <c r="C1601">
        <v>4423</v>
      </c>
      <c r="D1601">
        <v>4426</v>
      </c>
      <c r="E1601" t="s">
        <v>123</v>
      </c>
      <c r="F1601" t="s">
        <v>68</v>
      </c>
      <c r="G1601" t="s">
        <v>117</v>
      </c>
      <c r="H1601">
        <v>0</v>
      </c>
      <c r="I1601">
        <v>0</v>
      </c>
      <c r="J1601">
        <v>0</v>
      </c>
      <c r="K1601">
        <v>4</v>
      </c>
      <c r="L1601">
        <v>3</v>
      </c>
      <c r="M1601">
        <v>0</v>
      </c>
      <c r="N1601">
        <v>1</v>
      </c>
      <c r="O1601">
        <v>0</v>
      </c>
      <c r="P1601">
        <v>1</v>
      </c>
      <c r="Q1601">
        <v>0</v>
      </c>
      <c r="R1601">
        <v>1</v>
      </c>
      <c r="S1601">
        <v>2</v>
      </c>
      <c r="T1601">
        <v>0</v>
      </c>
      <c r="U1601">
        <v>3</v>
      </c>
      <c r="V1601">
        <v>1</v>
      </c>
      <c r="W1601">
        <v>2</v>
      </c>
      <c r="X1601">
        <v>6</v>
      </c>
      <c r="Y1601">
        <v>2</v>
      </c>
      <c r="Z1601">
        <v>2</v>
      </c>
      <c r="AA1601">
        <v>3</v>
      </c>
      <c r="AB1601">
        <v>1</v>
      </c>
      <c r="AC1601">
        <v>0</v>
      </c>
      <c r="AD1601">
        <v>0</v>
      </c>
      <c r="AE1601">
        <v>0</v>
      </c>
      <c r="AF1601">
        <v>3</v>
      </c>
      <c r="AG1601">
        <v>0</v>
      </c>
      <c r="AH1601">
        <v>0</v>
      </c>
      <c r="AI1601">
        <v>0</v>
      </c>
      <c r="AJ1601">
        <v>0</v>
      </c>
      <c r="AK1601">
        <v>1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1</v>
      </c>
      <c r="AV1601">
        <v>0</v>
      </c>
      <c r="AW1601">
        <v>0</v>
      </c>
      <c r="AX1601">
        <v>2</v>
      </c>
      <c r="AY1601">
        <v>7</v>
      </c>
      <c r="AZ1601">
        <v>14</v>
      </c>
      <c r="BA1601">
        <v>0</v>
      </c>
      <c r="BB1601">
        <v>0</v>
      </c>
      <c r="BC1601">
        <v>4</v>
      </c>
      <c r="BD1601">
        <v>0</v>
      </c>
    </row>
    <row r="1602" spans="1:56" x14ac:dyDescent="0.3">
      <c r="A1602">
        <v>2025</v>
      </c>
      <c r="B1602">
        <v>9</v>
      </c>
      <c r="C1602">
        <v>4424</v>
      </c>
      <c r="D1602">
        <v>4427</v>
      </c>
      <c r="E1602" t="s">
        <v>124</v>
      </c>
      <c r="F1602" t="s">
        <v>68</v>
      </c>
      <c r="G1602" t="s">
        <v>117</v>
      </c>
      <c r="H1602">
        <v>0</v>
      </c>
      <c r="I1602">
        <v>0</v>
      </c>
      <c r="J1602">
        <v>0</v>
      </c>
      <c r="K1602">
        <v>1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1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2</v>
      </c>
      <c r="Z1602">
        <v>1</v>
      </c>
      <c r="AA1602">
        <v>1</v>
      </c>
      <c r="AB1602">
        <v>0</v>
      </c>
      <c r="AC1602">
        <v>0</v>
      </c>
      <c r="AD1602">
        <v>0</v>
      </c>
      <c r="AE1602">
        <v>0</v>
      </c>
      <c r="AF1602">
        <v>4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3</v>
      </c>
      <c r="AZ1602">
        <v>8</v>
      </c>
      <c r="BA1602">
        <v>0</v>
      </c>
      <c r="BB1602">
        <v>0</v>
      </c>
      <c r="BC1602">
        <v>0</v>
      </c>
      <c r="BD1602">
        <v>0</v>
      </c>
    </row>
    <row r="1603" spans="1:56" x14ac:dyDescent="0.3">
      <c r="A1603">
        <v>2025</v>
      </c>
      <c r="B1603">
        <v>9</v>
      </c>
      <c r="C1603">
        <v>4425</v>
      </c>
      <c r="D1603">
        <v>4428</v>
      </c>
      <c r="E1603" t="s">
        <v>125</v>
      </c>
      <c r="F1603" t="s">
        <v>68</v>
      </c>
      <c r="G1603" t="s">
        <v>117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1</v>
      </c>
      <c r="Q1603">
        <v>0</v>
      </c>
      <c r="R1603">
        <v>1</v>
      </c>
      <c r="S1603">
        <v>0</v>
      </c>
      <c r="T1603">
        <v>0</v>
      </c>
      <c r="U1603">
        <v>0</v>
      </c>
      <c r="V1603">
        <v>2</v>
      </c>
      <c r="W1603">
        <v>0</v>
      </c>
      <c r="X1603">
        <v>0</v>
      </c>
      <c r="Y1603">
        <v>0</v>
      </c>
      <c r="Z1603">
        <v>1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1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1</v>
      </c>
      <c r="AW1603">
        <v>0</v>
      </c>
      <c r="AX1603">
        <v>1</v>
      </c>
      <c r="AY1603">
        <v>3</v>
      </c>
      <c r="AZ1603">
        <v>10</v>
      </c>
      <c r="BA1603">
        <v>0</v>
      </c>
      <c r="BB1603">
        <v>0</v>
      </c>
      <c r="BC1603">
        <v>0</v>
      </c>
      <c r="BD1603">
        <v>0</v>
      </c>
    </row>
    <row r="1604" spans="1:56" x14ac:dyDescent="0.3">
      <c r="A1604">
        <v>2025</v>
      </c>
      <c r="B1604">
        <v>9</v>
      </c>
      <c r="C1604">
        <v>4426</v>
      </c>
      <c r="D1604">
        <v>4429</v>
      </c>
      <c r="E1604" t="s">
        <v>126</v>
      </c>
      <c r="F1604" t="s">
        <v>68</v>
      </c>
      <c r="G1604" t="s">
        <v>117</v>
      </c>
      <c r="H1604">
        <v>0</v>
      </c>
      <c r="I1604">
        <v>0</v>
      </c>
      <c r="J1604">
        <v>0</v>
      </c>
      <c r="K1604">
        <v>6</v>
      </c>
      <c r="L1604">
        <v>3</v>
      </c>
      <c r="M1604">
        <v>0</v>
      </c>
      <c r="N1604">
        <v>2</v>
      </c>
      <c r="O1604">
        <v>0</v>
      </c>
      <c r="P1604">
        <v>2</v>
      </c>
      <c r="Q1604">
        <v>0</v>
      </c>
      <c r="R1604">
        <v>3</v>
      </c>
      <c r="S1604">
        <v>6</v>
      </c>
      <c r="T1604">
        <v>2</v>
      </c>
      <c r="U1604">
        <v>6</v>
      </c>
      <c r="V1604">
        <v>4</v>
      </c>
      <c r="W1604">
        <v>3</v>
      </c>
      <c r="X1604">
        <v>7</v>
      </c>
      <c r="Y1604">
        <v>6</v>
      </c>
      <c r="Z1604">
        <v>4</v>
      </c>
      <c r="AA1604">
        <v>5</v>
      </c>
      <c r="AB1604">
        <v>2</v>
      </c>
      <c r="AC1604">
        <v>0</v>
      </c>
      <c r="AD1604">
        <v>6</v>
      </c>
      <c r="AE1604">
        <v>1</v>
      </c>
      <c r="AF1604">
        <v>16</v>
      </c>
      <c r="AG1604">
        <v>0</v>
      </c>
      <c r="AH1604">
        <v>0</v>
      </c>
      <c r="AI1604">
        <v>5</v>
      </c>
      <c r="AJ1604">
        <v>0</v>
      </c>
      <c r="AK1604">
        <v>7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6</v>
      </c>
      <c r="AV1604">
        <v>0</v>
      </c>
      <c r="AW1604">
        <v>3</v>
      </c>
      <c r="AX1604">
        <v>0</v>
      </c>
      <c r="AY1604">
        <v>12</v>
      </c>
      <c r="AZ1604">
        <v>45</v>
      </c>
      <c r="BA1604">
        <v>0</v>
      </c>
      <c r="BB1604">
        <v>0</v>
      </c>
      <c r="BC1604">
        <v>2</v>
      </c>
      <c r="BD1604">
        <v>2</v>
      </c>
    </row>
    <row r="1605" spans="1:56" x14ac:dyDescent="0.3">
      <c r="A1605">
        <v>2025</v>
      </c>
      <c r="B1605">
        <v>9</v>
      </c>
      <c r="C1605">
        <v>4427</v>
      </c>
      <c r="D1605">
        <v>4430</v>
      </c>
      <c r="E1605" t="s">
        <v>127</v>
      </c>
      <c r="F1605" t="s">
        <v>68</v>
      </c>
      <c r="G1605" t="s">
        <v>117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1</v>
      </c>
    </row>
    <row r="1606" spans="1:56" x14ac:dyDescent="0.3">
      <c r="A1606">
        <v>2025</v>
      </c>
      <c r="B1606">
        <v>9</v>
      </c>
      <c r="C1606">
        <v>4428</v>
      </c>
      <c r="D1606">
        <v>4431</v>
      </c>
      <c r="E1606" t="s">
        <v>128</v>
      </c>
      <c r="F1606" t="s">
        <v>68</v>
      </c>
      <c r="G1606" t="s">
        <v>117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1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0</v>
      </c>
      <c r="AA1606">
        <v>1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1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2</v>
      </c>
      <c r="AZ1606">
        <v>8</v>
      </c>
      <c r="BA1606">
        <v>0</v>
      </c>
      <c r="BB1606">
        <v>0</v>
      </c>
      <c r="BC1606">
        <v>0</v>
      </c>
      <c r="BD1606">
        <v>0</v>
      </c>
    </row>
    <row r="1607" spans="1:56" x14ac:dyDescent="0.3">
      <c r="A1607">
        <v>2025</v>
      </c>
      <c r="B1607">
        <v>9</v>
      </c>
      <c r="C1607">
        <v>4429</v>
      </c>
      <c r="D1607">
        <v>4432</v>
      </c>
      <c r="E1607" t="s">
        <v>129</v>
      </c>
      <c r="F1607" t="s">
        <v>68</v>
      </c>
      <c r="G1607" t="s">
        <v>117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1</v>
      </c>
      <c r="O1607">
        <v>0</v>
      </c>
      <c r="P1607">
        <v>1</v>
      </c>
      <c r="Q1607">
        <v>0</v>
      </c>
      <c r="R1607">
        <v>1</v>
      </c>
      <c r="S1607">
        <v>2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0</v>
      </c>
      <c r="AH1607">
        <v>0</v>
      </c>
      <c r="AI1607">
        <v>1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2</v>
      </c>
      <c r="AZ1607">
        <v>10</v>
      </c>
      <c r="BA1607">
        <v>0</v>
      </c>
      <c r="BB1607">
        <v>0</v>
      </c>
      <c r="BC1607">
        <v>0</v>
      </c>
      <c r="BD1607">
        <v>0</v>
      </c>
    </row>
    <row r="1608" spans="1:56" x14ac:dyDescent="0.3">
      <c r="A1608">
        <v>2025</v>
      </c>
      <c r="B1608">
        <v>9</v>
      </c>
      <c r="C1608">
        <v>4430</v>
      </c>
      <c r="D1608">
        <v>4433</v>
      </c>
      <c r="E1608" t="s">
        <v>130</v>
      </c>
      <c r="F1608" t="s">
        <v>68</v>
      </c>
      <c r="G1608" t="s">
        <v>117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1</v>
      </c>
      <c r="T1608">
        <v>1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0</v>
      </c>
      <c r="AH1608">
        <v>0</v>
      </c>
      <c r="AI1608">
        <v>1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4</v>
      </c>
      <c r="AZ1608">
        <v>5</v>
      </c>
      <c r="BA1608">
        <v>0</v>
      </c>
      <c r="BB1608">
        <v>0</v>
      </c>
      <c r="BC1608">
        <v>0</v>
      </c>
      <c r="BD1608">
        <v>0</v>
      </c>
    </row>
    <row r="1609" spans="1:56" x14ac:dyDescent="0.3">
      <c r="A1609">
        <v>2025</v>
      </c>
      <c r="B1609">
        <v>9</v>
      </c>
      <c r="C1609">
        <v>4431</v>
      </c>
      <c r="D1609">
        <v>4434</v>
      </c>
      <c r="E1609" t="s">
        <v>501</v>
      </c>
      <c r="F1609" t="s">
        <v>68</v>
      </c>
      <c r="G1609" t="s">
        <v>117</v>
      </c>
      <c r="H1609">
        <v>0</v>
      </c>
      <c r="I1609">
        <v>0</v>
      </c>
      <c r="J1609">
        <v>0</v>
      </c>
      <c r="K1609">
        <v>2</v>
      </c>
      <c r="L1609">
        <v>3</v>
      </c>
      <c r="M1609">
        <v>0</v>
      </c>
      <c r="N1609">
        <v>3</v>
      </c>
      <c r="O1609">
        <v>0</v>
      </c>
      <c r="P1609">
        <v>1</v>
      </c>
      <c r="Q1609">
        <v>0</v>
      </c>
      <c r="R1609">
        <v>1</v>
      </c>
      <c r="S1609">
        <v>1</v>
      </c>
      <c r="T1609">
        <v>2</v>
      </c>
      <c r="U1609">
        <v>1</v>
      </c>
      <c r="V1609">
        <v>1</v>
      </c>
      <c r="W1609">
        <v>2</v>
      </c>
      <c r="X1609">
        <v>2</v>
      </c>
      <c r="Y1609">
        <v>4</v>
      </c>
      <c r="Z1609">
        <v>2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6</v>
      </c>
      <c r="AG1609">
        <v>0</v>
      </c>
      <c r="AH1609">
        <v>0</v>
      </c>
      <c r="AI1609">
        <v>0</v>
      </c>
      <c r="AJ1609">
        <v>0</v>
      </c>
      <c r="AK1609">
        <v>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2</v>
      </c>
      <c r="AV1609">
        <v>0</v>
      </c>
      <c r="AW1609">
        <v>3</v>
      </c>
      <c r="AX1609">
        <v>1</v>
      </c>
      <c r="AY1609">
        <v>14</v>
      </c>
      <c r="AZ1609">
        <v>17</v>
      </c>
      <c r="BA1609">
        <v>0</v>
      </c>
      <c r="BB1609">
        <v>0</v>
      </c>
      <c r="BC1609">
        <v>1</v>
      </c>
      <c r="BD1609">
        <v>3</v>
      </c>
    </row>
    <row r="1610" spans="1:56" x14ac:dyDescent="0.3">
      <c r="A1610">
        <v>2025</v>
      </c>
      <c r="B1610">
        <v>9</v>
      </c>
      <c r="C1610">
        <v>4432</v>
      </c>
      <c r="D1610">
        <v>4435</v>
      </c>
      <c r="E1610" t="s">
        <v>131</v>
      </c>
      <c r="F1610" t="s">
        <v>68</v>
      </c>
      <c r="G1610" t="s">
        <v>117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1</v>
      </c>
      <c r="O1610">
        <v>0</v>
      </c>
      <c r="P1610">
        <v>1</v>
      </c>
      <c r="Q1610">
        <v>0</v>
      </c>
      <c r="R1610">
        <v>1</v>
      </c>
      <c r="S1610">
        <v>0</v>
      </c>
      <c r="T1610">
        <v>2</v>
      </c>
      <c r="U1610">
        <v>1</v>
      </c>
      <c r="V1610">
        <v>1</v>
      </c>
      <c r="W1610">
        <v>2</v>
      </c>
      <c r="X1610">
        <v>2</v>
      </c>
      <c r="Y1610">
        <v>1</v>
      </c>
      <c r="Z1610">
        <v>2</v>
      </c>
      <c r="AA1610">
        <v>2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1</v>
      </c>
      <c r="AJ1610">
        <v>0</v>
      </c>
      <c r="AK1610">
        <v>1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1</v>
      </c>
      <c r="AY1610">
        <v>0</v>
      </c>
      <c r="AZ1610">
        <v>1</v>
      </c>
      <c r="BA1610">
        <v>0</v>
      </c>
      <c r="BB1610">
        <v>0</v>
      </c>
      <c r="BC1610">
        <v>0</v>
      </c>
      <c r="BD1610">
        <v>0</v>
      </c>
    </row>
    <row r="1611" spans="1:56" x14ac:dyDescent="0.3">
      <c r="A1611">
        <v>2025</v>
      </c>
      <c r="B1611">
        <v>9</v>
      </c>
      <c r="C1611">
        <v>4433</v>
      </c>
      <c r="D1611">
        <v>4436</v>
      </c>
      <c r="E1611" t="s">
        <v>132</v>
      </c>
      <c r="F1611" t="s">
        <v>68</v>
      </c>
      <c r="G1611" t="s">
        <v>117</v>
      </c>
      <c r="H1611">
        <v>0</v>
      </c>
      <c r="I1611">
        <v>0</v>
      </c>
      <c r="J1611">
        <v>0</v>
      </c>
      <c r="K1611">
        <v>1</v>
      </c>
      <c r="L1611">
        <v>1</v>
      </c>
      <c r="M1611">
        <v>0</v>
      </c>
      <c r="N1611">
        <v>1</v>
      </c>
      <c r="O1611">
        <v>0</v>
      </c>
      <c r="P1611">
        <v>0</v>
      </c>
      <c r="Q1611">
        <v>0</v>
      </c>
      <c r="R1611">
        <v>0</v>
      </c>
      <c r="S1611">
        <v>1</v>
      </c>
      <c r="T1611">
        <v>3</v>
      </c>
      <c r="U1611">
        <v>0</v>
      </c>
      <c r="V1611">
        <v>2</v>
      </c>
      <c r="W1611">
        <v>1</v>
      </c>
      <c r="X1611">
        <v>2</v>
      </c>
      <c r="Y1611">
        <v>0</v>
      </c>
      <c r="Z1611">
        <v>1</v>
      </c>
      <c r="AA1611">
        <v>1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1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</row>
    <row r="1612" spans="1:56" x14ac:dyDescent="0.3">
      <c r="A1612">
        <v>2025</v>
      </c>
      <c r="B1612">
        <v>9</v>
      </c>
      <c r="C1612">
        <v>4434</v>
      </c>
      <c r="D1612">
        <v>4437</v>
      </c>
      <c r="E1612" t="s">
        <v>133</v>
      </c>
      <c r="F1612" t="s">
        <v>68</v>
      </c>
      <c r="G1612" t="s">
        <v>117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1</v>
      </c>
      <c r="O1612">
        <v>0</v>
      </c>
      <c r="P1612">
        <v>0</v>
      </c>
      <c r="Q1612">
        <v>0</v>
      </c>
      <c r="R1612">
        <v>3</v>
      </c>
      <c r="S1612">
        <v>1</v>
      </c>
      <c r="T1612">
        <v>0</v>
      </c>
      <c r="U1612">
        <v>3</v>
      </c>
      <c r="V1612">
        <v>3</v>
      </c>
      <c r="W1612">
        <v>5</v>
      </c>
      <c r="X1612">
        <v>1</v>
      </c>
      <c r="Y1612">
        <v>1</v>
      </c>
      <c r="Z1612">
        <v>0</v>
      </c>
      <c r="AA1612">
        <v>0</v>
      </c>
      <c r="AB1612">
        <v>0</v>
      </c>
      <c r="AC1612">
        <v>0</v>
      </c>
      <c r="AD1612">
        <v>1</v>
      </c>
      <c r="AE1612">
        <v>0</v>
      </c>
      <c r="AF1612">
        <v>2</v>
      </c>
      <c r="AG1612">
        <v>0</v>
      </c>
      <c r="AH1612">
        <v>0</v>
      </c>
      <c r="AI1612">
        <v>2</v>
      </c>
      <c r="AJ1612">
        <v>0</v>
      </c>
      <c r="AK1612">
        <v>2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1</v>
      </c>
      <c r="AZ1612">
        <v>6</v>
      </c>
      <c r="BA1612">
        <v>0</v>
      </c>
      <c r="BB1612">
        <v>0</v>
      </c>
      <c r="BC1612">
        <v>0</v>
      </c>
      <c r="BD1612">
        <v>0</v>
      </c>
    </row>
    <row r="1613" spans="1:56" x14ac:dyDescent="0.3">
      <c r="A1613">
        <v>2025</v>
      </c>
      <c r="B1613">
        <v>9</v>
      </c>
      <c r="C1613">
        <v>4435</v>
      </c>
      <c r="D1613">
        <v>4438</v>
      </c>
      <c r="E1613" t="s">
        <v>134</v>
      </c>
      <c r="F1613" t="s">
        <v>68</v>
      </c>
      <c r="G1613" t="s">
        <v>117</v>
      </c>
      <c r="H1613">
        <v>0</v>
      </c>
      <c r="I1613">
        <v>0</v>
      </c>
      <c r="J1613">
        <v>0</v>
      </c>
      <c r="K1613">
        <v>1</v>
      </c>
      <c r="L1613">
        <v>1</v>
      </c>
      <c r="M1613">
        <v>0</v>
      </c>
      <c r="N1613">
        <v>1</v>
      </c>
      <c r="O1613">
        <v>0</v>
      </c>
      <c r="P1613">
        <v>2</v>
      </c>
      <c r="Q1613">
        <v>0</v>
      </c>
      <c r="R1613">
        <v>0</v>
      </c>
      <c r="S1613">
        <v>0</v>
      </c>
      <c r="T1613">
        <v>6</v>
      </c>
      <c r="U1613">
        <v>0</v>
      </c>
      <c r="V1613">
        <v>2</v>
      </c>
      <c r="W1613">
        <v>3</v>
      </c>
      <c r="X1613">
        <v>1</v>
      </c>
      <c r="Y1613">
        <v>1</v>
      </c>
      <c r="Z1613">
        <v>2</v>
      </c>
      <c r="AA1613">
        <v>1</v>
      </c>
      <c r="AB1613">
        <v>3</v>
      </c>
      <c r="AC1613">
        <v>0</v>
      </c>
      <c r="AD1613">
        <v>1</v>
      </c>
      <c r="AE1613">
        <v>0</v>
      </c>
      <c r="AF1613">
        <v>6</v>
      </c>
      <c r="AG1613">
        <v>0</v>
      </c>
      <c r="AH1613">
        <v>1</v>
      </c>
      <c r="AI1613">
        <v>1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1</v>
      </c>
      <c r="AV1613">
        <v>0</v>
      </c>
      <c r="AW1613">
        <v>1</v>
      </c>
      <c r="AX1613">
        <v>1</v>
      </c>
      <c r="AY1613">
        <v>5</v>
      </c>
      <c r="AZ1613">
        <v>10</v>
      </c>
      <c r="BA1613">
        <v>0</v>
      </c>
      <c r="BB1613">
        <v>0</v>
      </c>
      <c r="BC1613">
        <v>1</v>
      </c>
      <c r="BD1613">
        <v>0</v>
      </c>
    </row>
    <row r="1614" spans="1:56" x14ac:dyDescent="0.3">
      <c r="A1614">
        <v>2025</v>
      </c>
      <c r="B1614">
        <v>9</v>
      </c>
      <c r="C1614">
        <v>4436</v>
      </c>
      <c r="D1614">
        <v>4439</v>
      </c>
      <c r="E1614" t="s">
        <v>135</v>
      </c>
      <c r="F1614" t="s">
        <v>8</v>
      </c>
      <c r="G1614" t="s">
        <v>136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1</v>
      </c>
      <c r="O1614">
        <v>0</v>
      </c>
      <c r="P1614">
        <v>1</v>
      </c>
      <c r="Q1614">
        <v>0</v>
      </c>
      <c r="R1614">
        <v>1</v>
      </c>
      <c r="S1614">
        <v>1</v>
      </c>
      <c r="T1614">
        <v>0</v>
      </c>
      <c r="U1614">
        <v>1</v>
      </c>
      <c r="V1614">
        <v>1</v>
      </c>
      <c r="W1614">
        <v>3</v>
      </c>
      <c r="X1614">
        <v>0</v>
      </c>
      <c r="Y1614">
        <v>3</v>
      </c>
      <c r="Z1614">
        <v>1</v>
      </c>
      <c r="AA1614">
        <v>0</v>
      </c>
      <c r="AB1614">
        <v>0</v>
      </c>
      <c r="AC1614">
        <v>0</v>
      </c>
      <c r="AD1614">
        <v>2</v>
      </c>
      <c r="AE1614">
        <v>0</v>
      </c>
      <c r="AF1614">
        <v>3</v>
      </c>
      <c r="AG1614">
        <v>0</v>
      </c>
      <c r="AH1614">
        <v>0</v>
      </c>
      <c r="AI1614">
        <v>2</v>
      </c>
      <c r="AJ1614">
        <v>0</v>
      </c>
      <c r="AK1614">
        <v>2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</row>
    <row r="1615" spans="1:56" x14ac:dyDescent="0.3">
      <c r="A1615">
        <v>2025</v>
      </c>
      <c r="B1615">
        <v>9</v>
      </c>
      <c r="C1615">
        <v>4438</v>
      </c>
      <c r="D1615">
        <v>4441</v>
      </c>
      <c r="E1615" t="s">
        <v>140</v>
      </c>
      <c r="F1615" t="s">
        <v>138</v>
      </c>
      <c r="G1615" t="s">
        <v>139</v>
      </c>
      <c r="H1615">
        <v>0</v>
      </c>
      <c r="I1615">
        <v>0</v>
      </c>
      <c r="J1615">
        <v>0</v>
      </c>
      <c r="K1615">
        <v>6</v>
      </c>
      <c r="L1615">
        <v>6</v>
      </c>
      <c r="M1615">
        <v>0</v>
      </c>
      <c r="N1615">
        <v>3</v>
      </c>
      <c r="O1615">
        <v>1</v>
      </c>
      <c r="P1615">
        <v>2</v>
      </c>
      <c r="Q1615">
        <v>0</v>
      </c>
      <c r="R1615">
        <v>0</v>
      </c>
      <c r="S1615">
        <v>3</v>
      </c>
      <c r="T1615">
        <v>3</v>
      </c>
      <c r="U1615">
        <v>7</v>
      </c>
      <c r="V1615">
        <v>7</v>
      </c>
      <c r="W1615">
        <v>6</v>
      </c>
      <c r="X1615">
        <v>4</v>
      </c>
      <c r="Y1615">
        <v>6</v>
      </c>
      <c r="Z1615">
        <v>2</v>
      </c>
      <c r="AA1615">
        <v>5</v>
      </c>
      <c r="AB1615">
        <v>2</v>
      </c>
      <c r="AC1615">
        <v>0</v>
      </c>
      <c r="AD1615">
        <v>9</v>
      </c>
      <c r="AE1615">
        <v>0</v>
      </c>
      <c r="AF1615">
        <v>20</v>
      </c>
      <c r="AG1615">
        <v>0</v>
      </c>
      <c r="AH1615">
        <v>0</v>
      </c>
      <c r="AI1615">
        <v>0</v>
      </c>
      <c r="AJ1615">
        <v>0</v>
      </c>
      <c r="AK1615">
        <v>1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1</v>
      </c>
      <c r="AX1615">
        <v>0</v>
      </c>
      <c r="AY1615">
        <v>0</v>
      </c>
      <c r="AZ1615">
        <v>3</v>
      </c>
      <c r="BA1615">
        <v>0</v>
      </c>
      <c r="BB1615">
        <v>0</v>
      </c>
      <c r="BC1615">
        <v>1</v>
      </c>
      <c r="BD1615">
        <v>0</v>
      </c>
    </row>
    <row r="1616" spans="1:56" x14ac:dyDescent="0.3">
      <c r="A1616">
        <v>2025</v>
      </c>
      <c r="B1616">
        <v>9</v>
      </c>
      <c r="C1616">
        <v>4439</v>
      </c>
      <c r="D1616">
        <v>4442</v>
      </c>
      <c r="E1616" t="s">
        <v>141</v>
      </c>
      <c r="F1616" t="s">
        <v>138</v>
      </c>
      <c r="G1616" t="s">
        <v>142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1</v>
      </c>
      <c r="BA1616">
        <v>0</v>
      </c>
      <c r="BB1616">
        <v>0</v>
      </c>
      <c r="BC1616">
        <v>0</v>
      </c>
      <c r="BD1616">
        <v>0</v>
      </c>
    </row>
    <row r="1617" spans="1:56" x14ac:dyDescent="0.3">
      <c r="A1617">
        <v>2025</v>
      </c>
      <c r="B1617">
        <v>9</v>
      </c>
      <c r="C1617">
        <v>4440</v>
      </c>
      <c r="D1617">
        <v>4443</v>
      </c>
      <c r="E1617" t="s">
        <v>143</v>
      </c>
      <c r="F1617" t="s">
        <v>138</v>
      </c>
      <c r="G1617" t="s">
        <v>139</v>
      </c>
      <c r="H1617">
        <v>0</v>
      </c>
      <c r="I1617">
        <v>0</v>
      </c>
      <c r="J1617">
        <v>0</v>
      </c>
      <c r="K1617">
        <v>3</v>
      </c>
      <c r="L1617">
        <v>6</v>
      </c>
      <c r="M1617">
        <v>1</v>
      </c>
      <c r="N1617">
        <v>5</v>
      </c>
      <c r="O1617">
        <v>1</v>
      </c>
      <c r="P1617">
        <v>4</v>
      </c>
      <c r="Q1617">
        <v>0</v>
      </c>
      <c r="R1617">
        <v>1</v>
      </c>
      <c r="S1617">
        <v>2</v>
      </c>
      <c r="T1617">
        <v>0</v>
      </c>
      <c r="U1617">
        <v>2</v>
      </c>
      <c r="V1617">
        <v>0</v>
      </c>
      <c r="W1617">
        <v>2</v>
      </c>
      <c r="X1617">
        <v>1</v>
      </c>
      <c r="Y1617">
        <v>1</v>
      </c>
      <c r="Z1617">
        <v>4</v>
      </c>
      <c r="AA1617">
        <v>0</v>
      </c>
      <c r="AB1617">
        <v>0</v>
      </c>
      <c r="AC1617">
        <v>0</v>
      </c>
      <c r="AD1617">
        <v>2</v>
      </c>
      <c r="AE1617">
        <v>0</v>
      </c>
      <c r="AF1617">
        <v>9</v>
      </c>
      <c r="AG1617">
        <v>0</v>
      </c>
      <c r="AH1617">
        <v>3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2</v>
      </c>
      <c r="AV1617">
        <v>0</v>
      </c>
      <c r="AW1617">
        <v>3</v>
      </c>
      <c r="AX1617">
        <v>3</v>
      </c>
      <c r="AY1617">
        <v>2</v>
      </c>
      <c r="AZ1617">
        <v>5</v>
      </c>
      <c r="BA1617">
        <v>0</v>
      </c>
      <c r="BB1617">
        <v>0</v>
      </c>
      <c r="BC1617">
        <v>1</v>
      </c>
      <c r="BD1617">
        <v>1</v>
      </c>
    </row>
    <row r="1618" spans="1:56" x14ac:dyDescent="0.3">
      <c r="A1618">
        <v>2025</v>
      </c>
      <c r="B1618">
        <v>9</v>
      </c>
      <c r="C1618">
        <v>4441</v>
      </c>
      <c r="D1618">
        <v>4444</v>
      </c>
      <c r="E1618" t="s">
        <v>144</v>
      </c>
      <c r="F1618" t="s">
        <v>138</v>
      </c>
      <c r="G1618" t="s">
        <v>144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1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2</v>
      </c>
      <c r="V1618">
        <v>3</v>
      </c>
      <c r="W1618">
        <v>1</v>
      </c>
      <c r="X1618">
        <v>0</v>
      </c>
      <c r="Y1618">
        <v>2</v>
      </c>
      <c r="Z1618">
        <v>1</v>
      </c>
      <c r="AA1618">
        <v>5</v>
      </c>
      <c r="AB1618">
        <v>0</v>
      </c>
      <c r="AC1618">
        <v>0</v>
      </c>
      <c r="AD1618">
        <v>0</v>
      </c>
      <c r="AE1618">
        <v>0</v>
      </c>
      <c r="AF1618">
        <v>1</v>
      </c>
      <c r="AG1618">
        <v>0</v>
      </c>
      <c r="AH1618">
        <v>0</v>
      </c>
      <c r="AI1618">
        <v>0</v>
      </c>
      <c r="AJ1618">
        <v>0</v>
      </c>
      <c r="AK1618">
        <v>1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5</v>
      </c>
      <c r="AZ1618">
        <v>8</v>
      </c>
      <c r="BA1618">
        <v>0</v>
      </c>
      <c r="BB1618">
        <v>0</v>
      </c>
      <c r="BC1618">
        <v>1</v>
      </c>
      <c r="BD1618">
        <v>0</v>
      </c>
    </row>
    <row r="1619" spans="1:56" x14ac:dyDescent="0.3">
      <c r="A1619">
        <v>2025</v>
      </c>
      <c r="B1619">
        <v>9</v>
      </c>
      <c r="C1619">
        <v>4442</v>
      </c>
      <c r="D1619">
        <v>4445</v>
      </c>
      <c r="E1619" t="s">
        <v>145</v>
      </c>
      <c r="F1619" t="s">
        <v>138</v>
      </c>
      <c r="G1619" t="s">
        <v>144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2</v>
      </c>
      <c r="T1619">
        <v>0</v>
      </c>
      <c r="U1619">
        <v>0</v>
      </c>
      <c r="V1619">
        <v>1</v>
      </c>
      <c r="W1619">
        <v>1</v>
      </c>
      <c r="X1619">
        <v>0</v>
      </c>
      <c r="Y1619">
        <v>1</v>
      </c>
      <c r="Z1619">
        <v>0</v>
      </c>
      <c r="AA1619">
        <v>2</v>
      </c>
      <c r="AB1619">
        <v>0</v>
      </c>
      <c r="AC1619">
        <v>0</v>
      </c>
      <c r="AD1619">
        <v>1</v>
      </c>
      <c r="AE1619">
        <v>0</v>
      </c>
      <c r="AF1619">
        <v>1</v>
      </c>
      <c r="AG1619">
        <v>0</v>
      </c>
      <c r="AH1619">
        <v>0</v>
      </c>
      <c r="AI1619">
        <v>2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2</v>
      </c>
      <c r="AZ1619">
        <v>2</v>
      </c>
      <c r="BA1619">
        <v>0</v>
      </c>
      <c r="BB1619">
        <v>0</v>
      </c>
      <c r="BC1619">
        <v>0</v>
      </c>
      <c r="BD1619">
        <v>0</v>
      </c>
    </row>
    <row r="1620" spans="1:56" x14ac:dyDescent="0.3">
      <c r="A1620">
        <v>2025</v>
      </c>
      <c r="B1620">
        <v>9</v>
      </c>
      <c r="C1620">
        <v>4443</v>
      </c>
      <c r="D1620">
        <v>4446</v>
      </c>
      <c r="E1620" t="s">
        <v>146</v>
      </c>
      <c r="F1620" t="s">
        <v>138</v>
      </c>
      <c r="G1620" t="s">
        <v>144</v>
      </c>
      <c r="H1620">
        <v>0</v>
      </c>
      <c r="I1620">
        <v>0</v>
      </c>
      <c r="J1620">
        <v>0</v>
      </c>
      <c r="K1620">
        <v>1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0</v>
      </c>
      <c r="AH1620">
        <v>0</v>
      </c>
      <c r="AI1620">
        <v>2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1</v>
      </c>
      <c r="AZ1620">
        <v>3</v>
      </c>
      <c r="BA1620">
        <v>0</v>
      </c>
      <c r="BB1620">
        <v>0</v>
      </c>
      <c r="BC1620">
        <v>0</v>
      </c>
      <c r="BD1620">
        <v>0</v>
      </c>
    </row>
    <row r="1621" spans="1:56" x14ac:dyDescent="0.3">
      <c r="A1621">
        <v>2025</v>
      </c>
      <c r="B1621">
        <v>9</v>
      </c>
      <c r="C1621">
        <v>4444</v>
      </c>
      <c r="D1621">
        <v>4447</v>
      </c>
      <c r="E1621" t="s">
        <v>147</v>
      </c>
      <c r="F1621" t="s">
        <v>138</v>
      </c>
      <c r="G1621" t="s">
        <v>144</v>
      </c>
      <c r="H1621">
        <v>0</v>
      </c>
      <c r="I1621">
        <v>0</v>
      </c>
      <c r="J1621">
        <v>0</v>
      </c>
      <c r="K1621">
        <v>4</v>
      </c>
      <c r="L1621">
        <v>2</v>
      </c>
      <c r="M1621">
        <v>0</v>
      </c>
      <c r="N1621">
        <v>1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1</v>
      </c>
      <c r="U1621">
        <v>5</v>
      </c>
      <c r="V1621">
        <v>5</v>
      </c>
      <c r="W1621">
        <v>0</v>
      </c>
      <c r="X1621">
        <v>0</v>
      </c>
      <c r="Y1621">
        <v>0</v>
      </c>
      <c r="Z1621">
        <v>3</v>
      </c>
      <c r="AA1621">
        <v>2</v>
      </c>
      <c r="AB1621">
        <v>1</v>
      </c>
      <c r="AC1621">
        <v>0</v>
      </c>
      <c r="AD1621">
        <v>0</v>
      </c>
      <c r="AE1621">
        <v>0</v>
      </c>
      <c r="AF1621">
        <v>12</v>
      </c>
      <c r="AG1621">
        <v>0</v>
      </c>
      <c r="AH1621">
        <v>0</v>
      </c>
      <c r="AI1621">
        <v>1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3</v>
      </c>
      <c r="AX1621">
        <v>0</v>
      </c>
      <c r="AY1621">
        <v>0</v>
      </c>
      <c r="AZ1621">
        <v>4</v>
      </c>
      <c r="BA1621">
        <v>0</v>
      </c>
      <c r="BB1621">
        <v>0</v>
      </c>
      <c r="BC1621">
        <v>0</v>
      </c>
      <c r="BD1621">
        <v>1</v>
      </c>
    </row>
    <row r="1622" spans="1:56" x14ac:dyDescent="0.3">
      <c r="A1622">
        <v>2025</v>
      </c>
      <c r="B1622">
        <v>9</v>
      </c>
      <c r="C1622">
        <v>4445</v>
      </c>
      <c r="D1622">
        <v>4448</v>
      </c>
      <c r="E1622" t="s">
        <v>148</v>
      </c>
      <c r="F1622" t="s">
        <v>138</v>
      </c>
      <c r="G1622" t="s">
        <v>144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1</v>
      </c>
      <c r="X1622">
        <v>1</v>
      </c>
      <c r="Y1622">
        <v>2</v>
      </c>
      <c r="Z1622">
        <v>1</v>
      </c>
      <c r="AA1622">
        <v>3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2</v>
      </c>
      <c r="AJ1622">
        <v>0</v>
      </c>
      <c r="AK1622">
        <v>1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1</v>
      </c>
      <c r="AX1622">
        <v>0</v>
      </c>
      <c r="AY1622">
        <v>0</v>
      </c>
      <c r="AZ1622">
        <v>4</v>
      </c>
      <c r="BA1622">
        <v>0</v>
      </c>
      <c r="BB1622">
        <v>0</v>
      </c>
      <c r="BC1622">
        <v>0</v>
      </c>
      <c r="BD1622">
        <v>1</v>
      </c>
    </row>
    <row r="1623" spans="1:56" x14ac:dyDescent="0.3">
      <c r="A1623">
        <v>2025</v>
      </c>
      <c r="B1623">
        <v>9</v>
      </c>
      <c r="C1623">
        <v>4446</v>
      </c>
      <c r="D1623">
        <v>4449</v>
      </c>
      <c r="E1623" t="s">
        <v>149</v>
      </c>
      <c r="F1623" t="s">
        <v>138</v>
      </c>
      <c r="G1623" t="s">
        <v>144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2</v>
      </c>
      <c r="V1623">
        <v>1</v>
      </c>
      <c r="W1623">
        <v>2</v>
      </c>
      <c r="X1623">
        <v>0</v>
      </c>
      <c r="Y1623">
        <v>3</v>
      </c>
      <c r="Z1623">
        <v>0</v>
      </c>
      <c r="AA1623">
        <v>1</v>
      </c>
      <c r="AB1623">
        <v>0</v>
      </c>
      <c r="AC1623">
        <v>0</v>
      </c>
      <c r="AD1623">
        <v>0</v>
      </c>
      <c r="AE1623">
        <v>0</v>
      </c>
      <c r="AF1623">
        <v>2</v>
      </c>
      <c r="AG1623">
        <v>0</v>
      </c>
      <c r="AH1623">
        <v>0</v>
      </c>
      <c r="AI1623">
        <v>0</v>
      </c>
      <c r="AJ1623">
        <v>0</v>
      </c>
      <c r="AK1623">
        <v>1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3</v>
      </c>
      <c r="BA1623">
        <v>0</v>
      </c>
      <c r="BB1623">
        <v>0</v>
      </c>
      <c r="BC1623">
        <v>0</v>
      </c>
      <c r="BD1623">
        <v>1</v>
      </c>
    </row>
    <row r="1624" spans="1:56" x14ac:dyDescent="0.3">
      <c r="A1624">
        <v>2025</v>
      </c>
      <c r="B1624">
        <v>9</v>
      </c>
      <c r="C1624">
        <v>4447</v>
      </c>
      <c r="D1624">
        <v>4450</v>
      </c>
      <c r="E1624" t="s">
        <v>150</v>
      </c>
      <c r="F1624" t="s">
        <v>138</v>
      </c>
      <c r="G1624" t="s">
        <v>144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</row>
    <row r="1625" spans="1:56" x14ac:dyDescent="0.3">
      <c r="A1625">
        <v>2025</v>
      </c>
      <c r="B1625">
        <v>9</v>
      </c>
      <c r="C1625">
        <v>4448</v>
      </c>
      <c r="D1625">
        <v>4451</v>
      </c>
      <c r="E1625" t="s">
        <v>151</v>
      </c>
      <c r="F1625" t="s">
        <v>138</v>
      </c>
      <c r="G1625" t="s">
        <v>144</v>
      </c>
      <c r="H1625">
        <v>0</v>
      </c>
      <c r="I1625">
        <v>0</v>
      </c>
      <c r="J1625">
        <v>1</v>
      </c>
      <c r="K1625">
        <v>3</v>
      </c>
      <c r="L1625">
        <v>2</v>
      </c>
      <c r="M1625">
        <v>1</v>
      </c>
      <c r="N1625">
        <v>3</v>
      </c>
      <c r="O1625">
        <v>0</v>
      </c>
      <c r="P1625">
        <v>4</v>
      </c>
      <c r="Q1625">
        <v>0</v>
      </c>
      <c r="R1625">
        <v>0</v>
      </c>
      <c r="S1625">
        <v>3</v>
      </c>
      <c r="T1625">
        <v>3</v>
      </c>
      <c r="U1625">
        <v>2</v>
      </c>
      <c r="V1625">
        <v>4</v>
      </c>
      <c r="W1625">
        <v>5</v>
      </c>
      <c r="X1625">
        <v>7</v>
      </c>
      <c r="Y1625">
        <v>10</v>
      </c>
      <c r="Z1625">
        <v>1</v>
      </c>
      <c r="AA1625">
        <v>11</v>
      </c>
      <c r="AB1625">
        <v>0</v>
      </c>
      <c r="AC1625">
        <v>0</v>
      </c>
      <c r="AD1625">
        <v>3</v>
      </c>
      <c r="AE1625">
        <v>0</v>
      </c>
      <c r="AF1625">
        <v>16</v>
      </c>
      <c r="AG1625">
        <v>0</v>
      </c>
      <c r="AH1625">
        <v>0</v>
      </c>
      <c r="AI1625">
        <v>3</v>
      </c>
      <c r="AJ1625">
        <v>0</v>
      </c>
      <c r="AK1625">
        <v>1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10</v>
      </c>
      <c r="AX1625">
        <v>0</v>
      </c>
      <c r="AY1625">
        <v>5</v>
      </c>
      <c r="AZ1625">
        <v>4</v>
      </c>
      <c r="BA1625">
        <v>0</v>
      </c>
      <c r="BB1625">
        <v>0</v>
      </c>
      <c r="BC1625">
        <v>0</v>
      </c>
      <c r="BD1625">
        <v>0</v>
      </c>
    </row>
    <row r="1626" spans="1:56" x14ac:dyDescent="0.3">
      <c r="A1626">
        <v>2025</v>
      </c>
      <c r="B1626">
        <v>9</v>
      </c>
      <c r="C1626">
        <v>4449</v>
      </c>
      <c r="D1626">
        <v>4452</v>
      </c>
      <c r="E1626" t="s">
        <v>152</v>
      </c>
      <c r="F1626" t="s">
        <v>138</v>
      </c>
      <c r="G1626" t="s">
        <v>139</v>
      </c>
      <c r="H1626">
        <v>3</v>
      </c>
      <c r="I1626">
        <v>0</v>
      </c>
      <c r="J1626">
        <v>10</v>
      </c>
      <c r="K1626">
        <v>15</v>
      </c>
      <c r="L1626">
        <v>18</v>
      </c>
      <c r="M1626">
        <v>2</v>
      </c>
      <c r="N1626">
        <v>16</v>
      </c>
      <c r="O1626">
        <v>1</v>
      </c>
      <c r="P1626">
        <v>13</v>
      </c>
      <c r="Q1626">
        <v>0</v>
      </c>
      <c r="R1626">
        <v>3</v>
      </c>
      <c r="S1626">
        <v>19</v>
      </c>
      <c r="T1626">
        <v>12</v>
      </c>
      <c r="U1626">
        <v>18</v>
      </c>
      <c r="V1626">
        <v>19</v>
      </c>
      <c r="W1626">
        <v>15</v>
      </c>
      <c r="X1626">
        <v>5</v>
      </c>
      <c r="Y1626">
        <v>11</v>
      </c>
      <c r="Z1626">
        <v>9</v>
      </c>
      <c r="AA1626">
        <v>14</v>
      </c>
      <c r="AB1626">
        <v>0</v>
      </c>
      <c r="AC1626">
        <v>0</v>
      </c>
      <c r="AD1626">
        <v>6</v>
      </c>
      <c r="AE1626">
        <v>4</v>
      </c>
      <c r="AF1626">
        <v>17</v>
      </c>
      <c r="AG1626">
        <v>0</v>
      </c>
      <c r="AH1626">
        <v>3</v>
      </c>
      <c r="AI1626">
        <v>3</v>
      </c>
      <c r="AJ1626">
        <v>0</v>
      </c>
      <c r="AK1626">
        <v>5</v>
      </c>
      <c r="AL1626">
        <v>0</v>
      </c>
      <c r="AM1626">
        <v>0</v>
      </c>
      <c r="AN1626">
        <v>1</v>
      </c>
      <c r="AO1626">
        <v>1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21</v>
      </c>
      <c r="AZ1626">
        <v>35</v>
      </c>
      <c r="BA1626">
        <v>0</v>
      </c>
      <c r="BB1626">
        <v>0</v>
      </c>
      <c r="BC1626">
        <v>2</v>
      </c>
      <c r="BD1626">
        <v>5</v>
      </c>
    </row>
    <row r="1627" spans="1:56" x14ac:dyDescent="0.3">
      <c r="A1627">
        <v>2025</v>
      </c>
      <c r="B1627">
        <v>9</v>
      </c>
      <c r="C1627">
        <v>4450</v>
      </c>
      <c r="D1627">
        <v>4453</v>
      </c>
      <c r="E1627" t="s">
        <v>153</v>
      </c>
      <c r="F1627" t="s">
        <v>138</v>
      </c>
      <c r="G1627" t="s">
        <v>139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1</v>
      </c>
      <c r="Q1627">
        <v>0</v>
      </c>
      <c r="R1627">
        <v>0</v>
      </c>
      <c r="S1627">
        <v>1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2</v>
      </c>
      <c r="Z1627">
        <v>0</v>
      </c>
      <c r="AA1627">
        <v>0</v>
      </c>
      <c r="AB1627">
        <v>1</v>
      </c>
      <c r="AC1627">
        <v>0</v>
      </c>
      <c r="AD1627">
        <v>0</v>
      </c>
      <c r="AE1627">
        <v>0</v>
      </c>
      <c r="AF1627">
        <v>3</v>
      </c>
      <c r="AG1627">
        <v>0</v>
      </c>
      <c r="AH1627">
        <v>0</v>
      </c>
      <c r="AI1627">
        <v>0</v>
      </c>
      <c r="AJ1627">
        <v>0</v>
      </c>
      <c r="AK1627">
        <v>2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</row>
    <row r="1628" spans="1:56" x14ac:dyDescent="0.3">
      <c r="A1628">
        <v>2025</v>
      </c>
      <c r="B1628">
        <v>9</v>
      </c>
      <c r="C1628">
        <v>4451</v>
      </c>
      <c r="D1628">
        <v>4454</v>
      </c>
      <c r="E1628" t="s">
        <v>154</v>
      </c>
      <c r="F1628" t="s">
        <v>138</v>
      </c>
      <c r="G1628" t="s">
        <v>142</v>
      </c>
      <c r="H1628">
        <v>0</v>
      </c>
      <c r="I1628">
        <v>0</v>
      </c>
      <c r="J1628">
        <v>0</v>
      </c>
      <c r="K1628">
        <v>0</v>
      </c>
      <c r="L1628">
        <v>1</v>
      </c>
      <c r="M1628">
        <v>0</v>
      </c>
      <c r="N1628">
        <v>1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</v>
      </c>
      <c r="Y1628">
        <v>1</v>
      </c>
      <c r="Z1628">
        <v>0</v>
      </c>
      <c r="AA1628">
        <v>0</v>
      </c>
      <c r="AB1628">
        <v>1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3</v>
      </c>
      <c r="BA1628">
        <v>0</v>
      </c>
      <c r="BB1628">
        <v>0</v>
      </c>
      <c r="BC1628">
        <v>0</v>
      </c>
      <c r="BD1628">
        <v>0</v>
      </c>
    </row>
    <row r="1629" spans="1:56" x14ac:dyDescent="0.3">
      <c r="A1629">
        <v>2025</v>
      </c>
      <c r="B1629">
        <v>9</v>
      </c>
      <c r="C1629">
        <v>4452</v>
      </c>
      <c r="D1629">
        <v>4455</v>
      </c>
      <c r="E1629" t="s">
        <v>142</v>
      </c>
      <c r="F1629" t="s">
        <v>138</v>
      </c>
      <c r="G1629" t="s">
        <v>142</v>
      </c>
      <c r="H1629">
        <v>3</v>
      </c>
      <c r="I1629">
        <v>0</v>
      </c>
      <c r="J1629">
        <v>0</v>
      </c>
      <c r="K1629">
        <v>2</v>
      </c>
      <c r="L1629">
        <v>4</v>
      </c>
      <c r="M1629">
        <v>0</v>
      </c>
      <c r="N1629">
        <v>3</v>
      </c>
      <c r="O1629">
        <v>0</v>
      </c>
      <c r="P1629">
        <v>1</v>
      </c>
      <c r="Q1629">
        <v>0</v>
      </c>
      <c r="R1629">
        <v>0</v>
      </c>
      <c r="S1629">
        <v>2</v>
      </c>
      <c r="T1629">
        <v>3</v>
      </c>
      <c r="U1629">
        <v>2</v>
      </c>
      <c r="V1629">
        <v>6</v>
      </c>
      <c r="W1629">
        <v>1</v>
      </c>
      <c r="X1629">
        <v>1</v>
      </c>
      <c r="Y1629">
        <v>2</v>
      </c>
      <c r="Z1629">
        <v>1</v>
      </c>
      <c r="AA1629">
        <v>0</v>
      </c>
      <c r="AB1629">
        <v>2</v>
      </c>
      <c r="AC1629">
        <v>0</v>
      </c>
      <c r="AD1629">
        <v>0</v>
      </c>
      <c r="AE1629">
        <v>0</v>
      </c>
      <c r="AF1629">
        <v>18</v>
      </c>
      <c r="AG1629">
        <v>0</v>
      </c>
      <c r="AH1629">
        <v>0</v>
      </c>
      <c r="AI1629">
        <v>2</v>
      </c>
      <c r="AJ1629">
        <v>0</v>
      </c>
      <c r="AK1629">
        <v>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4</v>
      </c>
      <c r="AV1629">
        <v>0</v>
      </c>
      <c r="AW1629">
        <v>12</v>
      </c>
      <c r="AX1629">
        <v>3</v>
      </c>
      <c r="AY1629">
        <v>4</v>
      </c>
      <c r="AZ1629">
        <v>5</v>
      </c>
      <c r="BA1629">
        <v>0</v>
      </c>
      <c r="BB1629">
        <v>0</v>
      </c>
      <c r="BC1629">
        <v>1</v>
      </c>
      <c r="BD1629">
        <v>2</v>
      </c>
    </row>
    <row r="1630" spans="1:56" x14ac:dyDescent="0.3">
      <c r="A1630">
        <v>2025</v>
      </c>
      <c r="B1630">
        <v>9</v>
      </c>
      <c r="C1630">
        <v>4453</v>
      </c>
      <c r="D1630">
        <v>4456</v>
      </c>
      <c r="E1630" t="s">
        <v>155</v>
      </c>
      <c r="F1630" t="s">
        <v>138</v>
      </c>
      <c r="G1630" t="s">
        <v>142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1</v>
      </c>
      <c r="X1630">
        <v>0</v>
      </c>
      <c r="Y1630">
        <v>0</v>
      </c>
      <c r="Z1630">
        <v>1</v>
      </c>
      <c r="AA1630">
        <v>1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2</v>
      </c>
      <c r="BA1630">
        <v>0</v>
      </c>
      <c r="BB1630">
        <v>0</v>
      </c>
      <c r="BC1630">
        <v>0</v>
      </c>
      <c r="BD1630">
        <v>0</v>
      </c>
    </row>
    <row r="1631" spans="1:56" x14ac:dyDescent="0.3">
      <c r="A1631">
        <v>2025</v>
      </c>
      <c r="B1631">
        <v>9</v>
      </c>
      <c r="C1631">
        <v>4454</v>
      </c>
      <c r="D1631">
        <v>4457</v>
      </c>
      <c r="E1631" t="s">
        <v>156</v>
      </c>
      <c r="F1631" t="s">
        <v>138</v>
      </c>
      <c r="G1631" t="s">
        <v>142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2</v>
      </c>
      <c r="T1631">
        <v>0</v>
      </c>
      <c r="U1631">
        <v>2</v>
      </c>
      <c r="V1631">
        <v>0</v>
      </c>
      <c r="W1631">
        <v>0</v>
      </c>
      <c r="X1631">
        <v>0</v>
      </c>
      <c r="Y1631">
        <v>1</v>
      </c>
      <c r="Z1631">
        <v>0</v>
      </c>
      <c r="AA1631">
        <v>2</v>
      </c>
      <c r="AB1631">
        <v>0</v>
      </c>
      <c r="AC1631">
        <v>0</v>
      </c>
      <c r="AD1631">
        <v>1</v>
      </c>
      <c r="AE1631">
        <v>0</v>
      </c>
      <c r="AF1631">
        <v>6</v>
      </c>
      <c r="AG1631">
        <v>0</v>
      </c>
      <c r="AH1631">
        <v>0</v>
      </c>
      <c r="AI1631">
        <v>0</v>
      </c>
      <c r="AJ1631">
        <v>0</v>
      </c>
      <c r="AK1631">
        <v>1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1</v>
      </c>
      <c r="AV1631">
        <v>0</v>
      </c>
      <c r="AW1631">
        <v>5</v>
      </c>
      <c r="AX1631">
        <v>0</v>
      </c>
      <c r="AY1631">
        <v>0</v>
      </c>
      <c r="AZ1631">
        <v>4</v>
      </c>
      <c r="BA1631">
        <v>0</v>
      </c>
      <c r="BB1631">
        <v>0</v>
      </c>
      <c r="BC1631">
        <v>0</v>
      </c>
      <c r="BD1631">
        <v>0</v>
      </c>
    </row>
    <row r="1632" spans="1:56" x14ac:dyDescent="0.3">
      <c r="A1632">
        <v>2025</v>
      </c>
      <c r="B1632">
        <v>9</v>
      </c>
      <c r="C1632">
        <v>4455</v>
      </c>
      <c r="D1632">
        <v>4458</v>
      </c>
      <c r="E1632" t="s">
        <v>157</v>
      </c>
      <c r="F1632" t="s">
        <v>138</v>
      </c>
      <c r="G1632" t="s">
        <v>142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1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1</v>
      </c>
      <c r="AX1632">
        <v>0</v>
      </c>
      <c r="AY1632">
        <v>1</v>
      </c>
      <c r="AZ1632">
        <v>0</v>
      </c>
      <c r="BA1632">
        <v>0</v>
      </c>
      <c r="BB1632">
        <v>0</v>
      </c>
      <c r="BC1632">
        <v>0</v>
      </c>
      <c r="BD1632">
        <v>2</v>
      </c>
    </row>
    <row r="1633" spans="1:56" x14ac:dyDescent="0.3">
      <c r="A1633">
        <v>2025</v>
      </c>
      <c r="B1633">
        <v>9</v>
      </c>
      <c r="C1633">
        <v>4456</v>
      </c>
      <c r="D1633">
        <v>4459</v>
      </c>
      <c r="E1633" t="s">
        <v>158</v>
      </c>
      <c r="F1633" t="s">
        <v>138</v>
      </c>
      <c r="G1633" t="s">
        <v>142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1</v>
      </c>
      <c r="S1633">
        <v>1</v>
      </c>
      <c r="T1633">
        <v>0</v>
      </c>
      <c r="U1633">
        <v>0</v>
      </c>
      <c r="V1633">
        <v>1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1</v>
      </c>
      <c r="AZ1633">
        <v>9</v>
      </c>
      <c r="BA1633">
        <v>0</v>
      </c>
      <c r="BB1633">
        <v>0</v>
      </c>
      <c r="BC1633">
        <v>0</v>
      </c>
      <c r="BD1633">
        <v>0</v>
      </c>
    </row>
    <row r="1634" spans="1:56" x14ac:dyDescent="0.3">
      <c r="A1634">
        <v>2025</v>
      </c>
      <c r="B1634">
        <v>9</v>
      </c>
      <c r="C1634">
        <v>4457</v>
      </c>
      <c r="D1634">
        <v>4460</v>
      </c>
      <c r="E1634" t="s">
        <v>159</v>
      </c>
      <c r="F1634" t="s">
        <v>138</v>
      </c>
      <c r="G1634" t="s">
        <v>142</v>
      </c>
      <c r="H1634">
        <v>0</v>
      </c>
      <c r="I1634">
        <v>0</v>
      </c>
      <c r="J1634">
        <v>0</v>
      </c>
      <c r="K1634">
        <v>0</v>
      </c>
      <c r="L1634">
        <v>1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1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1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1</v>
      </c>
      <c r="AZ1634">
        <v>1</v>
      </c>
      <c r="BA1634">
        <v>0</v>
      </c>
      <c r="BB1634">
        <v>0</v>
      </c>
      <c r="BC1634">
        <v>0</v>
      </c>
      <c r="BD1634">
        <v>0</v>
      </c>
    </row>
    <row r="1635" spans="1:56" x14ac:dyDescent="0.3">
      <c r="A1635">
        <v>2025</v>
      </c>
      <c r="B1635">
        <v>9</v>
      </c>
      <c r="C1635">
        <v>4458</v>
      </c>
      <c r="D1635">
        <v>4461</v>
      </c>
      <c r="E1635" t="s">
        <v>160</v>
      </c>
      <c r="F1635" t="s">
        <v>138</v>
      </c>
      <c r="G1635" t="s">
        <v>142</v>
      </c>
      <c r="H1635">
        <v>0</v>
      </c>
      <c r="I1635">
        <v>0</v>
      </c>
      <c r="J1635">
        <v>0</v>
      </c>
      <c r="K1635">
        <v>1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2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  <c r="AA1635">
        <v>1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1</v>
      </c>
      <c r="AX1635">
        <v>0</v>
      </c>
      <c r="AY1635">
        <v>0</v>
      </c>
      <c r="AZ1635">
        <v>1</v>
      </c>
      <c r="BA1635">
        <v>0</v>
      </c>
      <c r="BB1635">
        <v>0</v>
      </c>
      <c r="BC1635">
        <v>0</v>
      </c>
      <c r="BD1635">
        <v>1</v>
      </c>
    </row>
    <row r="1636" spans="1:56" x14ac:dyDescent="0.3">
      <c r="A1636">
        <v>2025</v>
      </c>
      <c r="B1636">
        <v>9</v>
      </c>
      <c r="C1636">
        <v>4459</v>
      </c>
      <c r="D1636">
        <v>4462</v>
      </c>
      <c r="E1636" t="s">
        <v>161</v>
      </c>
      <c r="F1636" t="s">
        <v>138</v>
      </c>
      <c r="G1636" t="s">
        <v>142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1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1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</row>
    <row r="1637" spans="1:56" x14ac:dyDescent="0.3">
      <c r="A1637">
        <v>2025</v>
      </c>
      <c r="B1637">
        <v>9</v>
      </c>
      <c r="C1637">
        <v>4460</v>
      </c>
      <c r="D1637">
        <v>4463</v>
      </c>
      <c r="E1637" t="s">
        <v>162</v>
      </c>
      <c r="F1637" t="s">
        <v>138</v>
      </c>
      <c r="G1637" t="s">
        <v>142</v>
      </c>
      <c r="H1637">
        <v>0</v>
      </c>
      <c r="I1637">
        <v>0</v>
      </c>
      <c r="J1637">
        <v>0</v>
      </c>
      <c r="K1637">
        <v>1</v>
      </c>
      <c r="L1637">
        <v>1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1</v>
      </c>
      <c r="AG1637">
        <v>0</v>
      </c>
      <c r="AH1637">
        <v>0</v>
      </c>
      <c r="AI1637">
        <v>1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1</v>
      </c>
    </row>
    <row r="1638" spans="1:56" x14ac:dyDescent="0.3">
      <c r="A1638">
        <v>2025</v>
      </c>
      <c r="B1638">
        <v>9</v>
      </c>
      <c r="C1638">
        <v>4461</v>
      </c>
      <c r="D1638">
        <v>4464</v>
      </c>
      <c r="E1638" t="s">
        <v>163</v>
      </c>
      <c r="F1638" t="s">
        <v>138</v>
      </c>
      <c r="G1638" t="s">
        <v>142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1</v>
      </c>
      <c r="O1638">
        <v>0</v>
      </c>
      <c r="P1638">
        <v>0</v>
      </c>
      <c r="Q1638">
        <v>0</v>
      </c>
      <c r="R1638">
        <v>0</v>
      </c>
      <c r="S1638">
        <v>1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</row>
    <row r="1639" spans="1:56" x14ac:dyDescent="0.3">
      <c r="A1639">
        <v>2025</v>
      </c>
      <c r="B1639">
        <v>9</v>
      </c>
      <c r="C1639">
        <v>4462</v>
      </c>
      <c r="D1639">
        <v>4465</v>
      </c>
      <c r="E1639" t="s">
        <v>164</v>
      </c>
      <c r="F1639" t="s">
        <v>138</v>
      </c>
      <c r="G1639" t="s">
        <v>142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1</v>
      </c>
      <c r="T1639">
        <v>2</v>
      </c>
      <c r="U1639">
        <v>0</v>
      </c>
      <c r="V1639">
        <v>1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1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1</v>
      </c>
      <c r="AX1639">
        <v>0</v>
      </c>
      <c r="AY1639">
        <v>1</v>
      </c>
      <c r="AZ1639">
        <v>0</v>
      </c>
      <c r="BA1639">
        <v>0</v>
      </c>
      <c r="BB1639">
        <v>0</v>
      </c>
      <c r="BC1639">
        <v>0</v>
      </c>
      <c r="BD1639">
        <v>1</v>
      </c>
    </row>
    <row r="1640" spans="1:56" x14ac:dyDescent="0.3">
      <c r="A1640">
        <v>2025</v>
      </c>
      <c r="B1640">
        <v>9</v>
      </c>
      <c r="C1640">
        <v>6669</v>
      </c>
      <c r="D1640">
        <v>6681</v>
      </c>
      <c r="E1640" t="s">
        <v>165</v>
      </c>
      <c r="F1640" t="s">
        <v>68</v>
      </c>
      <c r="G1640" t="s">
        <v>83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1</v>
      </c>
      <c r="S1640">
        <v>2</v>
      </c>
      <c r="T1640">
        <v>1</v>
      </c>
      <c r="U1640">
        <v>3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5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1</v>
      </c>
      <c r="AX1640">
        <v>0</v>
      </c>
      <c r="AY1640">
        <v>1</v>
      </c>
      <c r="AZ1640">
        <v>0</v>
      </c>
      <c r="BA1640">
        <v>0</v>
      </c>
      <c r="BB1640">
        <v>0</v>
      </c>
      <c r="BC1640">
        <v>1</v>
      </c>
      <c r="BD1640">
        <v>0</v>
      </c>
    </row>
    <row r="1641" spans="1:56" x14ac:dyDescent="0.3">
      <c r="A1641">
        <v>2025</v>
      </c>
      <c r="B1641">
        <v>9</v>
      </c>
      <c r="C1641">
        <v>6670</v>
      </c>
      <c r="D1641">
        <v>6682</v>
      </c>
      <c r="E1641" t="s">
        <v>166</v>
      </c>
      <c r="F1641" t="s">
        <v>68</v>
      </c>
      <c r="G1641" t="s">
        <v>83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1</v>
      </c>
      <c r="U1641">
        <v>0</v>
      </c>
      <c r="V1641">
        <v>2</v>
      </c>
      <c r="W1641">
        <v>0</v>
      </c>
      <c r="X1641">
        <v>2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1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1</v>
      </c>
      <c r="AZ1641">
        <v>12</v>
      </c>
      <c r="BA1641">
        <v>0</v>
      </c>
      <c r="BB1641">
        <v>0</v>
      </c>
      <c r="BC1641">
        <v>0</v>
      </c>
      <c r="BD1641">
        <v>0</v>
      </c>
    </row>
    <row r="1642" spans="1:56" x14ac:dyDescent="0.3">
      <c r="A1642">
        <v>2025</v>
      </c>
      <c r="B1642">
        <v>9</v>
      </c>
      <c r="C1642">
        <v>6671</v>
      </c>
      <c r="D1642">
        <v>6683</v>
      </c>
      <c r="E1642" t="s">
        <v>167</v>
      </c>
      <c r="F1642" t="s">
        <v>68</v>
      </c>
      <c r="G1642" t="s">
        <v>104</v>
      </c>
      <c r="H1642">
        <v>0</v>
      </c>
      <c r="I1642">
        <v>0</v>
      </c>
      <c r="J1642">
        <v>0</v>
      </c>
      <c r="K1642">
        <v>2</v>
      </c>
      <c r="L1642">
        <v>2</v>
      </c>
      <c r="M1642">
        <v>0</v>
      </c>
      <c r="N1642">
        <v>2</v>
      </c>
      <c r="O1642">
        <v>0</v>
      </c>
      <c r="P1642">
        <v>1</v>
      </c>
      <c r="Q1642">
        <v>0</v>
      </c>
      <c r="R1642">
        <v>2</v>
      </c>
      <c r="S1642">
        <v>4</v>
      </c>
      <c r="T1642">
        <v>3</v>
      </c>
      <c r="U1642">
        <v>5</v>
      </c>
      <c r="V1642">
        <v>3</v>
      </c>
      <c r="W1642">
        <v>5</v>
      </c>
      <c r="X1642">
        <v>1</v>
      </c>
      <c r="Y1642">
        <v>5</v>
      </c>
      <c r="Z1642">
        <v>1</v>
      </c>
      <c r="AA1642">
        <v>5</v>
      </c>
      <c r="AB1642">
        <v>0</v>
      </c>
      <c r="AC1642">
        <v>0</v>
      </c>
      <c r="AD1642">
        <v>1</v>
      </c>
      <c r="AE1642">
        <v>0</v>
      </c>
      <c r="AF1642">
        <v>5</v>
      </c>
      <c r="AG1642">
        <v>0</v>
      </c>
      <c r="AH1642">
        <v>0</v>
      </c>
      <c r="AI1642">
        <v>1</v>
      </c>
      <c r="AJ1642">
        <v>0</v>
      </c>
      <c r="AK1642">
        <v>1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1</v>
      </c>
      <c r="AY1642">
        <v>9</v>
      </c>
      <c r="AZ1642">
        <v>12</v>
      </c>
      <c r="BA1642">
        <v>0</v>
      </c>
      <c r="BB1642">
        <v>0</v>
      </c>
      <c r="BC1642">
        <v>1</v>
      </c>
      <c r="BD1642">
        <v>2</v>
      </c>
    </row>
    <row r="1643" spans="1:56" x14ac:dyDescent="0.3">
      <c r="A1643">
        <v>2025</v>
      </c>
      <c r="B1643">
        <v>9</v>
      </c>
      <c r="C1643">
        <v>6709</v>
      </c>
      <c r="D1643">
        <v>6722</v>
      </c>
      <c r="E1643" t="s">
        <v>168</v>
      </c>
      <c r="F1643" t="s">
        <v>8</v>
      </c>
      <c r="G1643" t="s">
        <v>37</v>
      </c>
      <c r="H1643">
        <v>1</v>
      </c>
      <c r="I1643">
        <v>0</v>
      </c>
      <c r="J1643">
        <v>1</v>
      </c>
      <c r="K1643">
        <v>3</v>
      </c>
      <c r="L1643">
        <v>4</v>
      </c>
      <c r="M1643">
        <v>0</v>
      </c>
      <c r="N1643">
        <v>3</v>
      </c>
      <c r="O1643">
        <v>0</v>
      </c>
      <c r="P1643">
        <v>2</v>
      </c>
      <c r="Q1643">
        <v>0</v>
      </c>
      <c r="R1643">
        <v>2</v>
      </c>
      <c r="S1643">
        <v>7</v>
      </c>
      <c r="T1643">
        <v>3</v>
      </c>
      <c r="U1643">
        <v>1</v>
      </c>
      <c r="V1643">
        <v>4</v>
      </c>
      <c r="W1643">
        <v>5</v>
      </c>
      <c r="X1643">
        <v>1</v>
      </c>
      <c r="Y1643">
        <v>4</v>
      </c>
      <c r="Z1643">
        <v>0</v>
      </c>
      <c r="AA1643">
        <v>2</v>
      </c>
      <c r="AB1643">
        <v>0</v>
      </c>
      <c r="AC1643">
        <v>0</v>
      </c>
      <c r="AD1643">
        <v>3</v>
      </c>
      <c r="AE1643">
        <v>1</v>
      </c>
      <c r="AF1643">
        <v>9</v>
      </c>
      <c r="AG1643">
        <v>0</v>
      </c>
      <c r="AH1643">
        <v>0</v>
      </c>
      <c r="AI1643">
        <v>3</v>
      </c>
      <c r="AJ1643">
        <v>0</v>
      </c>
      <c r="AK1643">
        <v>1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1</v>
      </c>
      <c r="AX1643">
        <v>0</v>
      </c>
      <c r="AY1643">
        <v>0</v>
      </c>
      <c r="AZ1643">
        <v>8</v>
      </c>
      <c r="BA1643">
        <v>0</v>
      </c>
      <c r="BB1643">
        <v>0</v>
      </c>
      <c r="BC1643">
        <v>3</v>
      </c>
      <c r="BD1643">
        <v>2</v>
      </c>
    </row>
    <row r="1644" spans="1:56" x14ac:dyDescent="0.3">
      <c r="A1644">
        <v>2025</v>
      </c>
      <c r="B1644">
        <v>9</v>
      </c>
      <c r="C1644">
        <v>6930</v>
      </c>
      <c r="D1644">
        <v>6953</v>
      </c>
      <c r="E1644" t="s">
        <v>170</v>
      </c>
      <c r="F1644" t="s">
        <v>68</v>
      </c>
      <c r="G1644" t="s">
        <v>92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1</v>
      </c>
      <c r="U1644">
        <v>1</v>
      </c>
      <c r="V1644">
        <v>2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2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3</v>
      </c>
      <c r="BA1644">
        <v>0</v>
      </c>
      <c r="BB1644">
        <v>0</v>
      </c>
      <c r="BC1644">
        <v>0</v>
      </c>
      <c r="BD1644">
        <v>1</v>
      </c>
    </row>
    <row r="1645" spans="1:56" x14ac:dyDescent="0.3">
      <c r="A1645">
        <v>2025</v>
      </c>
      <c r="B1645">
        <v>9</v>
      </c>
      <c r="C1645">
        <v>6931</v>
      </c>
      <c r="D1645">
        <v>6954</v>
      </c>
      <c r="E1645" t="s">
        <v>171</v>
      </c>
      <c r="F1645" t="s">
        <v>8</v>
      </c>
      <c r="G1645" t="s">
        <v>136</v>
      </c>
      <c r="H1645">
        <v>0</v>
      </c>
      <c r="I1645">
        <v>0</v>
      </c>
      <c r="J1645">
        <v>0</v>
      </c>
      <c r="K1645">
        <v>2</v>
      </c>
      <c r="L1645">
        <v>2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2</v>
      </c>
      <c r="V1645">
        <v>1</v>
      </c>
      <c r="W1645">
        <v>0</v>
      </c>
      <c r="X1645">
        <v>1</v>
      </c>
      <c r="Y1645">
        <v>2</v>
      </c>
      <c r="Z1645">
        <v>0</v>
      </c>
      <c r="AA1645">
        <v>2</v>
      </c>
      <c r="AB1645">
        <v>0</v>
      </c>
      <c r="AC1645">
        <v>0</v>
      </c>
      <c r="AD1645">
        <v>0</v>
      </c>
      <c r="AE1645">
        <v>0</v>
      </c>
      <c r="AF1645">
        <v>6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2</v>
      </c>
      <c r="AX1645">
        <v>0</v>
      </c>
      <c r="AY1645">
        <v>1</v>
      </c>
      <c r="AZ1645">
        <v>10</v>
      </c>
      <c r="BA1645">
        <v>0</v>
      </c>
      <c r="BB1645">
        <v>0</v>
      </c>
      <c r="BC1645">
        <v>0</v>
      </c>
      <c r="BD1645">
        <v>0</v>
      </c>
    </row>
    <row r="1646" spans="1:56" x14ac:dyDescent="0.3">
      <c r="A1646">
        <v>2025</v>
      </c>
      <c r="B1646">
        <v>9</v>
      </c>
      <c r="C1646">
        <v>6974</v>
      </c>
      <c r="D1646">
        <v>6997</v>
      </c>
      <c r="E1646" t="s">
        <v>172</v>
      </c>
      <c r="F1646" t="s">
        <v>8</v>
      </c>
      <c r="G1646" t="s">
        <v>30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1</v>
      </c>
      <c r="O1646">
        <v>0</v>
      </c>
      <c r="P1646">
        <v>0</v>
      </c>
      <c r="Q1646">
        <v>0</v>
      </c>
      <c r="R1646">
        <v>1</v>
      </c>
      <c r="S1646">
        <v>2</v>
      </c>
      <c r="T1646">
        <v>4</v>
      </c>
      <c r="U1646">
        <v>1</v>
      </c>
      <c r="V1646">
        <v>2</v>
      </c>
      <c r="W1646">
        <v>2</v>
      </c>
      <c r="X1646">
        <v>1</v>
      </c>
      <c r="Y1646">
        <v>3</v>
      </c>
      <c r="Z1646">
        <v>0</v>
      </c>
      <c r="AA1646">
        <v>1</v>
      </c>
      <c r="AB1646">
        <v>0</v>
      </c>
      <c r="AC1646">
        <v>0</v>
      </c>
      <c r="AD1646">
        <v>2</v>
      </c>
      <c r="AE1646">
        <v>0</v>
      </c>
      <c r="AF1646">
        <v>2</v>
      </c>
      <c r="AG1646">
        <v>0</v>
      </c>
      <c r="AH1646">
        <v>0</v>
      </c>
      <c r="AI1646">
        <v>2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1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</row>
    <row r="1647" spans="1:56" x14ac:dyDescent="0.3">
      <c r="A1647">
        <v>2025</v>
      </c>
      <c r="B1647">
        <v>9</v>
      </c>
      <c r="C1647">
        <v>6997</v>
      </c>
      <c r="D1647">
        <v>7020</v>
      </c>
      <c r="E1647" t="s">
        <v>173</v>
      </c>
      <c r="F1647" t="s">
        <v>68</v>
      </c>
      <c r="G1647" t="s">
        <v>94</v>
      </c>
      <c r="H1647">
        <v>0</v>
      </c>
      <c r="I1647">
        <v>0</v>
      </c>
      <c r="J1647">
        <v>0</v>
      </c>
      <c r="K1647">
        <v>1</v>
      </c>
      <c r="L1647">
        <v>0</v>
      </c>
      <c r="M1647">
        <v>0</v>
      </c>
      <c r="N1647">
        <v>0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1</v>
      </c>
      <c r="AU1647">
        <v>0</v>
      </c>
      <c r="AV1647">
        <v>0</v>
      </c>
      <c r="AW1647">
        <v>3</v>
      </c>
      <c r="AX1647">
        <v>0</v>
      </c>
      <c r="AY1647">
        <v>0</v>
      </c>
      <c r="AZ1647">
        <v>3</v>
      </c>
      <c r="BA1647">
        <v>0</v>
      </c>
      <c r="BB1647">
        <v>0</v>
      </c>
      <c r="BC1647">
        <v>0</v>
      </c>
      <c r="BD1647">
        <v>1</v>
      </c>
    </row>
    <row r="1648" spans="1:56" x14ac:dyDescent="0.3">
      <c r="A1648">
        <v>2025</v>
      </c>
      <c r="B1648">
        <v>9</v>
      </c>
      <c r="C1648">
        <v>6998</v>
      </c>
      <c r="D1648">
        <v>7021</v>
      </c>
      <c r="E1648" t="s">
        <v>174</v>
      </c>
      <c r="F1648" t="s">
        <v>68</v>
      </c>
      <c r="G1648" t="s">
        <v>94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1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2</v>
      </c>
      <c r="AX1648">
        <v>0</v>
      </c>
      <c r="AY1648">
        <v>0</v>
      </c>
      <c r="AZ1648">
        <v>1</v>
      </c>
      <c r="BA1648">
        <v>0</v>
      </c>
      <c r="BB1648">
        <v>0</v>
      </c>
      <c r="BC1648">
        <v>0</v>
      </c>
      <c r="BD1648">
        <v>0</v>
      </c>
    </row>
    <row r="1649" spans="1:56" x14ac:dyDescent="0.3">
      <c r="A1649">
        <v>2025</v>
      </c>
      <c r="B1649">
        <v>9</v>
      </c>
      <c r="C1649">
        <v>6999</v>
      </c>
      <c r="D1649">
        <v>7022</v>
      </c>
      <c r="E1649" t="s">
        <v>175</v>
      </c>
      <c r="F1649" t="s">
        <v>138</v>
      </c>
      <c r="G1649" t="s">
        <v>144</v>
      </c>
      <c r="H1649">
        <v>0</v>
      </c>
      <c r="I1649">
        <v>0</v>
      </c>
      <c r="J1649">
        <v>0</v>
      </c>
      <c r="K1649">
        <v>3</v>
      </c>
      <c r="L1649">
        <v>3</v>
      </c>
      <c r="M1649">
        <v>0</v>
      </c>
      <c r="N1649">
        <v>2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2</v>
      </c>
      <c r="V1649">
        <v>2</v>
      </c>
      <c r="W1649">
        <v>1</v>
      </c>
      <c r="X1649">
        <v>3</v>
      </c>
      <c r="Y1649">
        <v>1</v>
      </c>
      <c r="Z1649">
        <v>0</v>
      </c>
      <c r="AA1649">
        <v>2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1</v>
      </c>
      <c r="AX1649">
        <v>0</v>
      </c>
      <c r="AY1649">
        <v>1</v>
      </c>
      <c r="AZ1649">
        <v>4</v>
      </c>
      <c r="BA1649">
        <v>0</v>
      </c>
      <c r="BB1649">
        <v>0</v>
      </c>
      <c r="BC1649">
        <v>0</v>
      </c>
      <c r="BD1649">
        <v>0</v>
      </c>
    </row>
    <row r="1650" spans="1:56" x14ac:dyDescent="0.3">
      <c r="A1650">
        <v>2025</v>
      </c>
      <c r="B1650">
        <v>9</v>
      </c>
      <c r="C1650">
        <v>7000</v>
      </c>
      <c r="D1650">
        <v>7023</v>
      </c>
      <c r="E1650" t="s">
        <v>176</v>
      </c>
      <c r="F1650" t="s">
        <v>8</v>
      </c>
      <c r="G1650" t="s">
        <v>18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1</v>
      </c>
      <c r="W1650">
        <v>0</v>
      </c>
      <c r="X1650">
        <v>0</v>
      </c>
      <c r="Y1650">
        <v>1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</row>
    <row r="1651" spans="1:56" x14ac:dyDescent="0.3">
      <c r="A1651">
        <v>2025</v>
      </c>
      <c r="B1651">
        <v>9</v>
      </c>
      <c r="C1651">
        <v>7083</v>
      </c>
      <c r="D1651">
        <v>7107</v>
      </c>
      <c r="E1651" t="s">
        <v>34</v>
      </c>
      <c r="F1651" t="s">
        <v>8</v>
      </c>
      <c r="G1651" t="s">
        <v>34</v>
      </c>
      <c r="H1651">
        <v>0</v>
      </c>
      <c r="I1651">
        <v>0</v>
      </c>
      <c r="J1651">
        <v>0</v>
      </c>
      <c r="K1651">
        <v>6</v>
      </c>
      <c r="L1651">
        <v>3</v>
      </c>
      <c r="M1651">
        <v>0</v>
      </c>
      <c r="N1651">
        <v>3</v>
      </c>
      <c r="O1651">
        <v>0</v>
      </c>
      <c r="P1651">
        <v>3</v>
      </c>
      <c r="Q1651">
        <v>0</v>
      </c>
      <c r="R1651">
        <v>0</v>
      </c>
      <c r="S1651">
        <v>6</v>
      </c>
      <c r="T1651">
        <v>6</v>
      </c>
      <c r="U1651">
        <v>6</v>
      </c>
      <c r="V1651">
        <v>5</v>
      </c>
      <c r="W1651">
        <v>2</v>
      </c>
      <c r="X1651">
        <v>4</v>
      </c>
      <c r="Y1651">
        <v>5</v>
      </c>
      <c r="Z1651">
        <v>0</v>
      </c>
      <c r="AA1651">
        <v>4</v>
      </c>
      <c r="AB1651">
        <v>0</v>
      </c>
      <c r="AC1651">
        <v>0</v>
      </c>
      <c r="AD1651">
        <v>9</v>
      </c>
      <c r="AE1651">
        <v>0</v>
      </c>
      <c r="AF1651">
        <v>19</v>
      </c>
      <c r="AG1651">
        <v>0</v>
      </c>
      <c r="AH1651">
        <v>1</v>
      </c>
      <c r="AI1651">
        <v>14</v>
      </c>
      <c r="AJ1651">
        <v>0</v>
      </c>
      <c r="AK1651">
        <v>7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3</v>
      </c>
      <c r="AV1651">
        <v>0</v>
      </c>
      <c r="AW1651">
        <v>1</v>
      </c>
      <c r="AX1651">
        <v>0</v>
      </c>
      <c r="AY1651">
        <v>12</v>
      </c>
      <c r="AZ1651">
        <v>6</v>
      </c>
      <c r="BA1651">
        <v>0</v>
      </c>
      <c r="BB1651">
        <v>0</v>
      </c>
      <c r="BC1651">
        <v>0</v>
      </c>
      <c r="BD1651">
        <v>7</v>
      </c>
    </row>
    <row r="1652" spans="1:56" x14ac:dyDescent="0.3">
      <c r="A1652">
        <v>2025</v>
      </c>
      <c r="B1652">
        <v>9</v>
      </c>
      <c r="C1652">
        <v>7156</v>
      </c>
      <c r="D1652">
        <v>7183</v>
      </c>
      <c r="E1652" t="s">
        <v>177</v>
      </c>
      <c r="F1652" t="s">
        <v>8</v>
      </c>
      <c r="G1652" t="s">
        <v>25</v>
      </c>
      <c r="H1652">
        <v>0</v>
      </c>
      <c r="I1652">
        <v>0</v>
      </c>
      <c r="J1652">
        <v>0</v>
      </c>
      <c r="K1652">
        <v>15</v>
      </c>
      <c r="L1652">
        <v>0</v>
      </c>
      <c r="M1652">
        <v>1</v>
      </c>
      <c r="N1652">
        <v>1</v>
      </c>
      <c r="O1652">
        <v>1</v>
      </c>
      <c r="P1652">
        <v>0</v>
      </c>
      <c r="Q1652">
        <v>0</v>
      </c>
      <c r="R1652">
        <v>11</v>
      </c>
      <c r="S1652">
        <v>17</v>
      </c>
      <c r="T1652">
        <v>5</v>
      </c>
      <c r="U1652">
        <v>22</v>
      </c>
      <c r="V1652">
        <v>6</v>
      </c>
      <c r="W1652">
        <v>9</v>
      </c>
      <c r="X1652">
        <v>6</v>
      </c>
      <c r="Y1652">
        <v>13</v>
      </c>
      <c r="Z1652">
        <v>5</v>
      </c>
      <c r="AA1652">
        <v>6</v>
      </c>
      <c r="AB1652">
        <v>2</v>
      </c>
      <c r="AC1652">
        <v>0</v>
      </c>
      <c r="AD1652">
        <v>15</v>
      </c>
      <c r="AE1652">
        <v>0</v>
      </c>
      <c r="AF1652">
        <v>50</v>
      </c>
      <c r="AG1652">
        <v>0</v>
      </c>
      <c r="AH1652">
        <v>1</v>
      </c>
      <c r="AI1652">
        <v>20</v>
      </c>
      <c r="AJ1652">
        <v>0</v>
      </c>
      <c r="AK1652">
        <v>5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2</v>
      </c>
      <c r="AV1652">
        <v>0</v>
      </c>
      <c r="AW1652">
        <v>12</v>
      </c>
      <c r="AX1652">
        <v>0</v>
      </c>
      <c r="AY1652">
        <v>8</v>
      </c>
      <c r="AZ1652">
        <v>10</v>
      </c>
      <c r="BA1652">
        <v>0</v>
      </c>
      <c r="BB1652">
        <v>0</v>
      </c>
      <c r="BC1652">
        <v>1</v>
      </c>
      <c r="BD1652">
        <v>2</v>
      </c>
    </row>
    <row r="1653" spans="1:56" x14ac:dyDescent="0.3">
      <c r="A1653">
        <v>2025</v>
      </c>
      <c r="B1653">
        <v>9</v>
      </c>
      <c r="C1653">
        <v>7195</v>
      </c>
      <c r="D1653">
        <v>7222</v>
      </c>
      <c r="E1653" t="s">
        <v>178</v>
      </c>
      <c r="F1653" t="s">
        <v>68</v>
      </c>
      <c r="G1653" t="s">
        <v>117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2</v>
      </c>
      <c r="T1653">
        <v>1</v>
      </c>
      <c r="U1653">
        <v>0</v>
      </c>
      <c r="V1653">
        <v>1</v>
      </c>
      <c r="W1653">
        <v>0</v>
      </c>
      <c r="X1653">
        <v>0</v>
      </c>
      <c r="Y1653">
        <v>1</v>
      </c>
      <c r="Z1653">
        <v>1</v>
      </c>
      <c r="AA1653">
        <v>4</v>
      </c>
      <c r="AB1653">
        <v>1</v>
      </c>
      <c r="AC1653">
        <v>0</v>
      </c>
      <c r="AD1653">
        <v>2</v>
      </c>
      <c r="AE1653">
        <v>0</v>
      </c>
      <c r="AF1653">
        <v>3</v>
      </c>
      <c r="AG1653">
        <v>0</v>
      </c>
      <c r="AH1653">
        <v>0</v>
      </c>
      <c r="AI1653">
        <v>2</v>
      </c>
      <c r="AJ1653">
        <v>0</v>
      </c>
      <c r="AK1653">
        <v>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2</v>
      </c>
      <c r="AY1653">
        <v>0</v>
      </c>
      <c r="AZ1653">
        <v>13</v>
      </c>
      <c r="BA1653">
        <v>0</v>
      </c>
      <c r="BB1653">
        <v>0</v>
      </c>
      <c r="BC1653">
        <v>0</v>
      </c>
      <c r="BD1653">
        <v>1</v>
      </c>
    </row>
    <row r="1654" spans="1:56" x14ac:dyDescent="0.3">
      <c r="A1654">
        <v>2025</v>
      </c>
      <c r="B1654">
        <v>9</v>
      </c>
      <c r="C1654">
        <v>7196</v>
      </c>
      <c r="D1654">
        <v>7223</v>
      </c>
      <c r="E1654" t="s">
        <v>179</v>
      </c>
      <c r="F1654" t="s">
        <v>68</v>
      </c>
      <c r="G1654" t="s">
        <v>117</v>
      </c>
      <c r="H1654">
        <v>0</v>
      </c>
      <c r="I1654">
        <v>0</v>
      </c>
      <c r="J1654">
        <v>0</v>
      </c>
      <c r="K1654">
        <v>1</v>
      </c>
      <c r="L1654">
        <v>0</v>
      </c>
      <c r="M1654">
        <v>0</v>
      </c>
      <c r="N1654">
        <v>1</v>
      </c>
      <c r="O1654">
        <v>0</v>
      </c>
      <c r="P1654">
        <v>0</v>
      </c>
      <c r="Q1654">
        <v>0</v>
      </c>
      <c r="R1654">
        <v>1</v>
      </c>
      <c r="S1654">
        <v>0</v>
      </c>
      <c r="T1654">
        <v>1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1</v>
      </c>
      <c r="AA1654">
        <v>1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1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2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</row>
    <row r="1655" spans="1:56" x14ac:dyDescent="0.3">
      <c r="A1655">
        <v>2025</v>
      </c>
      <c r="B1655">
        <v>9</v>
      </c>
      <c r="C1655">
        <v>7273</v>
      </c>
      <c r="D1655">
        <v>7306</v>
      </c>
      <c r="E1655" t="s">
        <v>180</v>
      </c>
      <c r="F1655" t="s">
        <v>8</v>
      </c>
      <c r="G1655" t="s">
        <v>32</v>
      </c>
      <c r="H1655">
        <v>0</v>
      </c>
      <c r="I1655">
        <v>1</v>
      </c>
      <c r="J1655">
        <v>0</v>
      </c>
      <c r="K1655">
        <v>4</v>
      </c>
      <c r="L1655">
        <v>3</v>
      </c>
      <c r="M1655">
        <v>0</v>
      </c>
      <c r="N1655">
        <v>4</v>
      </c>
      <c r="O1655">
        <v>0</v>
      </c>
      <c r="P1655">
        <v>5</v>
      </c>
      <c r="Q1655">
        <v>0</v>
      </c>
      <c r="R1655">
        <v>1</v>
      </c>
      <c r="S1655">
        <v>8</v>
      </c>
      <c r="T1655">
        <v>4</v>
      </c>
      <c r="U1655">
        <v>4</v>
      </c>
      <c r="V1655">
        <v>8</v>
      </c>
      <c r="W1655">
        <v>0</v>
      </c>
      <c r="X1655">
        <v>2</v>
      </c>
      <c r="Y1655">
        <v>1</v>
      </c>
      <c r="Z1655">
        <v>0</v>
      </c>
      <c r="AA1655">
        <v>0</v>
      </c>
      <c r="AB1655">
        <v>0</v>
      </c>
      <c r="AC1655">
        <v>0</v>
      </c>
      <c r="AD1655">
        <v>3</v>
      </c>
      <c r="AE1655">
        <v>0</v>
      </c>
      <c r="AF1655">
        <v>8</v>
      </c>
      <c r="AG1655">
        <v>0</v>
      </c>
      <c r="AH1655">
        <v>0</v>
      </c>
      <c r="AI1655">
        <v>3</v>
      </c>
      <c r="AJ1655">
        <v>0</v>
      </c>
      <c r="AK1655">
        <v>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1</v>
      </c>
      <c r="AZ1655">
        <v>11</v>
      </c>
      <c r="BA1655">
        <v>0</v>
      </c>
      <c r="BB1655">
        <v>0</v>
      </c>
      <c r="BC1655">
        <v>0</v>
      </c>
      <c r="BD1655">
        <v>3</v>
      </c>
    </row>
    <row r="1656" spans="1:56" x14ac:dyDescent="0.3">
      <c r="A1656">
        <v>2025</v>
      </c>
      <c r="B1656">
        <v>9</v>
      </c>
      <c r="C1656">
        <v>7282</v>
      </c>
      <c r="D1656">
        <v>7315</v>
      </c>
      <c r="E1656" t="s">
        <v>181</v>
      </c>
      <c r="F1656" t="s">
        <v>68</v>
      </c>
      <c r="G1656" t="s">
        <v>104</v>
      </c>
      <c r="H1656">
        <v>0</v>
      </c>
      <c r="I1656">
        <v>0</v>
      </c>
      <c r="J1656">
        <v>0</v>
      </c>
      <c r="K1656">
        <v>1</v>
      </c>
      <c r="L1656">
        <v>1</v>
      </c>
      <c r="M1656">
        <v>0</v>
      </c>
      <c r="N1656">
        <v>1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0</v>
      </c>
      <c r="Y1656">
        <v>1</v>
      </c>
      <c r="Z1656">
        <v>1</v>
      </c>
      <c r="AA1656">
        <v>1</v>
      </c>
      <c r="AB1656">
        <v>0</v>
      </c>
      <c r="AC1656">
        <v>0</v>
      </c>
      <c r="AD1656">
        <v>0</v>
      </c>
      <c r="AE1656">
        <v>0</v>
      </c>
      <c r="AF1656">
        <v>2</v>
      </c>
      <c r="AG1656">
        <v>0</v>
      </c>
      <c r="AH1656">
        <v>0</v>
      </c>
      <c r="AI1656">
        <v>1</v>
      </c>
      <c r="AJ1656">
        <v>0</v>
      </c>
      <c r="AK1656">
        <v>1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1</v>
      </c>
      <c r="AX1656">
        <v>2</v>
      </c>
      <c r="AY1656">
        <v>2</v>
      </c>
      <c r="AZ1656">
        <v>3</v>
      </c>
      <c r="BA1656">
        <v>0</v>
      </c>
      <c r="BB1656">
        <v>0</v>
      </c>
      <c r="BC1656">
        <v>0</v>
      </c>
      <c r="BD1656">
        <v>1</v>
      </c>
    </row>
    <row r="1657" spans="1:56" x14ac:dyDescent="0.3">
      <c r="A1657">
        <v>2025</v>
      </c>
      <c r="B1657">
        <v>9</v>
      </c>
      <c r="C1657">
        <v>7283</v>
      </c>
      <c r="D1657">
        <v>7316</v>
      </c>
      <c r="E1657" t="s">
        <v>182</v>
      </c>
      <c r="F1657" t="s">
        <v>68</v>
      </c>
      <c r="G1657" t="s">
        <v>104</v>
      </c>
      <c r="H1657">
        <v>0</v>
      </c>
      <c r="I1657">
        <v>0</v>
      </c>
      <c r="J1657">
        <v>0</v>
      </c>
      <c r="K1657">
        <v>2</v>
      </c>
      <c r="L1657">
        <v>1</v>
      </c>
      <c r="M1657">
        <v>0</v>
      </c>
      <c r="N1657">
        <v>1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2</v>
      </c>
      <c r="U1657">
        <v>2</v>
      </c>
      <c r="V1657">
        <v>4</v>
      </c>
      <c r="W1657">
        <v>0</v>
      </c>
      <c r="X1657">
        <v>3</v>
      </c>
      <c r="Y1657">
        <v>0</v>
      </c>
      <c r="Z1657">
        <v>1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1</v>
      </c>
      <c r="AH1657">
        <v>4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1</v>
      </c>
      <c r="AX1657">
        <v>0</v>
      </c>
      <c r="AY1657">
        <v>3</v>
      </c>
      <c r="AZ1657">
        <v>1</v>
      </c>
      <c r="BA1657">
        <v>0</v>
      </c>
      <c r="BB1657">
        <v>0</v>
      </c>
      <c r="BC1657">
        <v>0</v>
      </c>
      <c r="BD1657">
        <v>1</v>
      </c>
    </row>
    <row r="1658" spans="1:56" x14ac:dyDescent="0.3">
      <c r="A1658">
        <v>2025</v>
      </c>
      <c r="B1658">
        <v>9</v>
      </c>
      <c r="C1658">
        <v>7284</v>
      </c>
      <c r="D1658">
        <v>7317</v>
      </c>
      <c r="E1658" t="s">
        <v>183</v>
      </c>
      <c r="F1658" t="s">
        <v>138</v>
      </c>
      <c r="G1658" t="s">
        <v>144</v>
      </c>
      <c r="H1658">
        <v>0</v>
      </c>
      <c r="I1658">
        <v>0</v>
      </c>
      <c r="J1658">
        <v>0</v>
      </c>
      <c r="K1658">
        <v>1</v>
      </c>
      <c r="L1658">
        <v>1</v>
      </c>
      <c r="M1658">
        <v>0</v>
      </c>
      <c r="N1658">
        <v>1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1</v>
      </c>
      <c r="V1658">
        <v>1</v>
      </c>
      <c r="W1658">
        <v>2</v>
      </c>
      <c r="X1658">
        <v>1</v>
      </c>
      <c r="Y1658">
        <v>0</v>
      </c>
      <c r="Z1658">
        <v>1</v>
      </c>
      <c r="AA1658">
        <v>4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1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2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</row>
    <row r="1659" spans="1:56" x14ac:dyDescent="0.3">
      <c r="A1659">
        <v>2025</v>
      </c>
      <c r="B1659">
        <v>9</v>
      </c>
      <c r="C1659">
        <v>7285</v>
      </c>
      <c r="D1659">
        <v>7318</v>
      </c>
      <c r="E1659" t="s">
        <v>184</v>
      </c>
      <c r="F1659" t="s">
        <v>68</v>
      </c>
      <c r="G1659" t="s">
        <v>94</v>
      </c>
      <c r="H1659">
        <v>0</v>
      </c>
      <c r="I1659">
        <v>0</v>
      </c>
      <c r="J1659">
        <v>0</v>
      </c>
      <c r="K1659">
        <v>0</v>
      </c>
      <c r="L1659">
        <v>1</v>
      </c>
      <c r="M1659">
        <v>0</v>
      </c>
      <c r="N1659">
        <v>2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1</v>
      </c>
      <c r="U1659">
        <v>1</v>
      </c>
      <c r="V1659">
        <v>0</v>
      </c>
      <c r="W1659">
        <v>1</v>
      </c>
      <c r="X1659">
        <v>1</v>
      </c>
      <c r="Y1659">
        <v>1</v>
      </c>
      <c r="Z1659">
        <v>0</v>
      </c>
      <c r="AA1659">
        <v>1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1</v>
      </c>
      <c r="AX1659">
        <v>0</v>
      </c>
      <c r="AY1659">
        <v>3</v>
      </c>
      <c r="AZ1659">
        <v>4</v>
      </c>
      <c r="BA1659">
        <v>0</v>
      </c>
      <c r="BB1659">
        <v>0</v>
      </c>
      <c r="BC1659">
        <v>1</v>
      </c>
      <c r="BD1659">
        <v>0</v>
      </c>
    </row>
    <row r="1660" spans="1:56" x14ac:dyDescent="0.3">
      <c r="A1660">
        <v>2025</v>
      </c>
      <c r="B1660">
        <v>9</v>
      </c>
      <c r="C1660">
        <v>8434</v>
      </c>
      <c r="D1660">
        <v>7410</v>
      </c>
      <c r="E1660" t="s">
        <v>185</v>
      </c>
      <c r="F1660" t="s">
        <v>8</v>
      </c>
      <c r="G1660" t="s">
        <v>21</v>
      </c>
      <c r="H1660">
        <v>0</v>
      </c>
      <c r="I1660">
        <v>0</v>
      </c>
      <c r="J1660">
        <v>0</v>
      </c>
      <c r="K1660">
        <v>4</v>
      </c>
      <c r="L1660">
        <v>2</v>
      </c>
      <c r="M1660">
        <v>1</v>
      </c>
      <c r="N1660">
        <v>1</v>
      </c>
      <c r="O1660">
        <v>0</v>
      </c>
      <c r="P1660">
        <v>4</v>
      </c>
      <c r="Q1660">
        <v>0</v>
      </c>
      <c r="R1660">
        <v>4</v>
      </c>
      <c r="S1660">
        <v>9</v>
      </c>
      <c r="T1660">
        <v>6</v>
      </c>
      <c r="U1660">
        <v>11</v>
      </c>
      <c r="V1660">
        <v>1</v>
      </c>
      <c r="W1660">
        <v>6</v>
      </c>
      <c r="X1660">
        <v>0</v>
      </c>
      <c r="Y1660">
        <v>1</v>
      </c>
      <c r="Z1660">
        <v>2</v>
      </c>
      <c r="AA1660">
        <v>3</v>
      </c>
      <c r="AB1660">
        <v>0</v>
      </c>
      <c r="AC1660">
        <v>0</v>
      </c>
      <c r="AD1660">
        <v>2</v>
      </c>
      <c r="AE1660">
        <v>0</v>
      </c>
      <c r="AF1660">
        <v>18</v>
      </c>
      <c r="AG1660">
        <v>0</v>
      </c>
      <c r="AH1660">
        <v>0</v>
      </c>
      <c r="AI1660">
        <v>3</v>
      </c>
      <c r="AJ1660">
        <v>0</v>
      </c>
      <c r="AK1660">
        <v>5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1</v>
      </c>
      <c r="AT1660">
        <v>1</v>
      </c>
      <c r="AU1660">
        <v>0</v>
      </c>
      <c r="AV1660">
        <v>0</v>
      </c>
      <c r="AW1660">
        <v>0</v>
      </c>
      <c r="AX1660">
        <v>0</v>
      </c>
      <c r="AY1660">
        <v>2</v>
      </c>
      <c r="AZ1660">
        <v>4</v>
      </c>
      <c r="BA1660">
        <v>0</v>
      </c>
      <c r="BB1660">
        <v>0</v>
      </c>
      <c r="BC1660">
        <v>0</v>
      </c>
      <c r="BD1660">
        <v>3</v>
      </c>
    </row>
    <row r="1661" spans="1:56" x14ac:dyDescent="0.3">
      <c r="A1661">
        <v>2025</v>
      </c>
      <c r="B1661">
        <v>9</v>
      </c>
      <c r="C1661">
        <v>10904</v>
      </c>
      <c r="D1661">
        <v>9468</v>
      </c>
      <c r="E1661" t="s">
        <v>186</v>
      </c>
      <c r="F1661" t="s">
        <v>68</v>
      </c>
      <c r="G1661" t="s">
        <v>83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1</v>
      </c>
      <c r="Y1661">
        <v>1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1</v>
      </c>
      <c r="AG1661">
        <v>0</v>
      </c>
      <c r="AH1661">
        <v>0</v>
      </c>
      <c r="AI1661">
        <v>0</v>
      </c>
      <c r="AJ1661">
        <v>0</v>
      </c>
      <c r="AK1661">
        <v>1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2</v>
      </c>
      <c r="BA1661">
        <v>0</v>
      </c>
      <c r="BB1661">
        <v>0</v>
      </c>
      <c r="BC1661">
        <v>0</v>
      </c>
      <c r="BD1661">
        <v>0</v>
      </c>
    </row>
    <row r="1662" spans="1:56" x14ac:dyDescent="0.3">
      <c r="A1662">
        <v>2025</v>
      </c>
      <c r="B1662">
        <v>9</v>
      </c>
      <c r="C1662">
        <v>11767</v>
      </c>
      <c r="D1662">
        <v>10096</v>
      </c>
      <c r="E1662" t="s">
        <v>187</v>
      </c>
      <c r="F1662" t="s">
        <v>68</v>
      </c>
      <c r="G1662" t="s">
        <v>104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2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2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1</v>
      </c>
      <c r="AV1662">
        <v>0</v>
      </c>
      <c r="AW1662">
        <v>0</v>
      </c>
      <c r="AX1662">
        <v>0</v>
      </c>
      <c r="AY1662">
        <v>1</v>
      </c>
      <c r="AZ1662">
        <v>0</v>
      </c>
      <c r="BA1662">
        <v>0</v>
      </c>
      <c r="BB1662">
        <v>0</v>
      </c>
      <c r="BC1662">
        <v>0</v>
      </c>
      <c r="BD1662">
        <v>0</v>
      </c>
    </row>
    <row r="1663" spans="1:56" x14ac:dyDescent="0.3">
      <c r="A1663">
        <v>2025</v>
      </c>
      <c r="B1663">
        <v>9</v>
      </c>
      <c r="C1663">
        <v>11784</v>
      </c>
      <c r="D1663">
        <v>10095</v>
      </c>
      <c r="E1663" t="s">
        <v>188</v>
      </c>
      <c r="F1663" t="s">
        <v>68</v>
      </c>
      <c r="G1663" t="s">
        <v>104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2</v>
      </c>
      <c r="O1663">
        <v>0</v>
      </c>
      <c r="P1663">
        <v>2</v>
      </c>
      <c r="Q1663">
        <v>0</v>
      </c>
      <c r="R1663">
        <v>0</v>
      </c>
      <c r="S1663">
        <v>0</v>
      </c>
      <c r="T1663">
        <v>0</v>
      </c>
      <c r="U1663">
        <v>3</v>
      </c>
      <c r="V1663">
        <v>0</v>
      </c>
      <c r="W1663">
        <v>1</v>
      </c>
      <c r="X1663">
        <v>4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5</v>
      </c>
      <c r="AG1663">
        <v>0</v>
      </c>
      <c r="AH1663">
        <v>0</v>
      </c>
      <c r="AI1663">
        <v>1</v>
      </c>
      <c r="AJ1663">
        <v>0</v>
      </c>
      <c r="AK1663">
        <v>2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1</v>
      </c>
      <c r="AX1663">
        <v>1</v>
      </c>
      <c r="AY1663">
        <v>0</v>
      </c>
      <c r="AZ1663">
        <v>3</v>
      </c>
      <c r="BA1663">
        <v>0</v>
      </c>
      <c r="BB1663">
        <v>0</v>
      </c>
      <c r="BC1663">
        <v>0</v>
      </c>
      <c r="BD1663">
        <v>0</v>
      </c>
    </row>
    <row r="1664" spans="1:56" x14ac:dyDescent="0.3">
      <c r="A1664">
        <v>2025</v>
      </c>
      <c r="B1664">
        <v>9</v>
      </c>
      <c r="C1664">
        <v>12735</v>
      </c>
      <c r="D1664">
        <v>11688</v>
      </c>
      <c r="E1664" t="s">
        <v>189</v>
      </c>
      <c r="F1664" t="s">
        <v>68</v>
      </c>
      <c r="G1664" t="s">
        <v>104</v>
      </c>
      <c r="H1664">
        <v>0</v>
      </c>
      <c r="I1664">
        <v>0</v>
      </c>
      <c r="J1664">
        <v>0</v>
      </c>
      <c r="K1664">
        <v>1</v>
      </c>
      <c r="L1664">
        <v>1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1</v>
      </c>
      <c r="U1664">
        <v>0</v>
      </c>
      <c r="V1664">
        <v>1</v>
      </c>
      <c r="W1664">
        <v>2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1</v>
      </c>
      <c r="AZ1664">
        <v>2</v>
      </c>
      <c r="BA1664">
        <v>0</v>
      </c>
      <c r="BB1664">
        <v>0</v>
      </c>
      <c r="BC1664">
        <v>1</v>
      </c>
      <c r="BD1664">
        <v>2</v>
      </c>
    </row>
    <row r="1665" spans="1:56" x14ac:dyDescent="0.3">
      <c r="A1665">
        <v>2025</v>
      </c>
      <c r="B1665">
        <v>9</v>
      </c>
      <c r="C1665">
        <v>13662</v>
      </c>
      <c r="D1665">
        <v>11452</v>
      </c>
      <c r="E1665" t="s">
        <v>190</v>
      </c>
      <c r="F1665" t="s">
        <v>68</v>
      </c>
      <c r="G1665" t="s">
        <v>83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1</v>
      </c>
      <c r="AC1665">
        <v>0</v>
      </c>
      <c r="AD1665">
        <v>0</v>
      </c>
      <c r="AE1665">
        <v>0</v>
      </c>
      <c r="AF1665">
        <v>2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1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1</v>
      </c>
    </row>
    <row r="1666" spans="1:56" x14ac:dyDescent="0.3">
      <c r="A1666">
        <v>2025</v>
      </c>
      <c r="B1666">
        <v>9</v>
      </c>
      <c r="C1666">
        <v>14654</v>
      </c>
      <c r="D1666">
        <v>11470</v>
      </c>
      <c r="E1666" t="s">
        <v>191</v>
      </c>
      <c r="F1666" t="s">
        <v>66</v>
      </c>
      <c r="G1666" t="s">
        <v>9</v>
      </c>
      <c r="H1666">
        <v>0</v>
      </c>
      <c r="I1666">
        <v>34</v>
      </c>
      <c r="J1666">
        <v>86</v>
      </c>
      <c r="K1666">
        <v>0</v>
      </c>
      <c r="L1666">
        <v>0</v>
      </c>
      <c r="M1666">
        <v>0</v>
      </c>
      <c r="N1666">
        <v>0</v>
      </c>
      <c r="O1666">
        <v>3</v>
      </c>
      <c r="P1666">
        <v>0</v>
      </c>
      <c r="Q1666">
        <v>3</v>
      </c>
      <c r="R1666">
        <v>0</v>
      </c>
      <c r="S1666">
        <v>18</v>
      </c>
      <c r="T1666">
        <v>2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2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2</v>
      </c>
      <c r="AV1666">
        <v>0</v>
      </c>
      <c r="AW1666">
        <v>2</v>
      </c>
      <c r="AX1666">
        <v>0</v>
      </c>
      <c r="AY1666">
        <v>6</v>
      </c>
      <c r="AZ1666">
        <v>13</v>
      </c>
      <c r="BA1666">
        <v>0</v>
      </c>
      <c r="BB1666">
        <v>0</v>
      </c>
      <c r="BC1666">
        <v>2</v>
      </c>
      <c r="BD1666">
        <v>2</v>
      </c>
    </row>
    <row r="1667" spans="1:56" x14ac:dyDescent="0.3">
      <c r="A1667">
        <v>2025</v>
      </c>
      <c r="B1667">
        <v>9</v>
      </c>
      <c r="C1667">
        <v>26291</v>
      </c>
      <c r="D1667">
        <v>17605</v>
      </c>
      <c r="E1667" t="s">
        <v>192</v>
      </c>
      <c r="F1667" t="s">
        <v>68</v>
      </c>
      <c r="G1667" t="s">
        <v>104</v>
      </c>
      <c r="H1667">
        <v>0</v>
      </c>
      <c r="I1667">
        <v>0</v>
      </c>
      <c r="J1667">
        <v>0</v>
      </c>
      <c r="K1667">
        <v>1</v>
      </c>
      <c r="L1667">
        <v>1</v>
      </c>
      <c r="M1667">
        <v>0</v>
      </c>
      <c r="N1667">
        <v>1</v>
      </c>
      <c r="O1667">
        <v>0</v>
      </c>
      <c r="P1667">
        <v>0</v>
      </c>
      <c r="Q1667">
        <v>0</v>
      </c>
      <c r="R1667">
        <v>1</v>
      </c>
      <c r="S1667">
        <v>2</v>
      </c>
      <c r="T1667">
        <v>2</v>
      </c>
      <c r="U1667">
        <v>1</v>
      </c>
      <c r="V1667">
        <v>2</v>
      </c>
      <c r="W1667">
        <v>1</v>
      </c>
      <c r="X1667">
        <v>0</v>
      </c>
      <c r="Y1667">
        <v>2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3</v>
      </c>
      <c r="AG1667">
        <v>0</v>
      </c>
      <c r="AH1667">
        <v>0</v>
      </c>
      <c r="AI1667">
        <v>1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1</v>
      </c>
      <c r="AX1667">
        <v>0</v>
      </c>
      <c r="AY1667">
        <v>4</v>
      </c>
      <c r="AZ1667">
        <v>10</v>
      </c>
      <c r="BA1667">
        <v>0</v>
      </c>
      <c r="BB1667">
        <v>0</v>
      </c>
      <c r="BC1667">
        <v>0</v>
      </c>
      <c r="BD1667">
        <v>0</v>
      </c>
    </row>
    <row r="1668" spans="1:56" x14ac:dyDescent="0.3">
      <c r="A1668">
        <v>2025</v>
      </c>
      <c r="B1668">
        <v>9</v>
      </c>
      <c r="C1668">
        <v>26893</v>
      </c>
      <c r="D1668">
        <v>17874</v>
      </c>
      <c r="E1668" t="s">
        <v>193</v>
      </c>
      <c r="F1668" t="s">
        <v>8</v>
      </c>
      <c r="G1668" t="s">
        <v>37</v>
      </c>
      <c r="H1668">
        <v>0</v>
      </c>
      <c r="I1668">
        <v>0</v>
      </c>
      <c r="J1668">
        <v>0</v>
      </c>
      <c r="K1668">
        <v>0</v>
      </c>
      <c r="L1668">
        <v>1</v>
      </c>
      <c r="M1668">
        <v>0</v>
      </c>
      <c r="N1668">
        <v>1</v>
      </c>
      <c r="O1668">
        <v>0</v>
      </c>
      <c r="P1668">
        <v>1</v>
      </c>
      <c r="Q1668">
        <v>0</v>
      </c>
      <c r="R1668">
        <v>1</v>
      </c>
      <c r="S1668">
        <v>2</v>
      </c>
      <c r="T1668">
        <v>1</v>
      </c>
      <c r="U1668">
        <v>2</v>
      </c>
      <c r="V1668">
        <v>1</v>
      </c>
      <c r="W1668">
        <v>1</v>
      </c>
      <c r="X1668">
        <v>0</v>
      </c>
      <c r="Y1668">
        <v>1</v>
      </c>
      <c r="Z1668">
        <v>0</v>
      </c>
      <c r="AA1668">
        <v>2</v>
      </c>
      <c r="AB1668">
        <v>0</v>
      </c>
      <c r="AC1668">
        <v>0</v>
      </c>
      <c r="AD1668">
        <v>2</v>
      </c>
      <c r="AE1668">
        <v>0</v>
      </c>
      <c r="AF1668">
        <v>3</v>
      </c>
      <c r="AG1668">
        <v>0</v>
      </c>
      <c r="AH1668">
        <v>0</v>
      </c>
      <c r="AI1668">
        <v>2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2</v>
      </c>
      <c r="AZ1668">
        <v>8</v>
      </c>
      <c r="BA1668">
        <v>0</v>
      </c>
      <c r="BB1668">
        <v>0</v>
      </c>
      <c r="BC1668">
        <v>0</v>
      </c>
      <c r="BD1668">
        <v>2</v>
      </c>
    </row>
    <row r="1669" spans="1:56" x14ac:dyDescent="0.3">
      <c r="A1669">
        <v>2025</v>
      </c>
      <c r="B1669">
        <v>9</v>
      </c>
      <c r="C1669">
        <v>26894</v>
      </c>
      <c r="D1669">
        <v>17875</v>
      </c>
      <c r="E1669" t="s">
        <v>194</v>
      </c>
      <c r="F1669" t="s">
        <v>8</v>
      </c>
      <c r="G1669" t="s">
        <v>61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1</v>
      </c>
      <c r="W1669">
        <v>0</v>
      </c>
      <c r="X1669">
        <v>1</v>
      </c>
      <c r="Y1669">
        <v>1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1</v>
      </c>
      <c r="AG1669">
        <v>0</v>
      </c>
      <c r="AH1669">
        <v>0</v>
      </c>
      <c r="AI1669">
        <v>1</v>
      </c>
      <c r="AJ1669">
        <v>0</v>
      </c>
      <c r="AK1669">
        <v>2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</row>
    <row r="1670" spans="1:56" x14ac:dyDescent="0.3">
      <c r="A1670">
        <v>2025</v>
      </c>
      <c r="B1670">
        <v>9</v>
      </c>
      <c r="C1670">
        <v>28687</v>
      </c>
      <c r="D1670">
        <v>18916</v>
      </c>
      <c r="E1670" t="s">
        <v>195</v>
      </c>
      <c r="F1670" t="s">
        <v>68</v>
      </c>
      <c r="G1670" t="s">
        <v>104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2</v>
      </c>
      <c r="T1670">
        <v>1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2</v>
      </c>
      <c r="AE1670">
        <v>0</v>
      </c>
      <c r="AF1670">
        <v>0</v>
      </c>
      <c r="AG1670">
        <v>0</v>
      </c>
      <c r="AH1670">
        <v>5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1</v>
      </c>
      <c r="AX1670">
        <v>0</v>
      </c>
      <c r="AY1670">
        <v>7</v>
      </c>
      <c r="AZ1670">
        <v>2</v>
      </c>
      <c r="BA1670">
        <v>0</v>
      </c>
      <c r="BB1670">
        <v>0</v>
      </c>
      <c r="BC1670">
        <v>2</v>
      </c>
      <c r="BD1670">
        <v>0</v>
      </c>
    </row>
    <row r="1671" spans="1:56" x14ac:dyDescent="0.3">
      <c r="A1671">
        <v>2025</v>
      </c>
      <c r="B1671">
        <v>9</v>
      </c>
      <c r="C1671">
        <v>29039</v>
      </c>
      <c r="D1671">
        <v>18872</v>
      </c>
      <c r="E1671" t="s">
        <v>196</v>
      </c>
      <c r="F1671" t="s">
        <v>68</v>
      </c>
      <c r="G1671" t="s">
        <v>104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1</v>
      </c>
      <c r="AZ1671">
        <v>2</v>
      </c>
      <c r="BA1671">
        <v>0</v>
      </c>
      <c r="BB1671">
        <v>0</v>
      </c>
      <c r="BC1671">
        <v>0</v>
      </c>
      <c r="BD1671">
        <v>0</v>
      </c>
    </row>
    <row r="1672" spans="1:56" x14ac:dyDescent="0.3">
      <c r="A1672">
        <v>2025</v>
      </c>
      <c r="B1672">
        <v>9</v>
      </c>
      <c r="C1672">
        <v>35945</v>
      </c>
      <c r="D1672">
        <v>26094</v>
      </c>
      <c r="E1672" t="s">
        <v>197</v>
      </c>
      <c r="F1672" t="s">
        <v>68</v>
      </c>
      <c r="G1672" t="s">
        <v>68</v>
      </c>
      <c r="H1672">
        <v>0</v>
      </c>
      <c r="I1672">
        <v>0</v>
      </c>
      <c r="J1672">
        <v>0</v>
      </c>
      <c r="K1672">
        <v>1</v>
      </c>
      <c r="L1672">
        <v>1</v>
      </c>
      <c r="M1672">
        <v>0</v>
      </c>
      <c r="N1672">
        <v>2</v>
      </c>
      <c r="O1672">
        <v>0</v>
      </c>
      <c r="P1672">
        <v>1</v>
      </c>
      <c r="Q1672">
        <v>0</v>
      </c>
      <c r="R1672">
        <v>1</v>
      </c>
      <c r="S1672">
        <v>2</v>
      </c>
      <c r="T1672">
        <v>2</v>
      </c>
      <c r="U1672">
        <v>3</v>
      </c>
      <c r="V1672">
        <v>0</v>
      </c>
      <c r="W1672">
        <v>4</v>
      </c>
      <c r="X1672">
        <v>2</v>
      </c>
      <c r="Y1672">
        <v>3</v>
      </c>
      <c r="Z1672">
        <v>3</v>
      </c>
      <c r="AA1672">
        <v>1</v>
      </c>
      <c r="AB1672">
        <v>1</v>
      </c>
      <c r="AC1672">
        <v>0</v>
      </c>
      <c r="AD1672">
        <v>1</v>
      </c>
      <c r="AE1672">
        <v>0</v>
      </c>
      <c r="AF1672">
        <v>8</v>
      </c>
      <c r="AG1672">
        <v>0</v>
      </c>
      <c r="AH1672">
        <v>0</v>
      </c>
      <c r="AI1672">
        <v>1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2</v>
      </c>
      <c r="AZ1672">
        <v>1</v>
      </c>
      <c r="BA1672">
        <v>0</v>
      </c>
      <c r="BB1672">
        <v>0</v>
      </c>
      <c r="BC1672">
        <v>0</v>
      </c>
      <c r="BD1672">
        <v>2</v>
      </c>
    </row>
    <row r="1673" spans="1:56" x14ac:dyDescent="0.3">
      <c r="A1673">
        <v>2025</v>
      </c>
      <c r="B1673">
        <v>9</v>
      </c>
      <c r="C1673">
        <v>36072</v>
      </c>
      <c r="D1673">
        <v>26269</v>
      </c>
      <c r="E1673" t="s">
        <v>198</v>
      </c>
      <c r="F1673" t="s">
        <v>8</v>
      </c>
      <c r="G1673" t="s">
        <v>18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2</v>
      </c>
      <c r="T1673">
        <v>0</v>
      </c>
      <c r="U1673">
        <v>1</v>
      </c>
      <c r="V1673">
        <v>0</v>
      </c>
      <c r="W1673">
        <v>0</v>
      </c>
      <c r="X1673">
        <v>0</v>
      </c>
      <c r="Y1673">
        <v>2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1</v>
      </c>
      <c r="AF1673">
        <v>1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1</v>
      </c>
      <c r="BA1673">
        <v>0</v>
      </c>
      <c r="BB1673">
        <v>0</v>
      </c>
      <c r="BC1673">
        <v>0</v>
      </c>
      <c r="BD1673">
        <v>0</v>
      </c>
    </row>
    <row r="1674" spans="1:56" x14ac:dyDescent="0.3">
      <c r="A1674">
        <v>2025</v>
      </c>
      <c r="B1674">
        <v>9</v>
      </c>
      <c r="C1674">
        <v>39423</v>
      </c>
      <c r="D1674">
        <v>31139</v>
      </c>
      <c r="E1674" t="s">
        <v>363</v>
      </c>
      <c r="F1674" t="s">
        <v>138</v>
      </c>
      <c r="G1674" t="s">
        <v>142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</v>
      </c>
      <c r="W1674">
        <v>1</v>
      </c>
      <c r="X1674">
        <v>0</v>
      </c>
      <c r="Y1674">
        <v>1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1</v>
      </c>
      <c r="AZ1674">
        <v>1</v>
      </c>
      <c r="BA1674">
        <v>0</v>
      </c>
      <c r="BB1674">
        <v>0</v>
      </c>
      <c r="BC1674">
        <v>0</v>
      </c>
      <c r="BD1674">
        <v>3</v>
      </c>
    </row>
    <row r="1675" spans="1:56" x14ac:dyDescent="0.3">
      <c r="A1675">
        <v>2025</v>
      </c>
      <c r="B1675">
        <v>9</v>
      </c>
      <c r="C1675">
        <v>40593</v>
      </c>
      <c r="D1675">
        <v>31449</v>
      </c>
      <c r="E1675" t="s">
        <v>169</v>
      </c>
      <c r="F1675" t="s">
        <v>8</v>
      </c>
      <c r="G1675" t="s">
        <v>30</v>
      </c>
      <c r="H1675">
        <v>0</v>
      </c>
      <c r="I1675">
        <v>0</v>
      </c>
      <c r="J1675">
        <v>0</v>
      </c>
      <c r="K1675">
        <v>9</v>
      </c>
      <c r="L1675">
        <v>4</v>
      </c>
      <c r="M1675">
        <v>0</v>
      </c>
      <c r="N1675">
        <v>5</v>
      </c>
      <c r="O1675">
        <v>0</v>
      </c>
      <c r="P1675">
        <v>4</v>
      </c>
      <c r="Q1675">
        <v>0</v>
      </c>
      <c r="R1675">
        <v>6</v>
      </c>
      <c r="S1675">
        <v>13</v>
      </c>
      <c r="T1675">
        <v>6</v>
      </c>
      <c r="U1675">
        <v>12</v>
      </c>
      <c r="V1675">
        <v>3</v>
      </c>
      <c r="W1675">
        <v>13</v>
      </c>
      <c r="X1675">
        <v>9</v>
      </c>
      <c r="Y1675">
        <v>6</v>
      </c>
      <c r="Z1675">
        <v>2</v>
      </c>
      <c r="AA1675">
        <v>8</v>
      </c>
      <c r="AB1675">
        <v>0</v>
      </c>
      <c r="AC1675">
        <v>1</v>
      </c>
      <c r="AD1675">
        <v>2</v>
      </c>
      <c r="AE1675">
        <v>19</v>
      </c>
      <c r="AF1675">
        <v>1</v>
      </c>
      <c r="AG1675">
        <v>0</v>
      </c>
      <c r="AH1675">
        <v>0</v>
      </c>
      <c r="AI1675">
        <v>6</v>
      </c>
      <c r="AJ1675">
        <v>0</v>
      </c>
      <c r="AK1675">
        <v>2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3</v>
      </c>
      <c r="AX1675">
        <v>2</v>
      </c>
      <c r="AY1675">
        <v>5</v>
      </c>
      <c r="AZ1675">
        <v>35</v>
      </c>
      <c r="BA1675">
        <v>0</v>
      </c>
      <c r="BB1675">
        <v>0</v>
      </c>
      <c r="BC1675">
        <v>2</v>
      </c>
      <c r="BD1675">
        <v>3</v>
      </c>
    </row>
    <row r="1676" spans="1:56" x14ac:dyDescent="0.3">
      <c r="A1676">
        <v>2025</v>
      </c>
      <c r="B1676">
        <v>9</v>
      </c>
      <c r="C1676">
        <v>40716</v>
      </c>
      <c r="D1676">
        <v>32743</v>
      </c>
      <c r="E1676" t="s">
        <v>30</v>
      </c>
      <c r="F1676" t="s">
        <v>8</v>
      </c>
      <c r="G1676" t="s">
        <v>30</v>
      </c>
      <c r="H1676">
        <v>5</v>
      </c>
      <c r="I1676">
        <v>0</v>
      </c>
      <c r="J1676">
        <v>11</v>
      </c>
      <c r="K1676">
        <v>5</v>
      </c>
      <c r="L1676">
        <v>1</v>
      </c>
      <c r="M1676">
        <v>0</v>
      </c>
      <c r="N1676">
        <v>1</v>
      </c>
      <c r="O1676">
        <v>0</v>
      </c>
      <c r="P1676">
        <v>4</v>
      </c>
      <c r="Q1676">
        <v>0</v>
      </c>
      <c r="R1676">
        <v>5</v>
      </c>
      <c r="S1676">
        <v>12</v>
      </c>
      <c r="T1676">
        <v>8</v>
      </c>
      <c r="U1676">
        <v>5</v>
      </c>
      <c r="V1676">
        <v>3</v>
      </c>
      <c r="W1676">
        <v>6</v>
      </c>
      <c r="X1676">
        <v>3</v>
      </c>
      <c r="Y1676">
        <v>6</v>
      </c>
      <c r="Z1676">
        <v>2</v>
      </c>
      <c r="AA1676">
        <v>5</v>
      </c>
      <c r="AB1676">
        <v>1</v>
      </c>
      <c r="AC1676">
        <v>0</v>
      </c>
      <c r="AD1676">
        <v>1</v>
      </c>
      <c r="AE1676">
        <v>0</v>
      </c>
      <c r="AF1676">
        <v>26</v>
      </c>
      <c r="AG1676">
        <v>0</v>
      </c>
      <c r="AH1676">
        <v>0</v>
      </c>
      <c r="AI1676">
        <v>1</v>
      </c>
      <c r="AJ1676">
        <v>0</v>
      </c>
      <c r="AK1676">
        <v>3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3</v>
      </c>
      <c r="AV1676">
        <v>0</v>
      </c>
      <c r="AW1676">
        <v>2</v>
      </c>
      <c r="AX1676">
        <v>1</v>
      </c>
      <c r="AY1676">
        <v>7</v>
      </c>
      <c r="AZ1676">
        <v>12</v>
      </c>
      <c r="BA1676">
        <v>0</v>
      </c>
      <c r="BB1676">
        <v>0</v>
      </c>
      <c r="BC1676">
        <v>1</v>
      </c>
      <c r="BD1676">
        <v>5</v>
      </c>
    </row>
    <row r="1677" spans="1:56" x14ac:dyDescent="0.3">
      <c r="A1677">
        <v>2025</v>
      </c>
      <c r="B1677">
        <v>9</v>
      </c>
      <c r="C1677">
        <v>40948</v>
      </c>
      <c r="D1677">
        <v>34132</v>
      </c>
      <c r="E1677" t="s">
        <v>524</v>
      </c>
      <c r="F1677" t="s">
        <v>68</v>
      </c>
      <c r="G1677" t="s">
        <v>94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1</v>
      </c>
      <c r="T1677">
        <v>0</v>
      </c>
      <c r="U1677">
        <v>2</v>
      </c>
      <c r="V1677">
        <v>0</v>
      </c>
      <c r="W1677">
        <v>1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2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1</v>
      </c>
      <c r="AX1677">
        <v>0</v>
      </c>
      <c r="AY1677">
        <v>0</v>
      </c>
      <c r="AZ1677">
        <v>4</v>
      </c>
      <c r="BA1677">
        <v>0</v>
      </c>
      <c r="BB1677">
        <v>0</v>
      </c>
      <c r="BC1677">
        <v>0</v>
      </c>
      <c r="BD1677">
        <v>0</v>
      </c>
    </row>
  </sheetData>
  <autoFilter ref="A1:AK2054" xr:uid="{10D0344F-46AA-4D15-9E70-A08737941D1A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A4A34-8A8B-45E7-8134-C57FAAC01CE0}">
  <dimension ref="A2:AD246"/>
  <sheetViews>
    <sheetView showGridLines="0" topLeftCell="B10" zoomScaleNormal="100" workbookViewId="0">
      <selection sqref="A1:XFD1048576"/>
    </sheetView>
  </sheetViews>
  <sheetFormatPr baseColWidth="10" defaultRowHeight="14.4" x14ac:dyDescent="0.3"/>
  <cols>
    <col min="1" max="1" width="7" customWidth="1"/>
    <col min="2" max="2" width="47.88671875" customWidth="1"/>
    <col min="3" max="13" width="9.21875" customWidth="1"/>
    <col min="20" max="20" width="20.109375" bestFit="1" customWidth="1"/>
    <col min="21" max="21" width="8.77734375" bestFit="1" customWidth="1"/>
    <col min="22" max="24" width="7.33203125" bestFit="1" customWidth="1"/>
    <col min="25" max="25" width="6.88671875" bestFit="1" customWidth="1"/>
    <col min="26" max="26" width="7" bestFit="1" customWidth="1"/>
    <col min="27" max="27" width="6" bestFit="1" customWidth="1"/>
    <col min="28" max="28" width="12.109375" bestFit="1" customWidth="1"/>
    <col min="29" max="29" width="14.44140625" customWidth="1"/>
  </cols>
  <sheetData>
    <row r="2" spans="1:30" ht="21" customHeight="1" x14ac:dyDescent="0.3">
      <c r="B2" s="209" t="s">
        <v>385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</row>
    <row r="4" spans="1:30" x14ac:dyDescent="0.3">
      <c r="A4" s="51"/>
      <c r="B4" s="52" t="s">
        <v>386</v>
      </c>
      <c r="C4" s="53"/>
      <c r="D4" s="53"/>
      <c r="E4" s="54"/>
      <c r="F4" s="55"/>
      <c r="G4" s="51"/>
      <c r="H4" s="51"/>
      <c r="I4" s="51"/>
    </row>
    <row r="5" spans="1:30" x14ac:dyDescent="0.3">
      <c r="A5" s="51"/>
      <c r="B5" s="56" t="s">
        <v>387</v>
      </c>
      <c r="C5" s="53"/>
      <c r="D5" s="53"/>
      <c r="E5" s="54"/>
      <c r="F5" s="55"/>
      <c r="G5" s="51"/>
      <c r="H5" s="51"/>
      <c r="I5" s="51"/>
    </row>
    <row r="6" spans="1:30" x14ac:dyDescent="0.3">
      <c r="A6" s="51"/>
      <c r="B6" s="52"/>
      <c r="C6" s="53"/>
      <c r="D6" s="53"/>
      <c r="E6" s="54"/>
      <c r="F6" s="55"/>
      <c r="G6" s="51"/>
      <c r="H6" s="51"/>
      <c r="I6" s="51"/>
    </row>
    <row r="7" spans="1:30" ht="96" x14ac:dyDescent="0.3">
      <c r="A7" s="57" t="s">
        <v>388</v>
      </c>
      <c r="B7" s="58" t="s">
        <v>389</v>
      </c>
      <c r="C7" s="59" t="s">
        <v>390</v>
      </c>
      <c r="D7" s="60" t="s">
        <v>391</v>
      </c>
      <c r="E7" s="61" t="s">
        <v>392</v>
      </c>
      <c r="F7" s="62" t="s">
        <v>393</v>
      </c>
      <c r="G7" s="63" t="s">
        <v>394</v>
      </c>
      <c r="H7" s="64" t="s">
        <v>395</v>
      </c>
      <c r="I7" s="65" t="s">
        <v>396</v>
      </c>
      <c r="J7" s="66" t="s">
        <v>397</v>
      </c>
      <c r="K7" s="67" t="s">
        <v>398</v>
      </c>
      <c r="L7" s="68" t="s">
        <v>399</v>
      </c>
      <c r="M7" s="69" t="s">
        <v>400</v>
      </c>
      <c r="N7" t="s">
        <v>207</v>
      </c>
      <c r="O7" t="s">
        <v>401</v>
      </c>
      <c r="P7" t="s">
        <v>402</v>
      </c>
    </row>
    <row r="8" spans="1:30" x14ac:dyDescent="0.3">
      <c r="A8" s="70"/>
      <c r="B8" s="71" t="s">
        <v>204</v>
      </c>
      <c r="C8" s="72"/>
      <c r="D8" s="72">
        <v>17684</v>
      </c>
      <c r="E8" s="72">
        <v>19625</v>
      </c>
      <c r="F8" s="72">
        <v>22251</v>
      </c>
      <c r="G8" s="72">
        <v>21652</v>
      </c>
      <c r="H8" s="72">
        <v>22006</v>
      </c>
      <c r="I8" s="72">
        <v>22715</v>
      </c>
      <c r="J8" s="72">
        <v>11276</v>
      </c>
      <c r="K8" s="72">
        <v>203035</v>
      </c>
      <c r="L8" s="72">
        <v>30342</v>
      </c>
      <c r="M8" s="72">
        <v>2125</v>
      </c>
      <c r="N8" s="19" t="s">
        <v>526</v>
      </c>
      <c r="O8" s="19" t="s">
        <v>526</v>
      </c>
      <c r="P8" s="72">
        <v>4502</v>
      </c>
    </row>
    <row r="9" spans="1:30" x14ac:dyDescent="0.3">
      <c r="A9" s="73"/>
      <c r="B9" s="74" t="s">
        <v>403</v>
      </c>
      <c r="C9" s="75"/>
      <c r="D9" s="75"/>
      <c r="E9" s="75">
        <v>4089</v>
      </c>
      <c r="F9" s="75">
        <v>4972</v>
      </c>
      <c r="G9" s="75">
        <v>4915</v>
      </c>
      <c r="H9" s="75">
        <v>5259</v>
      </c>
      <c r="I9" s="75">
        <v>5928</v>
      </c>
      <c r="J9" s="75">
        <v>0</v>
      </c>
      <c r="K9" s="75">
        <v>0</v>
      </c>
      <c r="L9" s="75">
        <v>0</v>
      </c>
      <c r="M9" s="75">
        <v>0</v>
      </c>
      <c r="N9" s="19" t="s">
        <v>526</v>
      </c>
      <c r="O9" s="19" t="s">
        <v>526</v>
      </c>
      <c r="P9" s="75"/>
    </row>
    <row r="10" spans="1:30" x14ac:dyDescent="0.3">
      <c r="A10" s="73"/>
      <c r="B10" s="76" t="s">
        <v>404</v>
      </c>
      <c r="C10" s="77"/>
      <c r="D10" s="77">
        <v>0</v>
      </c>
      <c r="E10" s="78">
        <v>90</v>
      </c>
      <c r="F10" s="78">
        <v>90</v>
      </c>
      <c r="G10" s="78">
        <v>92</v>
      </c>
      <c r="H10" s="79">
        <v>100</v>
      </c>
      <c r="I10" s="79">
        <v>91</v>
      </c>
      <c r="J10" s="79">
        <v>0</v>
      </c>
      <c r="K10" s="79">
        <v>0</v>
      </c>
      <c r="L10" s="79">
        <v>0</v>
      </c>
      <c r="M10" s="79">
        <v>0</v>
      </c>
      <c r="N10" s="19" t="s">
        <v>526</v>
      </c>
      <c r="O10" s="19" t="s">
        <v>526</v>
      </c>
      <c r="P10" s="77"/>
      <c r="T10" t="s">
        <v>405</v>
      </c>
      <c r="U10" t="s">
        <v>374</v>
      </c>
      <c r="V10" t="s">
        <v>375</v>
      </c>
      <c r="W10" t="s">
        <v>376</v>
      </c>
      <c r="X10" t="s">
        <v>377</v>
      </c>
      <c r="Y10" t="s">
        <v>378</v>
      </c>
      <c r="Z10" t="s">
        <v>379</v>
      </c>
      <c r="AA10" t="s">
        <v>380</v>
      </c>
      <c r="AB10" t="s">
        <v>381</v>
      </c>
      <c r="AD10" s="14"/>
    </row>
    <row r="11" spans="1:30" x14ac:dyDescent="0.3">
      <c r="A11" s="73"/>
      <c r="B11" s="80" t="s">
        <v>8</v>
      </c>
      <c r="C11" s="81"/>
      <c r="D11" s="82">
        <v>9507</v>
      </c>
      <c r="E11" s="82">
        <v>10686</v>
      </c>
      <c r="F11" s="82">
        <v>12869</v>
      </c>
      <c r="G11" s="82">
        <v>13220</v>
      </c>
      <c r="H11" s="82">
        <v>13951</v>
      </c>
      <c r="I11" s="82">
        <v>14534</v>
      </c>
      <c r="J11" s="82">
        <v>8565</v>
      </c>
      <c r="K11" s="82">
        <v>97434</v>
      </c>
      <c r="L11" s="82">
        <v>14984</v>
      </c>
      <c r="M11" s="82">
        <v>1131</v>
      </c>
      <c r="N11" s="19" t="s">
        <v>526</v>
      </c>
      <c r="O11" s="19" t="s">
        <v>526</v>
      </c>
      <c r="P11" s="82">
        <v>3350</v>
      </c>
      <c r="T11" t="s">
        <v>37</v>
      </c>
      <c r="U11">
        <v>280</v>
      </c>
      <c r="V11">
        <v>302</v>
      </c>
      <c r="W11">
        <v>274</v>
      </c>
      <c r="X11">
        <v>262</v>
      </c>
      <c r="Y11">
        <v>262</v>
      </c>
      <c r="Z11">
        <v>5960</v>
      </c>
      <c r="AA11">
        <v>1091</v>
      </c>
      <c r="AB11">
        <v>26</v>
      </c>
    </row>
    <row r="12" spans="1:30" x14ac:dyDescent="0.3">
      <c r="A12" s="73"/>
      <c r="B12" s="80" t="s">
        <v>68</v>
      </c>
      <c r="C12" s="81"/>
      <c r="D12" s="82">
        <v>6901</v>
      </c>
      <c r="E12" s="82">
        <v>7290</v>
      </c>
      <c r="F12" s="82">
        <v>7570</v>
      </c>
      <c r="G12" s="82">
        <v>6733</v>
      </c>
      <c r="H12" s="82">
        <v>6377</v>
      </c>
      <c r="I12" s="82">
        <v>6394</v>
      </c>
      <c r="J12" s="82">
        <v>2146</v>
      </c>
      <c r="K12" s="82">
        <v>84237</v>
      </c>
      <c r="L12" s="82">
        <v>12429</v>
      </c>
      <c r="M12" s="82">
        <v>820</v>
      </c>
      <c r="N12" s="19" t="s">
        <v>526</v>
      </c>
      <c r="O12" s="19" t="s">
        <v>526</v>
      </c>
      <c r="P12" s="82">
        <v>1027</v>
      </c>
      <c r="T12" t="s">
        <v>8</v>
      </c>
      <c r="U12">
        <v>1715</v>
      </c>
      <c r="V12">
        <v>2349</v>
      </c>
      <c r="W12">
        <v>2472</v>
      </c>
      <c r="X12">
        <v>2428</v>
      </c>
      <c r="Y12">
        <v>2374</v>
      </c>
      <c r="Z12">
        <v>17754</v>
      </c>
      <c r="AA12">
        <v>2337</v>
      </c>
      <c r="AB12">
        <v>390</v>
      </c>
    </row>
    <row r="13" spans="1:30" x14ac:dyDescent="0.3">
      <c r="A13" s="73"/>
      <c r="B13" s="80" t="s">
        <v>139</v>
      </c>
      <c r="C13" s="81"/>
      <c r="D13" s="82">
        <v>1276</v>
      </c>
      <c r="E13" s="82">
        <v>1559</v>
      </c>
      <c r="F13" s="82">
        <v>1722</v>
      </c>
      <c r="G13" s="82">
        <v>1607</v>
      </c>
      <c r="H13" s="82">
        <v>1578</v>
      </c>
      <c r="I13" s="82">
        <v>1696</v>
      </c>
      <c r="J13" s="82">
        <v>565</v>
      </c>
      <c r="K13" s="82">
        <v>21364</v>
      </c>
      <c r="L13" s="82">
        <v>2929</v>
      </c>
      <c r="M13" s="82">
        <v>174</v>
      </c>
      <c r="N13" s="19" t="s">
        <v>526</v>
      </c>
      <c r="O13" s="19" t="s">
        <v>526</v>
      </c>
      <c r="P13" s="82">
        <v>125</v>
      </c>
      <c r="T13" t="s">
        <v>18</v>
      </c>
      <c r="U13">
        <v>174</v>
      </c>
      <c r="V13">
        <v>185</v>
      </c>
      <c r="W13">
        <v>133</v>
      </c>
      <c r="X13">
        <v>157</v>
      </c>
      <c r="Y13">
        <v>154</v>
      </c>
      <c r="Z13">
        <v>4508</v>
      </c>
      <c r="AA13">
        <v>603</v>
      </c>
      <c r="AB13">
        <v>35</v>
      </c>
    </row>
    <row r="14" spans="1:30" x14ac:dyDescent="0.3">
      <c r="A14" s="73"/>
      <c r="B14" s="83" t="s">
        <v>406</v>
      </c>
      <c r="C14" s="84"/>
      <c r="D14" s="85">
        <v>6671</v>
      </c>
      <c r="E14" s="85">
        <v>7881</v>
      </c>
      <c r="F14" s="85">
        <v>9285</v>
      </c>
      <c r="G14" s="85">
        <v>9541</v>
      </c>
      <c r="H14" s="85">
        <v>9904</v>
      </c>
      <c r="I14" s="85">
        <v>9781</v>
      </c>
      <c r="J14" s="85">
        <v>8565</v>
      </c>
      <c r="K14" s="85">
        <v>97434</v>
      </c>
      <c r="L14" s="85">
        <v>14984</v>
      </c>
      <c r="M14" s="85">
        <v>1131</v>
      </c>
      <c r="N14" s="19" t="s">
        <v>526</v>
      </c>
      <c r="O14" s="19" t="s">
        <v>526</v>
      </c>
      <c r="P14" s="85">
        <v>949</v>
      </c>
      <c r="T14" t="s">
        <v>47</v>
      </c>
      <c r="U14">
        <v>936</v>
      </c>
      <c r="V14">
        <v>1064</v>
      </c>
      <c r="W14">
        <v>995</v>
      </c>
      <c r="X14">
        <v>1077</v>
      </c>
      <c r="Y14">
        <v>1039</v>
      </c>
      <c r="Z14">
        <v>9956</v>
      </c>
      <c r="AA14">
        <v>1358</v>
      </c>
      <c r="AB14">
        <v>31</v>
      </c>
    </row>
    <row r="15" spans="1:30" x14ac:dyDescent="0.3">
      <c r="A15" s="73"/>
      <c r="B15" s="86" t="s">
        <v>407</v>
      </c>
      <c r="C15" s="84"/>
      <c r="D15" s="87">
        <v>1400</v>
      </c>
      <c r="E15" s="87">
        <v>1715</v>
      </c>
      <c r="F15" s="87">
        <v>2349</v>
      </c>
      <c r="G15" s="87">
        <v>2472</v>
      </c>
      <c r="H15" s="87">
        <v>2428</v>
      </c>
      <c r="I15" s="87">
        <v>2374</v>
      </c>
      <c r="J15" s="87">
        <v>6115</v>
      </c>
      <c r="K15" s="87">
        <v>17754</v>
      </c>
      <c r="L15" s="87">
        <v>2337</v>
      </c>
      <c r="M15" s="87">
        <v>390</v>
      </c>
      <c r="N15" s="19" t="s">
        <v>526</v>
      </c>
      <c r="O15" s="19" t="s">
        <v>526</v>
      </c>
      <c r="P15" s="87">
        <v>173</v>
      </c>
      <c r="T15" t="s">
        <v>139</v>
      </c>
      <c r="U15">
        <v>705</v>
      </c>
      <c r="V15">
        <v>791</v>
      </c>
      <c r="W15">
        <v>761</v>
      </c>
      <c r="X15">
        <v>761</v>
      </c>
      <c r="Y15">
        <v>846</v>
      </c>
      <c r="Z15">
        <v>9036</v>
      </c>
      <c r="AA15">
        <v>808</v>
      </c>
      <c r="AB15">
        <v>67</v>
      </c>
    </row>
    <row r="16" spans="1:30" x14ac:dyDescent="0.3">
      <c r="A16" s="73">
        <v>1</v>
      </c>
      <c r="B16" s="88" t="s">
        <v>10</v>
      </c>
      <c r="C16" s="84">
        <v>4318</v>
      </c>
      <c r="D16" s="84">
        <v>300</v>
      </c>
      <c r="E16" s="84">
        <v>440</v>
      </c>
      <c r="F16" s="84">
        <v>565</v>
      </c>
      <c r="G16" s="84">
        <v>540</v>
      </c>
      <c r="H16" s="84">
        <v>520</v>
      </c>
      <c r="I16" s="84">
        <v>515</v>
      </c>
      <c r="J16" s="84">
        <v>650</v>
      </c>
      <c r="K16" s="84">
        <v>3987</v>
      </c>
      <c r="L16" s="84">
        <v>598</v>
      </c>
      <c r="M16" s="84">
        <v>100</v>
      </c>
      <c r="N16" s="19" t="s">
        <v>8</v>
      </c>
      <c r="O16" s="19" t="s">
        <v>8</v>
      </c>
      <c r="P16" s="84">
        <v>128</v>
      </c>
      <c r="T16" t="s">
        <v>73</v>
      </c>
      <c r="U16">
        <v>434</v>
      </c>
      <c r="V16">
        <v>432</v>
      </c>
      <c r="W16">
        <v>418</v>
      </c>
      <c r="X16">
        <v>369</v>
      </c>
      <c r="Y16">
        <v>423</v>
      </c>
      <c r="Z16">
        <v>6204</v>
      </c>
      <c r="AA16">
        <v>789</v>
      </c>
      <c r="AB16">
        <v>75</v>
      </c>
    </row>
    <row r="17" spans="1:28" x14ac:dyDescent="0.3">
      <c r="A17" s="73">
        <v>2</v>
      </c>
      <c r="B17" s="88" t="s">
        <v>11</v>
      </c>
      <c r="C17" s="84">
        <v>4319</v>
      </c>
      <c r="D17" s="84">
        <v>250</v>
      </c>
      <c r="E17" s="84">
        <v>235</v>
      </c>
      <c r="F17" s="84">
        <v>345</v>
      </c>
      <c r="G17" s="84">
        <v>370</v>
      </c>
      <c r="H17" s="84">
        <v>360</v>
      </c>
      <c r="I17" s="84">
        <v>371</v>
      </c>
      <c r="J17" s="84">
        <v>865</v>
      </c>
      <c r="K17" s="84">
        <v>1660</v>
      </c>
      <c r="L17" s="84">
        <v>212</v>
      </c>
      <c r="M17" s="84">
        <v>20</v>
      </c>
      <c r="N17" s="19" t="s">
        <v>8</v>
      </c>
      <c r="O17" s="19" t="s">
        <v>8</v>
      </c>
      <c r="P17" s="84"/>
      <c r="T17" t="s">
        <v>142</v>
      </c>
      <c r="U17">
        <v>318</v>
      </c>
      <c r="V17">
        <v>403</v>
      </c>
      <c r="W17">
        <v>382</v>
      </c>
      <c r="X17">
        <v>381</v>
      </c>
      <c r="Y17">
        <v>404</v>
      </c>
      <c r="Z17">
        <v>4749</v>
      </c>
      <c r="AA17">
        <v>876</v>
      </c>
      <c r="AB17">
        <v>23</v>
      </c>
    </row>
    <row r="18" spans="1:28" x14ac:dyDescent="0.3">
      <c r="A18" s="73">
        <v>3</v>
      </c>
      <c r="B18" s="88" t="s">
        <v>12</v>
      </c>
      <c r="C18" s="84">
        <v>4320</v>
      </c>
      <c r="D18" s="84">
        <v>150</v>
      </c>
      <c r="E18" s="84">
        <v>220</v>
      </c>
      <c r="F18" s="84">
        <v>295</v>
      </c>
      <c r="G18" s="84">
        <v>316</v>
      </c>
      <c r="H18" s="84">
        <v>318</v>
      </c>
      <c r="I18" s="84">
        <v>316</v>
      </c>
      <c r="J18" s="84">
        <v>800</v>
      </c>
      <c r="K18" s="84">
        <v>2900</v>
      </c>
      <c r="L18" s="84">
        <v>450</v>
      </c>
      <c r="M18" s="84">
        <v>50</v>
      </c>
      <c r="N18" s="19" t="s">
        <v>8</v>
      </c>
      <c r="O18" s="19" t="s">
        <v>8</v>
      </c>
      <c r="P18" s="84"/>
      <c r="T18" t="s">
        <v>67</v>
      </c>
      <c r="U18">
        <v>271</v>
      </c>
      <c r="V18">
        <v>247</v>
      </c>
      <c r="W18">
        <v>240</v>
      </c>
      <c r="X18">
        <v>240</v>
      </c>
      <c r="Y18">
        <v>242</v>
      </c>
      <c r="Z18">
        <v>2600</v>
      </c>
      <c r="AA18">
        <v>486</v>
      </c>
      <c r="AB18">
        <v>17</v>
      </c>
    </row>
    <row r="19" spans="1:28" x14ac:dyDescent="0.3">
      <c r="A19" s="73">
        <v>4</v>
      </c>
      <c r="B19" s="88" t="s">
        <v>13</v>
      </c>
      <c r="C19" s="84">
        <v>4321</v>
      </c>
      <c r="D19" s="84">
        <v>200</v>
      </c>
      <c r="E19" s="84">
        <v>230</v>
      </c>
      <c r="F19" s="84">
        <v>255</v>
      </c>
      <c r="G19" s="84">
        <v>280</v>
      </c>
      <c r="H19" s="84">
        <v>280</v>
      </c>
      <c r="I19" s="84">
        <v>270</v>
      </c>
      <c r="J19" s="84">
        <v>300</v>
      </c>
      <c r="K19" s="84">
        <v>1639</v>
      </c>
      <c r="L19" s="84">
        <v>170</v>
      </c>
      <c r="M19" s="84">
        <v>40</v>
      </c>
      <c r="N19" s="19" t="s">
        <v>8</v>
      </c>
      <c r="O19" s="19" t="s">
        <v>8</v>
      </c>
      <c r="P19" s="84"/>
      <c r="T19" t="s">
        <v>25</v>
      </c>
      <c r="U19">
        <v>1629</v>
      </c>
      <c r="V19">
        <v>2003</v>
      </c>
      <c r="W19">
        <v>2149</v>
      </c>
      <c r="X19">
        <v>2251</v>
      </c>
      <c r="Y19">
        <v>2279</v>
      </c>
      <c r="Z19">
        <v>16032</v>
      </c>
      <c r="AA19">
        <v>2647</v>
      </c>
      <c r="AB19">
        <v>359</v>
      </c>
    </row>
    <row r="20" spans="1:28" x14ac:dyDescent="0.3">
      <c r="A20" s="73">
        <v>5</v>
      </c>
      <c r="B20" s="88" t="s">
        <v>14</v>
      </c>
      <c r="C20" s="84">
        <v>4322</v>
      </c>
      <c r="D20" s="84">
        <v>130</v>
      </c>
      <c r="E20" s="84">
        <v>130</v>
      </c>
      <c r="F20" s="84">
        <v>211</v>
      </c>
      <c r="G20" s="84">
        <v>220</v>
      </c>
      <c r="H20" s="84">
        <v>220</v>
      </c>
      <c r="I20" s="84">
        <v>212</v>
      </c>
      <c r="J20" s="84">
        <v>500</v>
      </c>
      <c r="K20" s="84">
        <v>2647</v>
      </c>
      <c r="L20" s="84">
        <v>307</v>
      </c>
      <c r="M20" s="84">
        <v>30</v>
      </c>
      <c r="N20" s="19" t="s">
        <v>8</v>
      </c>
      <c r="O20" s="19" t="s">
        <v>8</v>
      </c>
      <c r="P20" s="84"/>
      <c r="T20" t="s">
        <v>94</v>
      </c>
      <c r="U20">
        <v>248</v>
      </c>
      <c r="V20">
        <v>255</v>
      </c>
      <c r="W20">
        <v>243</v>
      </c>
      <c r="X20">
        <v>240</v>
      </c>
      <c r="Y20">
        <v>240</v>
      </c>
      <c r="Z20">
        <v>5523</v>
      </c>
      <c r="AA20">
        <v>1290</v>
      </c>
      <c r="AB20">
        <v>13</v>
      </c>
    </row>
    <row r="21" spans="1:28" x14ac:dyDescent="0.3">
      <c r="A21" s="73">
        <v>6</v>
      </c>
      <c r="B21" s="88" t="s">
        <v>15</v>
      </c>
      <c r="C21" s="84">
        <v>4323</v>
      </c>
      <c r="D21" s="84">
        <v>170</v>
      </c>
      <c r="E21" s="84">
        <v>160</v>
      </c>
      <c r="F21" s="84">
        <v>220</v>
      </c>
      <c r="G21" s="84">
        <v>270</v>
      </c>
      <c r="H21" s="84">
        <v>260</v>
      </c>
      <c r="I21" s="84">
        <v>250</v>
      </c>
      <c r="J21" s="84">
        <v>1000</v>
      </c>
      <c r="K21" s="84">
        <v>1500</v>
      </c>
      <c r="L21" s="84">
        <v>200</v>
      </c>
      <c r="M21" s="84">
        <v>60</v>
      </c>
      <c r="N21" s="19" t="s">
        <v>8</v>
      </c>
      <c r="O21" s="19" t="s">
        <v>8</v>
      </c>
      <c r="P21" s="84"/>
      <c r="T21" t="s">
        <v>21</v>
      </c>
      <c r="U21">
        <v>848</v>
      </c>
      <c r="V21">
        <v>924</v>
      </c>
      <c r="W21">
        <v>974</v>
      </c>
      <c r="X21">
        <v>1121</v>
      </c>
      <c r="Y21">
        <v>1015</v>
      </c>
      <c r="Z21">
        <v>10117</v>
      </c>
      <c r="AA21">
        <v>1735</v>
      </c>
      <c r="AB21">
        <v>71</v>
      </c>
    </row>
    <row r="22" spans="1:28" x14ac:dyDescent="0.3">
      <c r="A22" s="73">
        <v>7</v>
      </c>
      <c r="B22" s="88" t="s">
        <v>16</v>
      </c>
      <c r="C22" s="84">
        <v>4324</v>
      </c>
      <c r="D22" s="84">
        <v>200</v>
      </c>
      <c r="E22" s="84">
        <v>300</v>
      </c>
      <c r="F22" s="84">
        <v>458</v>
      </c>
      <c r="G22" s="84">
        <v>476</v>
      </c>
      <c r="H22" s="84">
        <v>470</v>
      </c>
      <c r="I22" s="84">
        <v>440</v>
      </c>
      <c r="J22" s="84">
        <v>2000</v>
      </c>
      <c r="K22" s="84">
        <v>3421</v>
      </c>
      <c r="L22" s="84">
        <v>400</v>
      </c>
      <c r="M22" s="84">
        <v>90</v>
      </c>
      <c r="N22" s="19" t="s">
        <v>8</v>
      </c>
      <c r="O22" s="19" t="s">
        <v>8</v>
      </c>
      <c r="P22" s="84">
        <v>45</v>
      </c>
      <c r="T22" t="s">
        <v>68</v>
      </c>
      <c r="U22">
        <v>880</v>
      </c>
      <c r="V22">
        <v>903</v>
      </c>
      <c r="W22">
        <v>878</v>
      </c>
      <c r="X22">
        <v>800</v>
      </c>
      <c r="Y22">
        <v>788</v>
      </c>
      <c r="Z22">
        <v>9681</v>
      </c>
      <c r="AA22">
        <v>1323</v>
      </c>
      <c r="AB22">
        <v>100</v>
      </c>
    </row>
    <row r="23" spans="1:28" x14ac:dyDescent="0.3">
      <c r="A23" s="73"/>
      <c r="B23" s="86" t="e">
        <v>#N/A</v>
      </c>
      <c r="C23" s="84"/>
      <c r="D23" s="87">
        <v>1535</v>
      </c>
      <c r="E23" s="87">
        <v>1629</v>
      </c>
      <c r="F23" s="87">
        <v>2003</v>
      </c>
      <c r="G23" s="87">
        <v>2149</v>
      </c>
      <c r="H23" s="87">
        <v>2251</v>
      </c>
      <c r="I23" s="87">
        <v>2279</v>
      </c>
      <c r="J23" s="87">
        <v>557</v>
      </c>
      <c r="K23" s="87">
        <v>16032</v>
      </c>
      <c r="L23" s="87">
        <v>2647</v>
      </c>
      <c r="M23" s="87">
        <v>359</v>
      </c>
      <c r="N23" s="19" t="s">
        <v>526</v>
      </c>
      <c r="O23" s="19" t="s">
        <v>526</v>
      </c>
      <c r="P23" s="87">
        <v>260</v>
      </c>
      <c r="T23" t="s">
        <v>77</v>
      </c>
      <c r="U23">
        <v>464</v>
      </c>
      <c r="V23">
        <v>484</v>
      </c>
      <c r="W23">
        <v>398</v>
      </c>
      <c r="X23">
        <v>385</v>
      </c>
      <c r="Y23">
        <v>384</v>
      </c>
      <c r="Z23">
        <v>4895</v>
      </c>
      <c r="AA23">
        <v>592</v>
      </c>
      <c r="AB23">
        <v>24</v>
      </c>
    </row>
    <row r="24" spans="1:28" x14ac:dyDescent="0.3">
      <c r="A24" s="73">
        <v>8</v>
      </c>
      <c r="B24" s="88" t="s">
        <v>25</v>
      </c>
      <c r="C24" s="84">
        <v>4331</v>
      </c>
      <c r="D24" s="84">
        <v>400</v>
      </c>
      <c r="E24" s="84">
        <v>415</v>
      </c>
      <c r="F24" s="84">
        <v>519</v>
      </c>
      <c r="G24" s="84">
        <v>539</v>
      </c>
      <c r="H24" s="84">
        <v>571</v>
      </c>
      <c r="I24" s="84">
        <v>548</v>
      </c>
      <c r="J24" s="84">
        <v>125</v>
      </c>
      <c r="K24" s="84">
        <v>3659</v>
      </c>
      <c r="L24" s="84">
        <v>547</v>
      </c>
      <c r="M24" s="84">
        <v>32</v>
      </c>
      <c r="N24" s="19" t="s">
        <v>25</v>
      </c>
      <c r="O24" s="19" t="s">
        <v>25</v>
      </c>
      <c r="P24" s="84">
        <v>92</v>
      </c>
      <c r="T24" t="s">
        <v>117</v>
      </c>
      <c r="U24">
        <v>1509</v>
      </c>
      <c r="V24">
        <v>1736</v>
      </c>
      <c r="W24">
        <v>1355</v>
      </c>
      <c r="X24">
        <v>1340</v>
      </c>
      <c r="Y24">
        <v>1379</v>
      </c>
      <c r="Z24">
        <v>27103</v>
      </c>
      <c r="AA24">
        <v>3034</v>
      </c>
      <c r="AB24">
        <v>445</v>
      </c>
    </row>
    <row r="25" spans="1:28" x14ac:dyDescent="0.3">
      <c r="A25" s="73">
        <v>9</v>
      </c>
      <c r="B25" s="88" t="s">
        <v>26</v>
      </c>
      <c r="C25" s="84">
        <v>4332</v>
      </c>
      <c r="D25" s="84">
        <v>320</v>
      </c>
      <c r="E25" s="84">
        <v>300</v>
      </c>
      <c r="F25" s="84">
        <v>388</v>
      </c>
      <c r="G25" s="84">
        <v>490</v>
      </c>
      <c r="H25" s="84">
        <v>490</v>
      </c>
      <c r="I25" s="84">
        <v>490</v>
      </c>
      <c r="J25" s="84">
        <v>145</v>
      </c>
      <c r="K25" s="84">
        <v>2294</v>
      </c>
      <c r="L25" s="84">
        <v>583</v>
      </c>
      <c r="M25" s="84">
        <v>71</v>
      </c>
      <c r="N25" s="19" t="s">
        <v>25</v>
      </c>
      <c r="O25" s="19" t="s">
        <v>25</v>
      </c>
      <c r="P25" s="84">
        <v>124</v>
      </c>
      <c r="T25" t="s">
        <v>92</v>
      </c>
      <c r="U25">
        <v>486</v>
      </c>
      <c r="V25">
        <v>537</v>
      </c>
      <c r="W25">
        <v>486</v>
      </c>
      <c r="X25">
        <v>474</v>
      </c>
      <c r="Y25">
        <v>479</v>
      </c>
      <c r="Z25">
        <v>5294</v>
      </c>
      <c r="AA25">
        <v>1153</v>
      </c>
      <c r="AB25">
        <v>28</v>
      </c>
    </row>
    <row r="26" spans="1:28" x14ac:dyDescent="0.3">
      <c r="A26" s="73">
        <v>10</v>
      </c>
      <c r="B26" s="88" t="s">
        <v>27</v>
      </c>
      <c r="C26" s="84">
        <v>4333</v>
      </c>
      <c r="D26" s="84">
        <v>280</v>
      </c>
      <c r="E26" s="84">
        <v>290</v>
      </c>
      <c r="F26" s="84">
        <v>365</v>
      </c>
      <c r="G26" s="84">
        <v>394</v>
      </c>
      <c r="H26" s="84">
        <v>405</v>
      </c>
      <c r="I26" s="84">
        <v>406</v>
      </c>
      <c r="J26" s="84">
        <v>141</v>
      </c>
      <c r="K26" s="84">
        <v>4207</v>
      </c>
      <c r="L26" s="84">
        <v>805</v>
      </c>
      <c r="M26" s="84">
        <v>171</v>
      </c>
      <c r="N26" s="19" t="s">
        <v>25</v>
      </c>
      <c r="O26" s="19" t="s">
        <v>25</v>
      </c>
      <c r="P26" s="84">
        <v>44</v>
      </c>
      <c r="T26" t="s">
        <v>104</v>
      </c>
      <c r="U26">
        <v>1044</v>
      </c>
      <c r="V26">
        <v>874</v>
      </c>
      <c r="W26">
        <v>880</v>
      </c>
      <c r="X26">
        <v>721</v>
      </c>
      <c r="Y26">
        <v>721</v>
      </c>
      <c r="Z26">
        <v>11123</v>
      </c>
      <c r="AA26">
        <v>1972</v>
      </c>
      <c r="AB26">
        <v>42</v>
      </c>
    </row>
    <row r="27" spans="1:28" x14ac:dyDescent="0.3">
      <c r="A27" s="73">
        <v>11</v>
      </c>
      <c r="B27" s="88" t="s">
        <v>28</v>
      </c>
      <c r="C27" s="84">
        <v>4334</v>
      </c>
      <c r="D27" s="84">
        <v>110</v>
      </c>
      <c r="E27" s="84">
        <v>120</v>
      </c>
      <c r="F27" s="84">
        <v>171</v>
      </c>
      <c r="G27" s="84">
        <v>171</v>
      </c>
      <c r="H27" s="84">
        <v>220</v>
      </c>
      <c r="I27" s="84">
        <v>233</v>
      </c>
      <c r="J27" s="84">
        <v>34</v>
      </c>
      <c r="K27" s="84">
        <v>1090</v>
      </c>
      <c r="L27" s="84">
        <v>125</v>
      </c>
      <c r="M27" s="84">
        <v>9</v>
      </c>
      <c r="N27" s="19" t="s">
        <v>25</v>
      </c>
      <c r="O27" s="19" t="s">
        <v>25</v>
      </c>
      <c r="P27" s="84"/>
      <c r="T27" t="s">
        <v>61</v>
      </c>
      <c r="U27">
        <v>146</v>
      </c>
      <c r="V27">
        <v>134</v>
      </c>
      <c r="W27">
        <v>124</v>
      </c>
      <c r="X27">
        <v>77</v>
      </c>
      <c r="Y27">
        <v>100</v>
      </c>
      <c r="Z27">
        <v>3426</v>
      </c>
      <c r="AA27">
        <v>401</v>
      </c>
      <c r="AB27">
        <v>11</v>
      </c>
    </row>
    <row r="28" spans="1:28" x14ac:dyDescent="0.3">
      <c r="A28" s="73">
        <v>12</v>
      </c>
      <c r="B28" s="88" t="s">
        <v>29</v>
      </c>
      <c r="C28" s="84">
        <v>4335</v>
      </c>
      <c r="D28" s="84">
        <v>125</v>
      </c>
      <c r="E28" s="84">
        <v>130</v>
      </c>
      <c r="F28" s="84">
        <v>150</v>
      </c>
      <c r="G28" s="84">
        <v>140</v>
      </c>
      <c r="H28" s="84">
        <v>150</v>
      </c>
      <c r="I28" s="84">
        <v>131</v>
      </c>
      <c r="J28" s="84">
        <v>59</v>
      </c>
      <c r="K28" s="84">
        <v>2151</v>
      </c>
      <c r="L28" s="84">
        <v>256</v>
      </c>
      <c r="M28" s="84">
        <v>59</v>
      </c>
      <c r="N28" s="19" t="s">
        <v>25</v>
      </c>
      <c r="O28" s="19" t="s">
        <v>25</v>
      </c>
      <c r="P28" s="84"/>
      <c r="T28" t="s">
        <v>136</v>
      </c>
      <c r="U28">
        <v>128</v>
      </c>
      <c r="V28">
        <v>112</v>
      </c>
      <c r="W28">
        <v>110</v>
      </c>
      <c r="X28">
        <v>148</v>
      </c>
      <c r="Y28">
        <v>147</v>
      </c>
      <c r="Z28">
        <v>2900</v>
      </c>
      <c r="AA28">
        <v>380</v>
      </c>
      <c r="AB28">
        <v>9</v>
      </c>
    </row>
    <row r="29" spans="1:28" x14ac:dyDescent="0.3">
      <c r="A29" s="73">
        <v>13</v>
      </c>
      <c r="B29" s="88" t="s">
        <v>177</v>
      </c>
      <c r="C29" s="84">
        <v>7183</v>
      </c>
      <c r="D29" s="84">
        <v>300</v>
      </c>
      <c r="E29" s="84">
        <v>374</v>
      </c>
      <c r="F29" s="84">
        <v>410</v>
      </c>
      <c r="G29" s="84">
        <v>415</v>
      </c>
      <c r="H29" s="84">
        <v>415</v>
      </c>
      <c r="I29" s="84">
        <v>471</v>
      </c>
      <c r="J29" s="84">
        <v>53</v>
      </c>
      <c r="K29" s="84">
        <v>2631</v>
      </c>
      <c r="L29" s="84">
        <v>331</v>
      </c>
      <c r="M29" s="84">
        <v>17</v>
      </c>
      <c r="N29" s="19" t="s">
        <v>25</v>
      </c>
      <c r="O29" s="19" t="s">
        <v>25</v>
      </c>
      <c r="P29" s="84"/>
      <c r="T29" t="s">
        <v>32</v>
      </c>
      <c r="U29">
        <v>496</v>
      </c>
      <c r="V29">
        <v>498</v>
      </c>
      <c r="W29">
        <v>588</v>
      </c>
      <c r="X29">
        <v>624</v>
      </c>
      <c r="Y29">
        <v>551</v>
      </c>
      <c r="Z29">
        <v>4660</v>
      </c>
      <c r="AA29">
        <v>890</v>
      </c>
      <c r="AB29">
        <v>11</v>
      </c>
    </row>
    <row r="30" spans="1:28" x14ac:dyDescent="0.3">
      <c r="A30" s="73"/>
      <c r="B30" s="86" t="e">
        <v>#N/A</v>
      </c>
      <c r="C30" s="84"/>
      <c r="D30" s="87">
        <v>141</v>
      </c>
      <c r="E30" s="87">
        <v>174</v>
      </c>
      <c r="F30" s="87">
        <v>185</v>
      </c>
      <c r="G30" s="87">
        <v>133</v>
      </c>
      <c r="H30" s="87">
        <v>157</v>
      </c>
      <c r="I30" s="87">
        <v>154</v>
      </c>
      <c r="J30" s="87">
        <v>67</v>
      </c>
      <c r="K30" s="87">
        <v>4508</v>
      </c>
      <c r="L30" s="87">
        <v>603</v>
      </c>
      <c r="M30" s="87">
        <v>35</v>
      </c>
      <c r="N30" s="19" t="s">
        <v>526</v>
      </c>
      <c r="O30" s="19" t="s">
        <v>526</v>
      </c>
      <c r="P30" s="87">
        <v>24</v>
      </c>
      <c r="T30" t="s">
        <v>144</v>
      </c>
      <c r="U30">
        <v>454</v>
      </c>
      <c r="V30">
        <v>436</v>
      </c>
      <c r="W30">
        <v>395</v>
      </c>
      <c r="X30">
        <v>375</v>
      </c>
      <c r="Y30">
        <v>339</v>
      </c>
      <c r="Z30">
        <v>7319</v>
      </c>
      <c r="AA30">
        <v>1183</v>
      </c>
      <c r="AB30">
        <v>84</v>
      </c>
    </row>
    <row r="31" spans="1:28" x14ac:dyDescent="0.3">
      <c r="A31" s="73">
        <v>14</v>
      </c>
      <c r="B31" s="88" t="s">
        <v>17</v>
      </c>
      <c r="C31" s="84">
        <v>4325</v>
      </c>
      <c r="D31" s="183">
        <v>90</v>
      </c>
      <c r="E31" s="183">
        <v>119</v>
      </c>
      <c r="F31" s="183">
        <v>116</v>
      </c>
      <c r="G31" s="183">
        <v>100</v>
      </c>
      <c r="H31" s="183">
        <v>112</v>
      </c>
      <c r="I31" s="183">
        <v>104</v>
      </c>
      <c r="J31" s="183">
        <v>60</v>
      </c>
      <c r="K31" s="183">
        <v>2514</v>
      </c>
      <c r="L31" s="183">
        <v>341</v>
      </c>
      <c r="M31" s="183">
        <v>17</v>
      </c>
      <c r="N31" s="19" t="s">
        <v>18</v>
      </c>
      <c r="O31" s="19" t="s">
        <v>18</v>
      </c>
      <c r="P31" s="84">
        <v>24</v>
      </c>
      <c r="T31" t="s">
        <v>34</v>
      </c>
      <c r="U31">
        <v>372</v>
      </c>
      <c r="V31">
        <v>414</v>
      </c>
      <c r="W31">
        <v>452</v>
      </c>
      <c r="X31">
        <v>476</v>
      </c>
      <c r="Y31">
        <v>480</v>
      </c>
      <c r="Z31">
        <v>2727</v>
      </c>
      <c r="AA31">
        <v>547</v>
      </c>
      <c r="AB31">
        <v>37</v>
      </c>
    </row>
    <row r="32" spans="1:28" x14ac:dyDescent="0.3">
      <c r="A32" s="73">
        <v>15</v>
      </c>
      <c r="B32" s="88" t="s">
        <v>19</v>
      </c>
      <c r="C32" s="84">
        <v>4326</v>
      </c>
      <c r="D32" s="183">
        <v>38</v>
      </c>
      <c r="E32" s="183">
        <v>40</v>
      </c>
      <c r="F32" s="183">
        <v>44</v>
      </c>
      <c r="G32" s="183">
        <v>15</v>
      </c>
      <c r="H32" s="183">
        <v>22</v>
      </c>
      <c r="I32" s="183">
        <v>25</v>
      </c>
      <c r="J32" s="183">
        <v>3</v>
      </c>
      <c r="K32" s="183">
        <v>1367</v>
      </c>
      <c r="L32" s="183">
        <v>189</v>
      </c>
      <c r="M32" s="183">
        <v>18</v>
      </c>
      <c r="N32" s="19" t="s">
        <v>18</v>
      </c>
      <c r="O32" s="19" t="s">
        <v>18</v>
      </c>
      <c r="P32" s="84"/>
      <c r="T32" t="s">
        <v>30</v>
      </c>
      <c r="U32">
        <v>166</v>
      </c>
      <c r="V32">
        <v>162</v>
      </c>
      <c r="W32">
        <v>169</v>
      </c>
      <c r="X32">
        <v>170</v>
      </c>
      <c r="Y32">
        <v>161</v>
      </c>
      <c r="Z32">
        <v>3070</v>
      </c>
      <c r="AA32">
        <v>475</v>
      </c>
      <c r="AB32">
        <v>7</v>
      </c>
    </row>
    <row r="33" spans="1:28" x14ac:dyDescent="0.3">
      <c r="A33" s="73">
        <v>16</v>
      </c>
      <c r="B33" s="88" t="s">
        <v>198</v>
      </c>
      <c r="C33" s="89">
        <v>26269</v>
      </c>
      <c r="D33" s="183">
        <v>8</v>
      </c>
      <c r="E33" s="183">
        <v>10</v>
      </c>
      <c r="F33" s="183">
        <v>15</v>
      </c>
      <c r="G33" s="183">
        <v>13</v>
      </c>
      <c r="H33" s="183">
        <v>15</v>
      </c>
      <c r="I33" s="183">
        <v>15</v>
      </c>
      <c r="J33" s="183">
        <v>2</v>
      </c>
      <c r="K33" s="183">
        <v>271</v>
      </c>
      <c r="L33" s="183">
        <v>36</v>
      </c>
      <c r="M33" s="183">
        <v>0</v>
      </c>
      <c r="N33" s="19" t="s">
        <v>18</v>
      </c>
      <c r="O33" s="19" t="s">
        <v>18</v>
      </c>
      <c r="P33" s="90"/>
      <c r="T33" t="s">
        <v>39</v>
      </c>
      <c r="U33">
        <v>325</v>
      </c>
      <c r="V33">
        <v>386</v>
      </c>
      <c r="W33">
        <v>329</v>
      </c>
      <c r="X33">
        <v>334</v>
      </c>
      <c r="Y33">
        <v>360</v>
      </c>
      <c r="Z33">
        <v>6339</v>
      </c>
      <c r="AA33">
        <v>909</v>
      </c>
      <c r="AB33">
        <v>69</v>
      </c>
    </row>
    <row r="34" spans="1:28" x14ac:dyDescent="0.3">
      <c r="A34" s="73">
        <v>17</v>
      </c>
      <c r="B34" s="88" t="s">
        <v>176</v>
      </c>
      <c r="C34" s="84">
        <v>7023</v>
      </c>
      <c r="D34" s="183">
        <v>5</v>
      </c>
      <c r="E34" s="183">
        <v>5</v>
      </c>
      <c r="F34" s="183">
        <v>10</v>
      </c>
      <c r="G34" s="183">
        <v>5</v>
      </c>
      <c r="H34" s="183">
        <v>8</v>
      </c>
      <c r="I34" s="183">
        <v>10</v>
      </c>
      <c r="J34" s="183">
        <v>2</v>
      </c>
      <c r="K34" s="183">
        <v>356</v>
      </c>
      <c r="L34" s="183">
        <v>37</v>
      </c>
      <c r="M34" s="183">
        <v>0</v>
      </c>
      <c r="N34" s="19" t="s">
        <v>18</v>
      </c>
      <c r="O34" s="19" t="s">
        <v>18</v>
      </c>
      <c r="P34" s="91"/>
      <c r="T34" t="s">
        <v>83</v>
      </c>
      <c r="U34">
        <v>254</v>
      </c>
      <c r="V34">
        <v>266</v>
      </c>
      <c r="W34">
        <v>244</v>
      </c>
      <c r="X34">
        <v>237</v>
      </c>
      <c r="Y34">
        <v>253</v>
      </c>
      <c r="Z34">
        <v>6344</v>
      </c>
      <c r="AA34">
        <v>1213</v>
      </c>
      <c r="AB34">
        <v>23</v>
      </c>
    </row>
    <row r="35" spans="1:28" x14ac:dyDescent="0.3">
      <c r="A35" s="73"/>
      <c r="B35" s="86" t="e">
        <v>#N/A</v>
      </c>
      <c r="C35" s="84"/>
      <c r="D35" s="87">
        <v>460</v>
      </c>
      <c r="E35" s="87">
        <v>525</v>
      </c>
      <c r="F35" s="87">
        <v>551</v>
      </c>
      <c r="G35" s="87">
        <v>574</v>
      </c>
      <c r="H35" s="87">
        <v>560</v>
      </c>
      <c r="I35" s="87">
        <v>600</v>
      </c>
      <c r="J35" s="87">
        <v>162</v>
      </c>
      <c r="K35" s="87">
        <v>8734</v>
      </c>
      <c r="L35" s="87">
        <v>1379</v>
      </c>
      <c r="M35" s="87">
        <v>47</v>
      </c>
      <c r="N35" s="19" t="s">
        <v>526</v>
      </c>
      <c r="O35" s="19" t="s">
        <v>526</v>
      </c>
      <c r="P35" s="87">
        <v>115</v>
      </c>
      <c r="T35" t="s">
        <v>42</v>
      </c>
      <c r="U35">
        <v>307</v>
      </c>
      <c r="V35">
        <v>363</v>
      </c>
      <c r="W35">
        <v>367</v>
      </c>
      <c r="X35">
        <v>389</v>
      </c>
      <c r="Y35">
        <v>420</v>
      </c>
      <c r="Z35">
        <v>4321</v>
      </c>
      <c r="AA35">
        <v>707</v>
      </c>
      <c r="AB35">
        <v>35</v>
      </c>
    </row>
    <row r="36" spans="1:28" x14ac:dyDescent="0.3">
      <c r="A36" s="73">
        <v>18</v>
      </c>
      <c r="B36" s="88" t="s">
        <v>30</v>
      </c>
      <c r="C36" s="84">
        <v>32743</v>
      </c>
      <c r="D36" s="84">
        <v>175</v>
      </c>
      <c r="E36" s="84">
        <v>179</v>
      </c>
      <c r="F36" s="84">
        <v>170</v>
      </c>
      <c r="G36" s="84">
        <v>205</v>
      </c>
      <c r="H36" s="84">
        <v>200</v>
      </c>
      <c r="I36" s="84">
        <v>215</v>
      </c>
      <c r="J36" s="84">
        <v>97</v>
      </c>
      <c r="K36" s="84">
        <v>3741</v>
      </c>
      <c r="L36" s="84">
        <v>562</v>
      </c>
      <c r="M36" s="84">
        <v>24</v>
      </c>
      <c r="N36" s="19" t="s">
        <v>526</v>
      </c>
      <c r="O36" s="19" t="s">
        <v>526</v>
      </c>
      <c r="P36" s="84">
        <v>115</v>
      </c>
      <c r="T36" t="s">
        <v>408</v>
      </c>
      <c r="U36">
        <v>4089</v>
      </c>
      <c r="V36">
        <v>4972</v>
      </c>
      <c r="W36">
        <v>4915</v>
      </c>
      <c r="X36">
        <v>5259</v>
      </c>
      <c r="Y36">
        <v>5928</v>
      </c>
    </row>
    <row r="37" spans="1:28" x14ac:dyDescent="0.3">
      <c r="A37" s="73">
        <v>19</v>
      </c>
      <c r="B37" s="88" t="s">
        <v>31</v>
      </c>
      <c r="C37" s="84">
        <v>4337</v>
      </c>
      <c r="D37" s="84">
        <v>35</v>
      </c>
      <c r="E37" s="84">
        <v>48</v>
      </c>
      <c r="F37" s="84">
        <v>52</v>
      </c>
      <c r="G37" s="84">
        <v>60</v>
      </c>
      <c r="H37" s="84">
        <v>55</v>
      </c>
      <c r="I37" s="84">
        <v>50</v>
      </c>
      <c r="J37" s="84">
        <v>6</v>
      </c>
      <c r="K37" s="84">
        <v>1146</v>
      </c>
      <c r="L37" s="84">
        <v>144</v>
      </c>
      <c r="M37" s="84">
        <v>1</v>
      </c>
      <c r="N37" s="19" t="s">
        <v>215</v>
      </c>
      <c r="O37" s="19" t="s">
        <v>30</v>
      </c>
      <c r="P37" s="84"/>
      <c r="T37" t="s">
        <v>86</v>
      </c>
      <c r="U37">
        <v>490</v>
      </c>
      <c r="V37">
        <v>529</v>
      </c>
      <c r="W37">
        <v>414</v>
      </c>
      <c r="X37">
        <v>410</v>
      </c>
      <c r="Y37">
        <v>399</v>
      </c>
      <c r="Z37">
        <v>5470</v>
      </c>
      <c r="AA37">
        <v>577</v>
      </c>
      <c r="AB37">
        <v>53</v>
      </c>
    </row>
    <row r="38" spans="1:28" x14ac:dyDescent="0.3">
      <c r="A38" s="73">
        <v>20</v>
      </c>
      <c r="B38" s="88" t="s">
        <v>169</v>
      </c>
      <c r="C38">
        <v>31449</v>
      </c>
      <c r="D38" s="84">
        <v>150</v>
      </c>
      <c r="E38" s="84">
        <v>180</v>
      </c>
      <c r="F38" s="84">
        <v>219</v>
      </c>
      <c r="G38" s="84">
        <v>200</v>
      </c>
      <c r="H38" s="84">
        <v>190</v>
      </c>
      <c r="I38" s="84">
        <v>224</v>
      </c>
      <c r="J38" s="84">
        <v>34</v>
      </c>
      <c r="K38" s="84">
        <v>1923</v>
      </c>
      <c r="L38" s="84">
        <v>342</v>
      </c>
      <c r="M38" s="84">
        <v>16</v>
      </c>
      <c r="N38" s="19" t="s">
        <v>526</v>
      </c>
      <c r="O38" s="19" t="s">
        <v>526</v>
      </c>
      <c r="P38" s="84"/>
      <c r="T38" t="s">
        <v>203</v>
      </c>
      <c r="U38">
        <v>19168</v>
      </c>
      <c r="V38">
        <v>21761</v>
      </c>
      <c r="W38">
        <v>21145</v>
      </c>
      <c r="X38">
        <v>21506</v>
      </c>
      <c r="Y38">
        <v>22167</v>
      </c>
      <c r="Z38">
        <v>197111</v>
      </c>
      <c r="AA38">
        <v>29376</v>
      </c>
      <c r="AB38">
        <v>2085</v>
      </c>
    </row>
    <row r="39" spans="1:28" x14ac:dyDescent="0.3">
      <c r="A39" s="73">
        <v>21</v>
      </c>
      <c r="B39" s="88" t="s">
        <v>172</v>
      </c>
      <c r="C39" s="84">
        <v>6997</v>
      </c>
      <c r="D39" s="84">
        <v>100</v>
      </c>
      <c r="E39" s="84">
        <v>118</v>
      </c>
      <c r="F39" s="84">
        <v>110</v>
      </c>
      <c r="G39" s="84">
        <v>109</v>
      </c>
      <c r="H39" s="84">
        <v>115</v>
      </c>
      <c r="I39" s="84">
        <v>111</v>
      </c>
      <c r="J39" s="84">
        <v>25</v>
      </c>
      <c r="K39" s="84">
        <v>1924</v>
      </c>
      <c r="L39" s="84">
        <v>331</v>
      </c>
      <c r="M39" s="84">
        <v>6</v>
      </c>
      <c r="N39" s="19" t="s">
        <v>172</v>
      </c>
      <c r="O39" s="19" t="s">
        <v>30</v>
      </c>
      <c r="P39" s="84"/>
    </row>
    <row r="40" spans="1:28" x14ac:dyDescent="0.3">
      <c r="A40" s="73"/>
      <c r="B40" s="86" t="e">
        <v>#N/A</v>
      </c>
      <c r="C40" s="84"/>
      <c r="D40" s="87">
        <v>795</v>
      </c>
      <c r="E40" s="87">
        <v>848</v>
      </c>
      <c r="F40" s="87">
        <v>924</v>
      </c>
      <c r="G40" s="87">
        <v>974</v>
      </c>
      <c r="H40" s="87">
        <v>1121</v>
      </c>
      <c r="I40" s="87">
        <v>1015</v>
      </c>
      <c r="J40" s="87">
        <v>426</v>
      </c>
      <c r="K40" s="87">
        <v>10117</v>
      </c>
      <c r="L40" s="87">
        <v>1735</v>
      </c>
      <c r="M40" s="87">
        <v>71</v>
      </c>
      <c r="N40" s="19" t="s">
        <v>526</v>
      </c>
      <c r="O40" s="19" t="s">
        <v>526</v>
      </c>
      <c r="P40" s="87">
        <v>96</v>
      </c>
    </row>
    <row r="41" spans="1:28" x14ac:dyDescent="0.3">
      <c r="A41" s="73">
        <v>22</v>
      </c>
      <c r="B41" s="88" t="s">
        <v>20</v>
      </c>
      <c r="C41" s="84">
        <v>4327</v>
      </c>
      <c r="D41" s="84">
        <v>250</v>
      </c>
      <c r="E41" s="84">
        <v>260</v>
      </c>
      <c r="F41" s="84">
        <v>276</v>
      </c>
      <c r="G41" s="84">
        <v>300</v>
      </c>
      <c r="H41" s="84">
        <v>310</v>
      </c>
      <c r="I41" s="84">
        <v>270</v>
      </c>
      <c r="J41" s="84">
        <v>28</v>
      </c>
      <c r="K41" s="84">
        <v>1904</v>
      </c>
      <c r="L41" s="84">
        <v>293</v>
      </c>
      <c r="M41" s="84">
        <v>35</v>
      </c>
      <c r="N41" s="19" t="s">
        <v>21</v>
      </c>
      <c r="O41" s="19" t="s">
        <v>21</v>
      </c>
      <c r="P41" s="84"/>
    </row>
    <row r="42" spans="1:28" x14ac:dyDescent="0.3">
      <c r="A42" s="73">
        <v>23</v>
      </c>
      <c r="B42" s="88" t="s">
        <v>22</v>
      </c>
      <c r="C42" s="84">
        <v>4328</v>
      </c>
      <c r="D42" s="84">
        <v>110</v>
      </c>
      <c r="E42" s="84">
        <v>118</v>
      </c>
      <c r="F42" s="84">
        <v>150</v>
      </c>
      <c r="G42" s="84">
        <v>154</v>
      </c>
      <c r="H42" s="84">
        <v>170</v>
      </c>
      <c r="I42" s="84">
        <v>198</v>
      </c>
      <c r="J42" s="84">
        <v>61</v>
      </c>
      <c r="K42" s="84">
        <v>1423</v>
      </c>
      <c r="L42" s="84">
        <v>227</v>
      </c>
      <c r="M42" s="84">
        <v>8</v>
      </c>
      <c r="N42" s="19" t="s">
        <v>21</v>
      </c>
      <c r="O42" s="19" t="s">
        <v>21</v>
      </c>
      <c r="P42" s="84"/>
    </row>
    <row r="43" spans="1:28" x14ac:dyDescent="0.3">
      <c r="A43" s="73">
        <v>24</v>
      </c>
      <c r="B43" s="88" t="s">
        <v>23</v>
      </c>
      <c r="C43" s="84">
        <v>4329</v>
      </c>
      <c r="D43" s="84">
        <v>270</v>
      </c>
      <c r="E43" s="84">
        <v>290</v>
      </c>
      <c r="F43" s="84">
        <v>290</v>
      </c>
      <c r="G43" s="84">
        <v>330</v>
      </c>
      <c r="H43" s="84">
        <v>388</v>
      </c>
      <c r="I43" s="84">
        <v>294</v>
      </c>
      <c r="J43" s="84">
        <v>276</v>
      </c>
      <c r="K43" s="84">
        <v>4537</v>
      </c>
      <c r="L43" s="84">
        <v>820</v>
      </c>
      <c r="M43" s="84">
        <v>26</v>
      </c>
      <c r="N43" s="19" t="s">
        <v>21</v>
      </c>
      <c r="O43" s="19" t="s">
        <v>21</v>
      </c>
      <c r="P43" s="84">
        <v>96</v>
      </c>
    </row>
    <row r="44" spans="1:28" x14ac:dyDescent="0.3">
      <c r="A44" s="73">
        <v>25</v>
      </c>
      <c r="B44" s="88" t="s">
        <v>24</v>
      </c>
      <c r="C44" s="84">
        <v>4330</v>
      </c>
      <c r="D44" s="84">
        <v>50</v>
      </c>
      <c r="E44" s="84">
        <v>55</v>
      </c>
      <c r="F44" s="84">
        <v>59</v>
      </c>
      <c r="G44" s="84">
        <v>50</v>
      </c>
      <c r="H44" s="84">
        <v>64</v>
      </c>
      <c r="I44" s="84">
        <v>74</v>
      </c>
      <c r="J44" s="84">
        <v>34</v>
      </c>
      <c r="K44" s="84">
        <v>1081</v>
      </c>
      <c r="L44" s="84">
        <v>147</v>
      </c>
      <c r="M44" s="84">
        <v>0</v>
      </c>
      <c r="N44" s="19" t="s">
        <v>21</v>
      </c>
      <c r="O44" s="19" t="s">
        <v>21</v>
      </c>
      <c r="P44" s="84"/>
    </row>
    <row r="45" spans="1:28" x14ac:dyDescent="0.3">
      <c r="A45" s="73">
        <v>26</v>
      </c>
      <c r="B45" s="88" t="s">
        <v>185</v>
      </c>
      <c r="C45" s="84">
        <v>7410</v>
      </c>
      <c r="D45" s="84">
        <v>115</v>
      </c>
      <c r="E45" s="84">
        <v>125</v>
      </c>
      <c r="F45" s="84">
        <v>149</v>
      </c>
      <c r="G45" s="84">
        <v>140</v>
      </c>
      <c r="H45" s="84">
        <v>189</v>
      </c>
      <c r="I45" s="84">
        <v>179</v>
      </c>
      <c r="J45" s="84">
        <v>27</v>
      </c>
      <c r="K45" s="84">
        <v>1172</v>
      </c>
      <c r="L45" s="84">
        <v>248</v>
      </c>
      <c r="M45" s="84">
        <v>2</v>
      </c>
      <c r="N45" s="19" t="s">
        <v>21</v>
      </c>
      <c r="O45" s="19" t="s">
        <v>21</v>
      </c>
      <c r="P45" s="84"/>
    </row>
    <row r="46" spans="1:28" x14ac:dyDescent="0.3">
      <c r="A46" s="73"/>
      <c r="B46" s="86" t="e">
        <v>#N/A</v>
      </c>
      <c r="C46" s="84"/>
      <c r="D46" s="87">
        <v>80</v>
      </c>
      <c r="E46" s="87">
        <v>128</v>
      </c>
      <c r="F46" s="87">
        <v>112</v>
      </c>
      <c r="G46" s="87">
        <v>110</v>
      </c>
      <c r="H46" s="87">
        <v>148</v>
      </c>
      <c r="I46" s="87">
        <v>147</v>
      </c>
      <c r="J46" s="87">
        <v>61</v>
      </c>
      <c r="K46" s="87">
        <v>2900</v>
      </c>
      <c r="L46" s="87">
        <v>380</v>
      </c>
      <c r="M46" s="87">
        <v>9</v>
      </c>
      <c r="N46" s="19" t="s">
        <v>526</v>
      </c>
      <c r="O46" s="19" t="s">
        <v>526</v>
      </c>
      <c r="P46" s="87">
        <v>0</v>
      </c>
    </row>
    <row r="47" spans="1:28" x14ac:dyDescent="0.3">
      <c r="A47" s="73">
        <v>27</v>
      </c>
      <c r="B47" s="88" t="s">
        <v>135</v>
      </c>
      <c r="C47" s="84">
        <v>4439</v>
      </c>
      <c r="D47" s="84">
        <v>60</v>
      </c>
      <c r="E47" s="84">
        <v>90</v>
      </c>
      <c r="F47" s="84">
        <v>82</v>
      </c>
      <c r="G47" s="84">
        <v>80</v>
      </c>
      <c r="H47" s="84">
        <v>105</v>
      </c>
      <c r="I47" s="84">
        <v>102</v>
      </c>
      <c r="J47" s="84">
        <v>55</v>
      </c>
      <c r="K47" s="84">
        <v>2038</v>
      </c>
      <c r="L47" s="84">
        <v>286</v>
      </c>
      <c r="M47" s="84">
        <v>8</v>
      </c>
      <c r="N47" s="19" t="s">
        <v>136</v>
      </c>
      <c r="O47" s="19" t="s">
        <v>136</v>
      </c>
      <c r="P47" s="84"/>
    </row>
    <row r="48" spans="1:28" x14ac:dyDescent="0.3">
      <c r="A48" s="73">
        <v>28</v>
      </c>
      <c r="B48" s="88" t="s">
        <v>171</v>
      </c>
      <c r="C48" s="84">
        <v>6954</v>
      </c>
      <c r="D48" s="84">
        <v>20</v>
      </c>
      <c r="E48" s="84">
        <v>38</v>
      </c>
      <c r="F48" s="84">
        <v>30</v>
      </c>
      <c r="G48" s="84">
        <v>30</v>
      </c>
      <c r="H48" s="84">
        <v>43</v>
      </c>
      <c r="I48" s="84">
        <v>45</v>
      </c>
      <c r="J48" s="84">
        <v>6</v>
      </c>
      <c r="K48" s="84">
        <v>862</v>
      </c>
      <c r="L48" s="84">
        <v>94</v>
      </c>
      <c r="M48" s="84">
        <v>1</v>
      </c>
      <c r="N48" s="19" t="s">
        <v>136</v>
      </c>
      <c r="O48" s="19" t="s">
        <v>136</v>
      </c>
      <c r="P48" s="84"/>
    </row>
    <row r="49" spans="1:16" x14ac:dyDescent="0.3">
      <c r="A49" s="73"/>
      <c r="B49" s="86" t="e">
        <v>#N/A</v>
      </c>
      <c r="C49" s="84"/>
      <c r="D49" s="87">
        <v>218</v>
      </c>
      <c r="E49" s="87">
        <v>372</v>
      </c>
      <c r="F49" s="87">
        <v>414</v>
      </c>
      <c r="G49" s="87">
        <v>452</v>
      </c>
      <c r="H49" s="87">
        <v>476</v>
      </c>
      <c r="I49" s="87">
        <v>480</v>
      </c>
      <c r="J49" s="87">
        <v>99</v>
      </c>
      <c r="K49" s="87">
        <v>2727</v>
      </c>
      <c r="L49" s="87">
        <v>547</v>
      </c>
      <c r="M49" s="87">
        <v>37</v>
      </c>
      <c r="N49" s="19" t="s">
        <v>526</v>
      </c>
      <c r="O49" s="19" t="s">
        <v>526</v>
      </c>
      <c r="P49" s="87">
        <v>0</v>
      </c>
    </row>
    <row r="50" spans="1:16" x14ac:dyDescent="0.3">
      <c r="A50" s="73">
        <v>29</v>
      </c>
      <c r="B50" s="88" t="s">
        <v>33</v>
      </c>
      <c r="C50" s="84">
        <v>4339</v>
      </c>
      <c r="D50" s="84">
        <v>3</v>
      </c>
      <c r="E50" s="84">
        <v>10</v>
      </c>
      <c r="F50" s="84">
        <v>15</v>
      </c>
      <c r="G50" s="84">
        <v>16</v>
      </c>
      <c r="H50" s="84">
        <v>22</v>
      </c>
      <c r="I50" s="84">
        <v>22</v>
      </c>
      <c r="J50" s="84">
        <v>0</v>
      </c>
      <c r="K50" s="84">
        <v>157</v>
      </c>
      <c r="L50" s="84">
        <v>41</v>
      </c>
      <c r="M50" s="84">
        <v>1</v>
      </c>
      <c r="N50" s="19" t="s">
        <v>34</v>
      </c>
      <c r="O50" s="19" t="s">
        <v>34</v>
      </c>
      <c r="P50" s="84"/>
    </row>
    <row r="51" spans="1:16" x14ac:dyDescent="0.3">
      <c r="A51" s="73">
        <v>30</v>
      </c>
      <c r="B51" s="88" t="s">
        <v>35</v>
      </c>
      <c r="C51" s="84">
        <v>4340</v>
      </c>
      <c r="D51" s="84">
        <v>15</v>
      </c>
      <c r="E51" s="84">
        <v>50</v>
      </c>
      <c r="F51" s="84">
        <v>53</v>
      </c>
      <c r="G51" s="84">
        <v>60</v>
      </c>
      <c r="H51" s="84">
        <v>70</v>
      </c>
      <c r="I51" s="84">
        <v>79</v>
      </c>
      <c r="J51" s="84">
        <v>43</v>
      </c>
      <c r="K51" s="84">
        <v>464</v>
      </c>
      <c r="L51" s="84">
        <v>76</v>
      </c>
      <c r="M51" s="84">
        <v>7</v>
      </c>
      <c r="N51" s="19" t="s">
        <v>34</v>
      </c>
      <c r="O51" s="19" t="s">
        <v>34</v>
      </c>
      <c r="P51" s="84"/>
    </row>
    <row r="52" spans="1:16" x14ac:dyDescent="0.3">
      <c r="A52" s="73">
        <v>31</v>
      </c>
      <c r="B52" s="88" t="s">
        <v>34</v>
      </c>
      <c r="C52" s="84">
        <v>7107</v>
      </c>
      <c r="D52" s="84">
        <v>200</v>
      </c>
      <c r="E52" s="84">
        <v>312</v>
      </c>
      <c r="F52" s="84">
        <v>346</v>
      </c>
      <c r="G52" s="84">
        <v>376</v>
      </c>
      <c r="H52" s="84">
        <v>384</v>
      </c>
      <c r="I52" s="84">
        <v>379</v>
      </c>
      <c r="J52" s="84">
        <v>56</v>
      </c>
      <c r="K52" s="84">
        <v>2106</v>
      </c>
      <c r="L52" s="84">
        <v>430</v>
      </c>
      <c r="M52" s="84">
        <v>29</v>
      </c>
      <c r="N52" s="19" t="s">
        <v>34</v>
      </c>
      <c r="O52" s="19" t="s">
        <v>34</v>
      </c>
      <c r="P52" s="84"/>
    </row>
    <row r="53" spans="1:16" x14ac:dyDescent="0.3">
      <c r="A53" s="73"/>
      <c r="B53" s="86" t="e">
        <v>#N/A</v>
      </c>
      <c r="C53" s="84"/>
      <c r="D53" s="87">
        <v>240</v>
      </c>
      <c r="E53" s="87">
        <v>280</v>
      </c>
      <c r="F53" s="87">
        <v>302</v>
      </c>
      <c r="G53" s="87">
        <v>274</v>
      </c>
      <c r="H53" s="87">
        <v>262</v>
      </c>
      <c r="I53" s="87">
        <v>262</v>
      </c>
      <c r="J53" s="87">
        <v>75</v>
      </c>
      <c r="K53" s="87">
        <v>5960</v>
      </c>
      <c r="L53" s="87">
        <v>1091</v>
      </c>
      <c r="M53" s="87">
        <v>26</v>
      </c>
      <c r="N53" s="19" t="s">
        <v>526</v>
      </c>
      <c r="O53" s="19" t="s">
        <v>526</v>
      </c>
      <c r="P53" s="87">
        <v>0</v>
      </c>
    </row>
    <row r="54" spans="1:16" x14ac:dyDescent="0.3">
      <c r="A54" s="73">
        <v>33</v>
      </c>
      <c r="B54" s="88" t="s">
        <v>193</v>
      </c>
      <c r="C54" s="84">
        <v>17874</v>
      </c>
      <c r="D54" s="84">
        <v>32</v>
      </c>
      <c r="E54" s="84">
        <v>35</v>
      </c>
      <c r="F54" s="84">
        <v>28</v>
      </c>
      <c r="G54" s="84">
        <v>30</v>
      </c>
      <c r="H54" s="84">
        <v>22</v>
      </c>
      <c r="I54" s="84">
        <v>21</v>
      </c>
      <c r="J54" s="84">
        <v>7</v>
      </c>
      <c r="K54" s="84">
        <v>708</v>
      </c>
      <c r="L54" s="84">
        <v>134</v>
      </c>
      <c r="M54" s="84">
        <v>4</v>
      </c>
      <c r="N54" s="19" t="s">
        <v>217</v>
      </c>
      <c r="O54" s="19" t="s">
        <v>37</v>
      </c>
      <c r="P54" s="84"/>
    </row>
    <row r="55" spans="1:16" x14ac:dyDescent="0.3">
      <c r="A55" s="73">
        <v>34</v>
      </c>
      <c r="B55" s="88" t="s">
        <v>36</v>
      </c>
      <c r="C55" s="84">
        <v>4341</v>
      </c>
      <c r="D55" s="84">
        <v>15</v>
      </c>
      <c r="E55" s="84">
        <v>15</v>
      </c>
      <c r="F55" s="84">
        <v>15</v>
      </c>
      <c r="G55" s="84">
        <v>15</v>
      </c>
      <c r="H55" s="84">
        <v>15</v>
      </c>
      <c r="I55" s="84">
        <v>14</v>
      </c>
      <c r="J55" s="84">
        <v>4</v>
      </c>
      <c r="K55" s="84">
        <v>547</v>
      </c>
      <c r="L55" s="84">
        <v>92</v>
      </c>
      <c r="M55" s="84">
        <v>0</v>
      </c>
      <c r="N55" s="19" t="s">
        <v>217</v>
      </c>
      <c r="O55" s="19" t="s">
        <v>37</v>
      </c>
      <c r="P55" s="84"/>
    </row>
    <row r="56" spans="1:16" x14ac:dyDescent="0.3">
      <c r="A56" s="73">
        <v>35</v>
      </c>
      <c r="B56" s="88" t="s">
        <v>54</v>
      </c>
      <c r="C56" s="84">
        <v>4356</v>
      </c>
      <c r="D56" s="84">
        <v>60</v>
      </c>
      <c r="E56" s="84">
        <v>70</v>
      </c>
      <c r="F56" s="84">
        <v>70</v>
      </c>
      <c r="G56" s="84">
        <v>70</v>
      </c>
      <c r="H56" s="84">
        <v>60</v>
      </c>
      <c r="I56" s="84">
        <v>70</v>
      </c>
      <c r="J56" s="84">
        <v>15</v>
      </c>
      <c r="K56" s="84">
        <v>2026</v>
      </c>
      <c r="L56" s="84">
        <v>402</v>
      </c>
      <c r="M56" s="84">
        <v>6</v>
      </c>
      <c r="N56" s="19" t="s">
        <v>217</v>
      </c>
      <c r="O56" s="19" t="s">
        <v>37</v>
      </c>
      <c r="P56" s="84"/>
    </row>
    <row r="57" spans="1:16" x14ac:dyDescent="0.3">
      <c r="A57" s="73">
        <v>36</v>
      </c>
      <c r="B57" s="88" t="s">
        <v>55</v>
      </c>
      <c r="C57" s="84">
        <v>4357</v>
      </c>
      <c r="D57" s="84">
        <v>8</v>
      </c>
      <c r="E57" s="84">
        <v>10</v>
      </c>
      <c r="F57" s="84">
        <v>10</v>
      </c>
      <c r="G57" s="84">
        <v>5</v>
      </c>
      <c r="H57" s="84">
        <v>8</v>
      </c>
      <c r="I57" s="84">
        <v>10</v>
      </c>
      <c r="J57" s="84">
        <v>0</v>
      </c>
      <c r="K57" s="84">
        <v>444</v>
      </c>
      <c r="L57" s="84">
        <v>91</v>
      </c>
      <c r="M57" s="84">
        <v>2</v>
      </c>
      <c r="N57" s="19" t="s">
        <v>217</v>
      </c>
      <c r="O57" s="19" t="s">
        <v>37</v>
      </c>
      <c r="P57" s="84"/>
    </row>
    <row r="58" spans="1:16" x14ac:dyDescent="0.3">
      <c r="A58" s="73">
        <v>37</v>
      </c>
      <c r="B58" s="88" t="s">
        <v>199</v>
      </c>
      <c r="C58" s="84">
        <v>4358</v>
      </c>
      <c r="D58" s="84">
        <v>5</v>
      </c>
      <c r="E58" s="84">
        <v>5</v>
      </c>
      <c r="F58" s="84">
        <v>10</v>
      </c>
      <c r="G58" s="84">
        <v>8</v>
      </c>
      <c r="H58" s="84">
        <v>8</v>
      </c>
      <c r="I58" s="84">
        <v>5</v>
      </c>
      <c r="J58" s="84">
        <v>0</v>
      </c>
      <c r="K58" s="84">
        <v>139</v>
      </c>
      <c r="L58" s="84">
        <v>18</v>
      </c>
      <c r="M58" s="84">
        <v>2</v>
      </c>
      <c r="N58" s="19" t="s">
        <v>168</v>
      </c>
      <c r="O58" s="19" t="s">
        <v>37</v>
      </c>
      <c r="P58" s="84"/>
    </row>
    <row r="59" spans="1:16" x14ac:dyDescent="0.3">
      <c r="A59" s="73">
        <v>38</v>
      </c>
      <c r="B59" s="88" t="s">
        <v>64</v>
      </c>
      <c r="C59" s="84">
        <v>4369</v>
      </c>
      <c r="D59" s="84">
        <v>10</v>
      </c>
      <c r="E59" s="84">
        <v>10</v>
      </c>
      <c r="F59" s="84">
        <v>10</v>
      </c>
      <c r="G59" s="84">
        <v>3</v>
      </c>
      <c r="H59" s="84">
        <v>5</v>
      </c>
      <c r="I59" s="84">
        <v>7</v>
      </c>
      <c r="J59" s="84">
        <v>6</v>
      </c>
      <c r="K59" s="84">
        <v>237</v>
      </c>
      <c r="L59" s="84">
        <v>34</v>
      </c>
      <c r="M59" s="84">
        <v>2</v>
      </c>
      <c r="N59" s="19" t="s">
        <v>217</v>
      </c>
      <c r="O59" s="19" t="s">
        <v>37</v>
      </c>
      <c r="P59" s="84"/>
    </row>
    <row r="60" spans="1:16" x14ac:dyDescent="0.3">
      <c r="A60" s="73">
        <v>39</v>
      </c>
      <c r="B60" s="88" t="s">
        <v>168</v>
      </c>
      <c r="C60" s="84">
        <v>6722</v>
      </c>
      <c r="D60" s="84">
        <v>110</v>
      </c>
      <c r="E60" s="84">
        <v>135</v>
      </c>
      <c r="F60" s="84">
        <v>159</v>
      </c>
      <c r="G60" s="84">
        <v>143</v>
      </c>
      <c r="H60" s="84">
        <v>144</v>
      </c>
      <c r="I60" s="84">
        <v>135</v>
      </c>
      <c r="J60" s="84">
        <v>43</v>
      </c>
      <c r="K60" s="84">
        <v>1859</v>
      </c>
      <c r="L60" s="84">
        <v>320</v>
      </c>
      <c r="M60" s="84">
        <v>10</v>
      </c>
      <c r="N60" s="19" t="s">
        <v>168</v>
      </c>
      <c r="O60" s="19" t="s">
        <v>37</v>
      </c>
      <c r="P60" s="84"/>
    </row>
    <row r="61" spans="1:16" x14ac:dyDescent="0.3">
      <c r="A61" s="73"/>
      <c r="B61" s="86" t="e">
        <v>#N/A</v>
      </c>
      <c r="C61" s="84"/>
      <c r="D61" s="87">
        <v>324</v>
      </c>
      <c r="E61" s="87">
        <v>325</v>
      </c>
      <c r="F61" s="87">
        <v>386</v>
      </c>
      <c r="G61" s="87">
        <v>329</v>
      </c>
      <c r="H61" s="87">
        <v>334</v>
      </c>
      <c r="I61" s="87">
        <v>360</v>
      </c>
      <c r="J61" s="87">
        <v>359</v>
      </c>
      <c r="K61" s="87">
        <v>6339</v>
      </c>
      <c r="L61" s="87">
        <v>909</v>
      </c>
      <c r="M61" s="87">
        <v>69</v>
      </c>
      <c r="N61" s="19" t="s">
        <v>526</v>
      </c>
      <c r="O61" s="19" t="s">
        <v>526</v>
      </c>
      <c r="P61" s="87">
        <v>59</v>
      </c>
    </row>
    <row r="62" spans="1:16" x14ac:dyDescent="0.3">
      <c r="A62" s="73">
        <v>40</v>
      </c>
      <c r="B62" s="88" t="s">
        <v>38</v>
      </c>
      <c r="C62" s="84">
        <v>4342</v>
      </c>
      <c r="D62" s="84">
        <v>180</v>
      </c>
      <c r="E62" s="84">
        <v>176</v>
      </c>
      <c r="F62" s="84">
        <v>194</v>
      </c>
      <c r="G62" s="84">
        <v>180</v>
      </c>
      <c r="H62" s="84">
        <v>176</v>
      </c>
      <c r="I62" s="84">
        <v>177</v>
      </c>
      <c r="J62" s="84">
        <v>196</v>
      </c>
      <c r="K62" s="84">
        <v>2489</v>
      </c>
      <c r="L62" s="84">
        <v>460</v>
      </c>
      <c r="M62" s="84">
        <v>21</v>
      </c>
      <c r="N62" s="19" t="s">
        <v>38</v>
      </c>
      <c r="O62" s="19" t="s">
        <v>39</v>
      </c>
      <c r="P62" s="84">
        <v>59</v>
      </c>
    </row>
    <row r="63" spans="1:16" x14ac:dyDescent="0.3">
      <c r="A63" s="73">
        <v>41</v>
      </c>
      <c r="B63" s="88" t="s">
        <v>40</v>
      </c>
      <c r="C63" s="84">
        <v>4343</v>
      </c>
      <c r="D63" s="84">
        <v>8</v>
      </c>
      <c r="E63" s="84">
        <v>10</v>
      </c>
      <c r="F63" s="84">
        <v>12</v>
      </c>
      <c r="G63" s="84">
        <v>8</v>
      </c>
      <c r="H63" s="84">
        <v>10</v>
      </c>
      <c r="I63" s="84">
        <v>16</v>
      </c>
      <c r="J63" s="84">
        <v>2</v>
      </c>
      <c r="K63" s="84">
        <v>539</v>
      </c>
      <c r="L63" s="84">
        <v>53</v>
      </c>
      <c r="M63" s="84">
        <v>24</v>
      </c>
      <c r="N63" s="19" t="s">
        <v>38</v>
      </c>
      <c r="O63" s="19" t="s">
        <v>39</v>
      </c>
      <c r="P63" s="84"/>
    </row>
    <row r="64" spans="1:16" x14ac:dyDescent="0.3">
      <c r="A64" s="73">
        <v>42</v>
      </c>
      <c r="B64" s="88" t="s">
        <v>41</v>
      </c>
      <c r="C64" s="84">
        <v>4344</v>
      </c>
      <c r="D64" s="84">
        <v>8</v>
      </c>
      <c r="E64" s="84">
        <v>15</v>
      </c>
      <c r="F64" s="84">
        <v>30</v>
      </c>
      <c r="G64" s="84">
        <v>15</v>
      </c>
      <c r="H64" s="84">
        <v>18</v>
      </c>
      <c r="I64" s="84">
        <v>25</v>
      </c>
      <c r="J64" s="84">
        <v>1</v>
      </c>
      <c r="K64" s="84">
        <v>38</v>
      </c>
      <c r="L64" s="84">
        <v>4</v>
      </c>
      <c r="M64" s="84">
        <v>0</v>
      </c>
      <c r="N64" s="19" t="s">
        <v>38</v>
      </c>
      <c r="O64" s="19" t="s">
        <v>39</v>
      </c>
      <c r="P64" s="84"/>
    </row>
    <row r="65" spans="1:16" x14ac:dyDescent="0.3">
      <c r="A65" s="73">
        <v>43</v>
      </c>
      <c r="B65" s="88" t="s">
        <v>56</v>
      </c>
      <c r="C65" s="84">
        <v>4359</v>
      </c>
      <c r="D65" s="84">
        <v>60</v>
      </c>
      <c r="E65" s="84">
        <v>45</v>
      </c>
      <c r="F65" s="84">
        <v>52</v>
      </c>
      <c r="G65" s="84">
        <v>50</v>
      </c>
      <c r="H65" s="84">
        <v>55</v>
      </c>
      <c r="I65" s="84">
        <v>60</v>
      </c>
      <c r="J65" s="84">
        <v>85</v>
      </c>
      <c r="K65" s="84">
        <v>1217</v>
      </c>
      <c r="L65" s="84">
        <v>164</v>
      </c>
      <c r="M65" s="84">
        <v>12</v>
      </c>
      <c r="N65" s="19" t="s">
        <v>58</v>
      </c>
      <c r="O65" s="19" t="s">
        <v>39</v>
      </c>
      <c r="P65" s="84"/>
    </row>
    <row r="66" spans="1:16" x14ac:dyDescent="0.3">
      <c r="A66" s="73">
        <v>44</v>
      </c>
      <c r="B66" s="88" t="s">
        <v>57</v>
      </c>
      <c r="C66" s="84">
        <v>4360</v>
      </c>
      <c r="D66" s="84">
        <v>35</v>
      </c>
      <c r="E66" s="84">
        <v>32</v>
      </c>
      <c r="F66" s="84">
        <v>40</v>
      </c>
      <c r="G66" s="84">
        <v>25</v>
      </c>
      <c r="H66" s="84">
        <v>25</v>
      </c>
      <c r="I66" s="84">
        <v>30</v>
      </c>
      <c r="J66" s="84">
        <v>33</v>
      </c>
      <c r="K66" s="84">
        <v>993</v>
      </c>
      <c r="L66" s="84">
        <v>90</v>
      </c>
      <c r="M66" s="84">
        <v>8</v>
      </c>
      <c r="N66" s="19" t="s">
        <v>58</v>
      </c>
      <c r="O66" s="19" t="s">
        <v>39</v>
      </c>
      <c r="P66" s="84"/>
    </row>
    <row r="67" spans="1:16" x14ac:dyDescent="0.3">
      <c r="A67" s="73">
        <v>45</v>
      </c>
      <c r="B67" s="88" t="s">
        <v>58</v>
      </c>
      <c r="C67" s="84">
        <v>4361</v>
      </c>
      <c r="D67" s="84">
        <v>8</v>
      </c>
      <c r="E67" s="84">
        <v>10</v>
      </c>
      <c r="F67" s="84">
        <v>12</v>
      </c>
      <c r="G67" s="84">
        <v>8</v>
      </c>
      <c r="H67" s="84">
        <v>10</v>
      </c>
      <c r="I67" s="84">
        <v>10</v>
      </c>
      <c r="J67" s="84">
        <v>26</v>
      </c>
      <c r="K67" s="84">
        <v>370</v>
      </c>
      <c r="L67" s="84">
        <v>44</v>
      </c>
      <c r="M67" s="84">
        <v>0</v>
      </c>
      <c r="N67" s="19" t="s">
        <v>58</v>
      </c>
      <c r="O67" s="19" t="s">
        <v>39</v>
      </c>
      <c r="P67" s="84"/>
    </row>
    <row r="68" spans="1:16" x14ac:dyDescent="0.3">
      <c r="A68" s="73">
        <v>46</v>
      </c>
      <c r="B68" s="88" t="s">
        <v>13</v>
      </c>
      <c r="C68" s="84">
        <v>4362</v>
      </c>
      <c r="D68" s="84">
        <v>20</v>
      </c>
      <c r="E68" s="84">
        <v>27</v>
      </c>
      <c r="F68" s="84">
        <v>38</v>
      </c>
      <c r="G68" s="84">
        <v>35</v>
      </c>
      <c r="H68" s="84">
        <v>35</v>
      </c>
      <c r="I68" s="84">
        <v>32</v>
      </c>
      <c r="J68" s="84">
        <v>14</v>
      </c>
      <c r="K68" s="84">
        <v>397</v>
      </c>
      <c r="L68" s="84">
        <v>57</v>
      </c>
      <c r="M68" s="84">
        <v>1</v>
      </c>
      <c r="N68" s="19" t="s">
        <v>58</v>
      </c>
      <c r="O68" s="19" t="s">
        <v>39</v>
      </c>
      <c r="P68" s="84"/>
    </row>
    <row r="69" spans="1:16" x14ac:dyDescent="0.3">
      <c r="A69" s="73">
        <v>47</v>
      </c>
      <c r="B69" s="88" t="s">
        <v>59</v>
      </c>
      <c r="C69" s="84">
        <v>4363</v>
      </c>
      <c r="D69" s="84">
        <v>5</v>
      </c>
      <c r="E69" s="84">
        <v>10</v>
      </c>
      <c r="F69" s="84">
        <v>8</v>
      </c>
      <c r="G69" s="84">
        <v>8</v>
      </c>
      <c r="H69" s="84">
        <v>5</v>
      </c>
      <c r="I69" s="84">
        <v>10</v>
      </c>
      <c r="J69" s="84">
        <v>2</v>
      </c>
      <c r="K69" s="84">
        <v>296</v>
      </c>
      <c r="L69" s="84">
        <v>37</v>
      </c>
      <c r="M69" s="84">
        <v>3</v>
      </c>
      <c r="N69" s="19" t="s">
        <v>58</v>
      </c>
      <c r="O69" s="19" t="s">
        <v>39</v>
      </c>
      <c r="P69" s="84"/>
    </row>
    <row r="70" spans="1:16" x14ac:dyDescent="0.3">
      <c r="A70" s="73"/>
      <c r="B70" s="86" t="e">
        <v>#N/A</v>
      </c>
      <c r="C70" s="84"/>
      <c r="D70" s="87">
        <v>747</v>
      </c>
      <c r="E70" s="87">
        <v>936</v>
      </c>
      <c r="F70" s="87">
        <v>1064</v>
      </c>
      <c r="G70" s="87">
        <v>995</v>
      </c>
      <c r="H70" s="87">
        <v>1077</v>
      </c>
      <c r="I70" s="87">
        <v>1039</v>
      </c>
      <c r="J70" s="87">
        <v>308</v>
      </c>
      <c r="K70" s="87">
        <v>9956</v>
      </c>
      <c r="L70" s="87">
        <v>1358</v>
      </c>
      <c r="M70" s="87">
        <v>31</v>
      </c>
      <c r="N70" s="19" t="s">
        <v>526</v>
      </c>
      <c r="O70" s="19" t="s">
        <v>526</v>
      </c>
      <c r="P70" s="87">
        <v>141</v>
      </c>
    </row>
    <row r="71" spans="1:16" x14ac:dyDescent="0.3">
      <c r="A71" s="73">
        <v>48</v>
      </c>
      <c r="B71" s="88" t="s">
        <v>46</v>
      </c>
      <c r="C71" s="84">
        <v>4349</v>
      </c>
      <c r="D71" s="84">
        <v>350</v>
      </c>
      <c r="E71" s="84">
        <v>473</v>
      </c>
      <c r="F71" s="84">
        <v>524</v>
      </c>
      <c r="G71" s="84">
        <v>475</v>
      </c>
      <c r="H71" s="84">
        <v>480</v>
      </c>
      <c r="I71" s="84">
        <v>510</v>
      </c>
      <c r="J71" s="84">
        <v>144</v>
      </c>
      <c r="K71" s="84">
        <v>2973</v>
      </c>
      <c r="L71" s="84">
        <v>526</v>
      </c>
      <c r="M71" s="84">
        <v>8</v>
      </c>
      <c r="N71" s="19" t="s">
        <v>46</v>
      </c>
      <c r="O71" s="19" t="s">
        <v>47</v>
      </c>
      <c r="P71" s="84">
        <v>141</v>
      </c>
    </row>
    <row r="72" spans="1:16" x14ac:dyDescent="0.3">
      <c r="A72" s="73">
        <v>49</v>
      </c>
      <c r="B72" s="88" t="s">
        <v>48</v>
      </c>
      <c r="C72" s="84">
        <v>4350</v>
      </c>
      <c r="D72" s="84">
        <v>30</v>
      </c>
      <c r="E72" s="84">
        <v>80</v>
      </c>
      <c r="F72" s="84">
        <v>90</v>
      </c>
      <c r="G72" s="84">
        <v>85</v>
      </c>
      <c r="H72" s="84">
        <v>84</v>
      </c>
      <c r="I72" s="84">
        <v>80</v>
      </c>
      <c r="J72" s="84">
        <v>33</v>
      </c>
      <c r="K72" s="84">
        <v>1088</v>
      </c>
      <c r="L72" s="84">
        <v>58</v>
      </c>
      <c r="M72" s="84">
        <v>2</v>
      </c>
      <c r="N72" s="19" t="s">
        <v>46</v>
      </c>
      <c r="O72" s="19" t="s">
        <v>47</v>
      </c>
      <c r="P72" s="84"/>
    </row>
    <row r="73" spans="1:16" x14ac:dyDescent="0.3">
      <c r="A73" s="73">
        <v>50</v>
      </c>
      <c r="B73" s="88" t="s">
        <v>49</v>
      </c>
      <c r="C73" s="84">
        <v>4351</v>
      </c>
      <c r="D73" s="84">
        <v>35</v>
      </c>
      <c r="E73" s="84">
        <v>50</v>
      </c>
      <c r="F73" s="84">
        <v>50</v>
      </c>
      <c r="G73" s="84">
        <v>45</v>
      </c>
      <c r="H73" s="84">
        <v>40</v>
      </c>
      <c r="I73" s="84">
        <v>50</v>
      </c>
      <c r="J73" s="84">
        <v>6</v>
      </c>
      <c r="K73" s="84">
        <v>550</v>
      </c>
      <c r="L73" s="84">
        <v>74</v>
      </c>
      <c r="M73" s="84">
        <v>2</v>
      </c>
      <c r="N73" s="19" t="s">
        <v>46</v>
      </c>
      <c r="O73" s="19" t="s">
        <v>47</v>
      </c>
      <c r="P73" s="84"/>
    </row>
    <row r="74" spans="1:16" x14ac:dyDescent="0.3">
      <c r="A74" s="73">
        <v>51</v>
      </c>
      <c r="B74" s="88" t="s">
        <v>50</v>
      </c>
      <c r="C74" s="84">
        <v>4352</v>
      </c>
      <c r="D74" s="84">
        <v>20</v>
      </c>
      <c r="E74" s="84">
        <v>25</v>
      </c>
      <c r="F74" s="84">
        <v>24</v>
      </c>
      <c r="G74" s="84">
        <v>23</v>
      </c>
      <c r="H74" s="84">
        <v>20</v>
      </c>
      <c r="I74" s="84">
        <v>20</v>
      </c>
      <c r="J74" s="84">
        <v>4</v>
      </c>
      <c r="K74" s="84">
        <v>747</v>
      </c>
      <c r="L74" s="84">
        <v>128</v>
      </c>
      <c r="M74" s="84">
        <v>1</v>
      </c>
      <c r="N74" s="19" t="s">
        <v>46</v>
      </c>
      <c r="O74" s="19" t="s">
        <v>47</v>
      </c>
      <c r="P74" s="84"/>
    </row>
    <row r="75" spans="1:16" x14ac:dyDescent="0.3">
      <c r="A75" s="73">
        <v>52</v>
      </c>
      <c r="B75" s="88" t="s">
        <v>51</v>
      </c>
      <c r="C75" s="84">
        <v>4353</v>
      </c>
      <c r="D75" s="84">
        <v>130</v>
      </c>
      <c r="E75" s="84">
        <v>110</v>
      </c>
      <c r="F75" s="84">
        <v>120</v>
      </c>
      <c r="G75" s="84">
        <v>115</v>
      </c>
      <c r="H75" s="84">
        <v>145</v>
      </c>
      <c r="I75" s="84">
        <v>115</v>
      </c>
      <c r="J75" s="84">
        <v>64</v>
      </c>
      <c r="K75" s="84">
        <v>1624</v>
      </c>
      <c r="L75" s="84">
        <v>219</v>
      </c>
      <c r="M75" s="84">
        <v>4</v>
      </c>
      <c r="N75" s="19" t="s">
        <v>211</v>
      </c>
      <c r="O75" s="19" t="s">
        <v>47</v>
      </c>
      <c r="P75" s="84"/>
    </row>
    <row r="76" spans="1:16" x14ac:dyDescent="0.3">
      <c r="A76" s="73">
        <v>53</v>
      </c>
      <c r="B76" s="88" t="s">
        <v>52</v>
      </c>
      <c r="C76" s="84">
        <v>4354</v>
      </c>
      <c r="D76" s="84">
        <v>12</v>
      </c>
      <c r="E76" s="84">
        <v>18</v>
      </c>
      <c r="F76" s="84">
        <v>20</v>
      </c>
      <c r="G76" s="84">
        <v>20</v>
      </c>
      <c r="H76" s="84">
        <v>21</v>
      </c>
      <c r="I76" s="84">
        <v>25</v>
      </c>
      <c r="J76" s="84">
        <v>11</v>
      </c>
      <c r="K76" s="84">
        <v>455</v>
      </c>
      <c r="L76" s="84">
        <v>46</v>
      </c>
      <c r="M76" s="84">
        <v>1</v>
      </c>
      <c r="N76" s="19" t="s">
        <v>212</v>
      </c>
      <c r="O76" s="19" t="s">
        <v>47</v>
      </c>
      <c r="P76" s="84"/>
    </row>
    <row r="77" spans="1:16" x14ac:dyDescent="0.3">
      <c r="A77" s="73">
        <v>54</v>
      </c>
      <c r="B77" s="88" t="s">
        <v>53</v>
      </c>
      <c r="C77" s="84">
        <v>4355</v>
      </c>
      <c r="D77" s="84">
        <v>170</v>
      </c>
      <c r="E77" s="84">
        <v>180</v>
      </c>
      <c r="F77" s="84">
        <v>236</v>
      </c>
      <c r="G77" s="84">
        <v>232</v>
      </c>
      <c r="H77" s="84">
        <v>287</v>
      </c>
      <c r="I77" s="84">
        <v>239</v>
      </c>
      <c r="J77" s="84">
        <v>46</v>
      </c>
      <c r="K77" s="84">
        <v>2519</v>
      </c>
      <c r="L77" s="84">
        <v>307</v>
      </c>
      <c r="M77" s="84">
        <v>13</v>
      </c>
      <c r="N77" s="19" t="s">
        <v>53</v>
      </c>
      <c r="O77" s="19" t="s">
        <v>47</v>
      </c>
      <c r="P77" s="84"/>
    </row>
    <row r="78" spans="1:16" x14ac:dyDescent="0.3">
      <c r="A78" s="73"/>
      <c r="B78" s="86" t="e">
        <v>#N/A</v>
      </c>
      <c r="C78" s="84"/>
      <c r="D78" s="87">
        <v>290</v>
      </c>
      <c r="E78" s="87">
        <v>496</v>
      </c>
      <c r="F78" s="87">
        <v>498</v>
      </c>
      <c r="G78" s="87">
        <v>588</v>
      </c>
      <c r="H78" s="87">
        <v>624</v>
      </c>
      <c r="I78" s="87">
        <v>551</v>
      </c>
      <c r="J78" s="87">
        <v>218</v>
      </c>
      <c r="K78" s="87">
        <v>4660</v>
      </c>
      <c r="L78" s="87">
        <v>890</v>
      </c>
      <c r="M78" s="87">
        <v>11</v>
      </c>
      <c r="N78" s="19" t="s">
        <v>526</v>
      </c>
      <c r="O78" s="19" t="s">
        <v>526</v>
      </c>
      <c r="P78" s="87">
        <v>52</v>
      </c>
    </row>
    <row r="79" spans="1:16" x14ac:dyDescent="0.3">
      <c r="A79" s="73">
        <v>55</v>
      </c>
      <c r="B79" s="88" t="s">
        <v>32</v>
      </c>
      <c r="C79" s="84">
        <v>4338</v>
      </c>
      <c r="D79" s="84">
        <v>200</v>
      </c>
      <c r="E79" s="84">
        <v>356</v>
      </c>
      <c r="F79" s="84">
        <v>364</v>
      </c>
      <c r="G79" s="84">
        <v>410</v>
      </c>
      <c r="H79" s="84">
        <v>414</v>
      </c>
      <c r="I79" s="84">
        <v>400</v>
      </c>
      <c r="J79" s="84">
        <v>209</v>
      </c>
      <c r="K79" s="84">
        <v>2807</v>
      </c>
      <c r="L79" s="84">
        <v>552</v>
      </c>
      <c r="M79" s="84">
        <v>8</v>
      </c>
      <c r="N79" s="19" t="s">
        <v>32</v>
      </c>
      <c r="O79" s="19" t="s">
        <v>32</v>
      </c>
      <c r="P79" s="84">
        <v>52</v>
      </c>
    </row>
    <row r="80" spans="1:16" x14ac:dyDescent="0.3">
      <c r="A80" s="73">
        <v>56</v>
      </c>
      <c r="B80" s="88" t="s">
        <v>180</v>
      </c>
      <c r="C80" s="84">
        <v>7306</v>
      </c>
      <c r="D80" s="84">
        <v>90</v>
      </c>
      <c r="E80" s="84">
        <v>140</v>
      </c>
      <c r="F80" s="84">
        <v>134</v>
      </c>
      <c r="G80" s="84">
        <v>178</v>
      </c>
      <c r="H80" s="84">
        <v>210</v>
      </c>
      <c r="I80" s="84">
        <v>151</v>
      </c>
      <c r="J80" s="84">
        <v>9</v>
      </c>
      <c r="K80" s="84">
        <v>1853</v>
      </c>
      <c r="L80" s="84">
        <v>338</v>
      </c>
      <c r="M80" s="84">
        <v>3</v>
      </c>
      <c r="N80" s="19" t="s">
        <v>32</v>
      </c>
      <c r="O80" s="19" t="s">
        <v>32</v>
      </c>
      <c r="P80" s="84"/>
    </row>
    <row r="81" spans="1:16" x14ac:dyDescent="0.3">
      <c r="A81" s="73"/>
      <c r="B81" s="86" t="e">
        <v>#N/A</v>
      </c>
      <c r="C81" s="84"/>
      <c r="D81" s="87">
        <v>131</v>
      </c>
      <c r="E81" s="87">
        <v>146</v>
      </c>
      <c r="F81" s="87">
        <v>134</v>
      </c>
      <c r="G81" s="87">
        <v>124</v>
      </c>
      <c r="H81" s="87">
        <v>77</v>
      </c>
      <c r="I81" s="87">
        <v>100</v>
      </c>
      <c r="J81" s="87">
        <v>31</v>
      </c>
      <c r="K81" s="87">
        <v>3426</v>
      </c>
      <c r="L81" s="87">
        <v>401</v>
      </c>
      <c r="M81" s="87">
        <v>11</v>
      </c>
      <c r="N81" s="19" t="s">
        <v>526</v>
      </c>
      <c r="O81" s="19" t="s">
        <v>526</v>
      </c>
      <c r="P81" s="87">
        <v>29</v>
      </c>
    </row>
    <row r="82" spans="1:16" x14ac:dyDescent="0.3">
      <c r="A82" s="73">
        <v>57</v>
      </c>
      <c r="B82" s="88" t="s">
        <v>194</v>
      </c>
      <c r="C82" s="84">
        <v>17875</v>
      </c>
      <c r="D82" s="84">
        <v>3</v>
      </c>
      <c r="E82" s="84">
        <v>5</v>
      </c>
      <c r="F82" s="84">
        <v>5</v>
      </c>
      <c r="G82" s="84">
        <v>4</v>
      </c>
      <c r="H82" s="84">
        <v>4</v>
      </c>
      <c r="I82" s="84">
        <v>3</v>
      </c>
      <c r="J82" s="84">
        <v>2</v>
      </c>
      <c r="K82" s="84">
        <v>267</v>
      </c>
      <c r="L82" s="84">
        <v>23</v>
      </c>
      <c r="M82" s="84">
        <v>0</v>
      </c>
      <c r="N82" s="19" t="s">
        <v>61</v>
      </c>
      <c r="O82" s="19" t="s">
        <v>61</v>
      </c>
      <c r="P82" s="84"/>
    </row>
    <row r="83" spans="1:16" x14ac:dyDescent="0.3">
      <c r="A83" s="73">
        <v>58</v>
      </c>
      <c r="B83" s="88" t="s">
        <v>60</v>
      </c>
      <c r="C83" s="84">
        <v>4364</v>
      </c>
      <c r="D83" s="84">
        <v>31</v>
      </c>
      <c r="E83" s="84">
        <v>40</v>
      </c>
      <c r="F83" s="84">
        <v>38</v>
      </c>
      <c r="G83" s="84">
        <v>35</v>
      </c>
      <c r="H83" s="84">
        <v>15</v>
      </c>
      <c r="I83" s="84">
        <v>22</v>
      </c>
      <c r="J83" s="84">
        <v>4</v>
      </c>
      <c r="K83" s="84">
        <v>666</v>
      </c>
      <c r="L83" s="84">
        <v>69</v>
      </c>
      <c r="M83" s="84">
        <v>1</v>
      </c>
      <c r="N83" s="19" t="s">
        <v>60</v>
      </c>
      <c r="O83" s="19" t="s">
        <v>61</v>
      </c>
      <c r="P83" s="84"/>
    </row>
    <row r="84" spans="1:16" x14ac:dyDescent="0.3">
      <c r="A84" s="73">
        <v>59</v>
      </c>
      <c r="B84" s="88" t="s">
        <v>200</v>
      </c>
      <c r="C84" s="84">
        <v>4365</v>
      </c>
      <c r="D84" s="84">
        <v>7</v>
      </c>
      <c r="E84" s="84">
        <v>10</v>
      </c>
      <c r="F84" s="84">
        <v>12</v>
      </c>
      <c r="G84" s="84">
        <v>4</v>
      </c>
      <c r="H84" s="84">
        <v>8</v>
      </c>
      <c r="I84" s="84">
        <v>7</v>
      </c>
      <c r="J84" s="84">
        <v>1</v>
      </c>
      <c r="K84" s="84">
        <v>116</v>
      </c>
      <c r="L84" s="84">
        <v>25</v>
      </c>
      <c r="M84" s="84">
        <v>0</v>
      </c>
      <c r="N84" s="19" t="s">
        <v>60</v>
      </c>
      <c r="O84" s="19" t="s">
        <v>61</v>
      </c>
      <c r="P84" s="84"/>
    </row>
    <row r="85" spans="1:16" x14ac:dyDescent="0.3">
      <c r="A85" s="73">
        <v>60</v>
      </c>
      <c r="B85" s="88" t="s">
        <v>61</v>
      </c>
      <c r="C85" s="84">
        <v>4366</v>
      </c>
      <c r="D85" s="84">
        <v>80</v>
      </c>
      <c r="E85" s="84">
        <v>80</v>
      </c>
      <c r="F85" s="84">
        <v>70</v>
      </c>
      <c r="G85" s="84">
        <v>71</v>
      </c>
      <c r="H85" s="84">
        <v>40</v>
      </c>
      <c r="I85" s="84">
        <v>58</v>
      </c>
      <c r="J85" s="84">
        <v>20</v>
      </c>
      <c r="K85" s="84">
        <v>1953</v>
      </c>
      <c r="L85" s="84">
        <v>229</v>
      </c>
      <c r="M85" s="84">
        <v>10</v>
      </c>
      <c r="N85" s="19" t="s">
        <v>61</v>
      </c>
      <c r="O85" s="19" t="s">
        <v>61</v>
      </c>
      <c r="P85" s="84">
        <v>29</v>
      </c>
    </row>
    <row r="86" spans="1:16" x14ac:dyDescent="0.3">
      <c r="A86" s="73">
        <v>61</v>
      </c>
      <c r="B86" s="88" t="s">
        <v>62</v>
      </c>
      <c r="C86" s="84">
        <v>4367</v>
      </c>
      <c r="D86" s="84">
        <v>5</v>
      </c>
      <c r="E86" s="84">
        <v>7</v>
      </c>
      <c r="F86" s="84">
        <v>5</v>
      </c>
      <c r="G86" s="84">
        <v>5</v>
      </c>
      <c r="H86" s="84">
        <v>5</v>
      </c>
      <c r="I86" s="84">
        <v>6</v>
      </c>
      <c r="J86" s="84">
        <v>3</v>
      </c>
      <c r="K86" s="84">
        <v>197</v>
      </c>
      <c r="L86" s="84">
        <v>29</v>
      </c>
      <c r="M86" s="84">
        <v>0</v>
      </c>
      <c r="N86" s="19" t="s">
        <v>61</v>
      </c>
      <c r="O86" s="19" t="s">
        <v>61</v>
      </c>
      <c r="P86" s="84"/>
    </row>
    <row r="87" spans="1:16" x14ac:dyDescent="0.3">
      <c r="A87" s="73">
        <v>62</v>
      </c>
      <c r="B87" s="88" t="s">
        <v>63</v>
      </c>
      <c r="C87" s="84">
        <v>4368</v>
      </c>
      <c r="D87" s="84">
        <v>5</v>
      </c>
      <c r="E87" s="84">
        <v>4</v>
      </c>
      <c r="F87" s="84">
        <v>4</v>
      </c>
      <c r="G87" s="84">
        <v>5</v>
      </c>
      <c r="H87" s="84">
        <v>5</v>
      </c>
      <c r="I87" s="84">
        <v>4</v>
      </c>
      <c r="J87" s="84">
        <v>1</v>
      </c>
      <c r="K87" s="84">
        <v>227</v>
      </c>
      <c r="L87" s="84">
        <v>26</v>
      </c>
      <c r="M87" s="84">
        <v>0</v>
      </c>
      <c r="N87" s="19" t="s">
        <v>61</v>
      </c>
      <c r="O87" s="19" t="s">
        <v>61</v>
      </c>
      <c r="P87" s="84"/>
    </row>
    <row r="88" spans="1:16" x14ac:dyDescent="0.3">
      <c r="A88" s="73"/>
      <c r="B88" s="86" t="e">
        <v>#N/A</v>
      </c>
      <c r="C88" s="84"/>
      <c r="D88" s="87">
        <v>310</v>
      </c>
      <c r="E88" s="87">
        <v>307</v>
      </c>
      <c r="F88" s="87">
        <v>363</v>
      </c>
      <c r="G88" s="87">
        <v>367</v>
      </c>
      <c r="H88" s="87">
        <v>389</v>
      </c>
      <c r="I88" s="87">
        <v>420</v>
      </c>
      <c r="J88" s="87">
        <v>87</v>
      </c>
      <c r="K88" s="87">
        <v>4321</v>
      </c>
      <c r="L88" s="87">
        <v>707</v>
      </c>
      <c r="M88" s="87">
        <v>35</v>
      </c>
      <c r="N88" s="19" t="s">
        <v>526</v>
      </c>
      <c r="O88" s="19" t="s">
        <v>526</v>
      </c>
      <c r="P88" s="87">
        <v>0</v>
      </c>
    </row>
    <row r="89" spans="1:16" x14ac:dyDescent="0.3">
      <c r="A89" s="73">
        <v>63</v>
      </c>
      <c r="B89" s="88" t="s">
        <v>42</v>
      </c>
      <c r="C89" s="84">
        <v>4345</v>
      </c>
      <c r="D89" s="84">
        <v>240</v>
      </c>
      <c r="E89" s="84">
        <v>220</v>
      </c>
      <c r="F89" s="84">
        <v>238</v>
      </c>
      <c r="G89" s="84">
        <v>225</v>
      </c>
      <c r="H89" s="84">
        <v>252</v>
      </c>
      <c r="I89" s="84">
        <v>264</v>
      </c>
      <c r="J89" s="84">
        <v>60</v>
      </c>
      <c r="K89" s="84">
        <v>1869</v>
      </c>
      <c r="L89" s="84">
        <v>348</v>
      </c>
      <c r="M89" s="84">
        <v>21</v>
      </c>
      <c r="N89" s="19" t="s">
        <v>42</v>
      </c>
      <c r="O89" s="19" t="s">
        <v>42</v>
      </c>
      <c r="P89" s="84"/>
    </row>
    <row r="90" spans="1:16" x14ac:dyDescent="0.3">
      <c r="A90" s="73">
        <v>64</v>
      </c>
      <c r="B90" s="88" t="s">
        <v>43</v>
      </c>
      <c r="C90" s="84">
        <v>4346</v>
      </c>
      <c r="D90" s="84">
        <v>20</v>
      </c>
      <c r="E90" s="84">
        <v>25</v>
      </c>
      <c r="F90" s="84">
        <v>32</v>
      </c>
      <c r="G90" s="84">
        <v>35</v>
      </c>
      <c r="H90" s="84">
        <v>34</v>
      </c>
      <c r="I90" s="84">
        <v>50</v>
      </c>
      <c r="J90" s="84">
        <v>0</v>
      </c>
      <c r="K90" s="84">
        <v>1208</v>
      </c>
      <c r="L90" s="84">
        <v>224</v>
      </c>
      <c r="M90" s="84">
        <v>2</v>
      </c>
      <c r="N90" s="19" t="s">
        <v>42</v>
      </c>
      <c r="O90" s="19" t="s">
        <v>42</v>
      </c>
      <c r="P90" s="84"/>
    </row>
    <row r="91" spans="1:16" x14ac:dyDescent="0.3">
      <c r="A91" s="73">
        <v>65</v>
      </c>
      <c r="B91" s="88" t="s">
        <v>44</v>
      </c>
      <c r="C91" s="84">
        <v>4347</v>
      </c>
      <c r="D91" s="84">
        <v>20</v>
      </c>
      <c r="E91" s="84">
        <v>21</v>
      </c>
      <c r="F91" s="84">
        <v>21</v>
      </c>
      <c r="G91" s="84">
        <v>30</v>
      </c>
      <c r="H91" s="84">
        <v>28</v>
      </c>
      <c r="I91" s="84">
        <v>30</v>
      </c>
      <c r="J91" s="84">
        <v>0</v>
      </c>
      <c r="K91" s="84">
        <v>640</v>
      </c>
      <c r="L91" s="84">
        <v>54</v>
      </c>
      <c r="M91" s="84">
        <v>3</v>
      </c>
      <c r="N91" s="19" t="s">
        <v>42</v>
      </c>
      <c r="O91" s="19" t="s">
        <v>42</v>
      </c>
      <c r="P91" s="84"/>
    </row>
    <row r="92" spans="1:16" x14ac:dyDescent="0.3">
      <c r="A92" s="73">
        <v>66</v>
      </c>
      <c r="B92" s="88" t="s">
        <v>45</v>
      </c>
      <c r="C92" s="84">
        <v>4348</v>
      </c>
      <c r="D92" s="84">
        <v>30</v>
      </c>
      <c r="E92" s="84">
        <v>41</v>
      </c>
      <c r="F92" s="84">
        <v>72</v>
      </c>
      <c r="G92" s="84">
        <v>77</v>
      </c>
      <c r="H92" s="84">
        <v>75</v>
      </c>
      <c r="I92" s="84">
        <v>76</v>
      </c>
      <c r="J92" s="84">
        <v>27</v>
      </c>
      <c r="K92" s="84">
        <v>604</v>
      </c>
      <c r="L92" s="84">
        <v>81</v>
      </c>
      <c r="M92" s="84">
        <v>9</v>
      </c>
      <c r="N92" s="19" t="s">
        <v>42</v>
      </c>
      <c r="O92" s="19" t="s">
        <v>42</v>
      </c>
      <c r="P92" s="84"/>
    </row>
    <row r="93" spans="1:16" x14ac:dyDescent="0.3">
      <c r="A93" s="73"/>
      <c r="B93" s="83" t="e">
        <v>#N/A</v>
      </c>
      <c r="C93" s="84"/>
      <c r="D93" s="85">
        <v>1195</v>
      </c>
      <c r="E93" s="85">
        <v>1485</v>
      </c>
      <c r="F93" s="85">
        <v>1641</v>
      </c>
      <c r="G93" s="85">
        <v>1548</v>
      </c>
      <c r="H93" s="85">
        <v>1527</v>
      </c>
      <c r="I93" s="85">
        <v>1607</v>
      </c>
      <c r="J93" s="85">
        <v>565</v>
      </c>
      <c r="K93" s="85">
        <v>21364</v>
      </c>
      <c r="L93" s="85">
        <v>2929</v>
      </c>
      <c r="M93" s="85">
        <v>174</v>
      </c>
      <c r="N93" s="19" t="s">
        <v>526</v>
      </c>
      <c r="O93" s="19" t="s">
        <v>526</v>
      </c>
      <c r="P93" s="85">
        <v>125</v>
      </c>
    </row>
    <row r="94" spans="1:16" x14ac:dyDescent="0.3">
      <c r="A94" s="73">
        <v>67</v>
      </c>
      <c r="B94" s="88" t="s">
        <v>137</v>
      </c>
      <c r="C94" s="92">
        <v>4440</v>
      </c>
      <c r="D94" s="84">
        <v>200</v>
      </c>
      <c r="E94" s="84">
        <v>250</v>
      </c>
      <c r="F94" s="84">
        <v>250</v>
      </c>
      <c r="G94" s="84">
        <v>250</v>
      </c>
      <c r="H94" s="84">
        <v>230</v>
      </c>
      <c r="I94" s="84">
        <v>263</v>
      </c>
      <c r="J94" s="84">
        <v>158</v>
      </c>
      <c r="K94" s="84">
        <v>1769</v>
      </c>
      <c r="L94" s="84">
        <v>91</v>
      </c>
      <c r="M94" s="84">
        <v>24</v>
      </c>
      <c r="N94" s="19" t="s">
        <v>139</v>
      </c>
      <c r="O94" s="19" t="s">
        <v>139</v>
      </c>
      <c r="P94" s="84">
        <v>57</v>
      </c>
    </row>
    <row r="95" spans="1:16" x14ac:dyDescent="0.3">
      <c r="A95" s="73"/>
      <c r="B95" s="86" t="e">
        <v>#N/A</v>
      </c>
      <c r="C95" s="84"/>
      <c r="D95" s="87">
        <v>412</v>
      </c>
      <c r="E95" s="87">
        <v>455</v>
      </c>
      <c r="F95" s="87">
        <v>541</v>
      </c>
      <c r="G95" s="87">
        <v>511</v>
      </c>
      <c r="H95" s="87">
        <v>531</v>
      </c>
      <c r="I95" s="87">
        <v>583</v>
      </c>
      <c r="J95" s="87">
        <v>170</v>
      </c>
      <c r="K95" s="87">
        <v>7267</v>
      </c>
      <c r="L95" s="87">
        <v>717</v>
      </c>
      <c r="M95" s="87">
        <v>43</v>
      </c>
      <c r="N95" s="19" t="s">
        <v>526</v>
      </c>
      <c r="O95" s="19" t="s">
        <v>526</v>
      </c>
      <c r="P95" s="87">
        <v>0</v>
      </c>
    </row>
    <row r="96" spans="1:16" x14ac:dyDescent="0.3">
      <c r="A96" s="73">
        <v>68</v>
      </c>
      <c r="B96" s="88" t="s">
        <v>140</v>
      </c>
      <c r="C96" s="84">
        <v>4441</v>
      </c>
      <c r="D96" s="84">
        <v>150</v>
      </c>
      <c r="E96" s="84">
        <v>150</v>
      </c>
      <c r="F96" s="84">
        <v>163</v>
      </c>
      <c r="G96" s="84">
        <v>130</v>
      </c>
      <c r="H96" s="84">
        <v>156</v>
      </c>
      <c r="I96" s="84">
        <v>190</v>
      </c>
      <c r="J96" s="84">
        <v>64</v>
      </c>
      <c r="K96" s="84">
        <v>1924</v>
      </c>
      <c r="L96" s="84">
        <v>203</v>
      </c>
      <c r="M96" s="84">
        <v>8</v>
      </c>
      <c r="N96" s="19" t="s">
        <v>139</v>
      </c>
      <c r="O96" s="19" t="s">
        <v>139</v>
      </c>
      <c r="P96" s="84"/>
    </row>
    <row r="97" spans="1:16" x14ac:dyDescent="0.3">
      <c r="A97" s="73">
        <v>69</v>
      </c>
      <c r="B97" s="88" t="s">
        <v>143</v>
      </c>
      <c r="C97" s="84">
        <v>4443</v>
      </c>
      <c r="D97" s="84">
        <v>60</v>
      </c>
      <c r="E97" s="84">
        <v>57</v>
      </c>
      <c r="F97" s="84">
        <v>73</v>
      </c>
      <c r="G97" s="84">
        <v>95</v>
      </c>
      <c r="H97" s="84">
        <v>85</v>
      </c>
      <c r="I97" s="84">
        <v>82</v>
      </c>
      <c r="J97" s="84">
        <v>5</v>
      </c>
      <c r="K97" s="84">
        <v>1927</v>
      </c>
      <c r="L97" s="84">
        <v>117</v>
      </c>
      <c r="M97" s="84">
        <v>4</v>
      </c>
      <c r="N97" s="19" t="s">
        <v>214</v>
      </c>
      <c r="O97" s="19" t="s">
        <v>139</v>
      </c>
      <c r="P97" s="84"/>
    </row>
    <row r="98" spans="1:16" x14ac:dyDescent="0.3">
      <c r="A98" s="73">
        <v>70</v>
      </c>
      <c r="B98" s="88" t="s">
        <v>152</v>
      </c>
      <c r="C98" s="84">
        <v>4452</v>
      </c>
      <c r="D98" s="84">
        <v>190</v>
      </c>
      <c r="E98" s="84">
        <v>223</v>
      </c>
      <c r="F98" s="84">
        <v>269</v>
      </c>
      <c r="G98" s="84">
        <v>256</v>
      </c>
      <c r="H98" s="84">
        <v>260</v>
      </c>
      <c r="I98" s="84">
        <v>274</v>
      </c>
      <c r="J98" s="84">
        <v>99</v>
      </c>
      <c r="K98" s="84">
        <v>2879</v>
      </c>
      <c r="L98" s="84">
        <v>345</v>
      </c>
      <c r="M98" s="84">
        <v>22</v>
      </c>
      <c r="N98" s="19" t="s">
        <v>216</v>
      </c>
      <c r="O98" s="19" t="s">
        <v>139</v>
      </c>
      <c r="P98" s="84"/>
    </row>
    <row r="99" spans="1:16" x14ac:dyDescent="0.3">
      <c r="A99" s="73">
        <v>71</v>
      </c>
      <c r="B99" s="88" t="s">
        <v>153</v>
      </c>
      <c r="C99" s="84">
        <v>4453</v>
      </c>
      <c r="D99" s="84">
        <v>12</v>
      </c>
      <c r="E99" s="84">
        <v>25</v>
      </c>
      <c r="F99" s="84">
        <v>36</v>
      </c>
      <c r="G99" s="84">
        <v>30</v>
      </c>
      <c r="H99" s="84">
        <v>30</v>
      </c>
      <c r="I99" s="84">
        <v>37</v>
      </c>
      <c r="J99" s="84">
        <v>2</v>
      </c>
      <c r="K99" s="84">
        <v>537</v>
      </c>
      <c r="L99" s="84">
        <v>52</v>
      </c>
      <c r="M99" s="84">
        <v>9</v>
      </c>
      <c r="N99" s="19" t="s">
        <v>216</v>
      </c>
      <c r="O99" s="19" t="s">
        <v>139</v>
      </c>
      <c r="P99" s="84"/>
    </row>
    <row r="100" spans="1:16" x14ac:dyDescent="0.3">
      <c r="A100" s="73"/>
      <c r="B100" s="86" t="e">
        <v>#N/A</v>
      </c>
      <c r="C100" s="84"/>
      <c r="D100" s="87">
        <v>337</v>
      </c>
      <c r="E100" s="87">
        <v>454</v>
      </c>
      <c r="F100" s="87">
        <v>436</v>
      </c>
      <c r="G100" s="87">
        <v>395</v>
      </c>
      <c r="H100" s="87">
        <v>375</v>
      </c>
      <c r="I100" s="87">
        <v>339</v>
      </c>
      <c r="J100" s="87">
        <v>123</v>
      </c>
      <c r="K100" s="87">
        <v>7319</v>
      </c>
      <c r="L100" s="87">
        <v>1183</v>
      </c>
      <c r="M100" s="87">
        <v>84</v>
      </c>
      <c r="N100" s="19" t="s">
        <v>526</v>
      </c>
      <c r="O100" s="19" t="s">
        <v>526</v>
      </c>
      <c r="P100" s="87">
        <v>0</v>
      </c>
    </row>
    <row r="101" spans="1:16" x14ac:dyDescent="0.3">
      <c r="A101" s="73">
        <v>72</v>
      </c>
      <c r="B101" s="88" t="s">
        <v>144</v>
      </c>
      <c r="C101" s="84">
        <v>4444</v>
      </c>
      <c r="D101" s="84">
        <v>39</v>
      </c>
      <c r="E101" s="84">
        <v>50</v>
      </c>
      <c r="F101" s="84">
        <v>50</v>
      </c>
      <c r="G101" s="84">
        <v>44</v>
      </c>
      <c r="H101" s="84">
        <v>26</v>
      </c>
      <c r="I101" s="84">
        <v>23</v>
      </c>
      <c r="J101" s="84">
        <v>27</v>
      </c>
      <c r="K101" s="84">
        <v>1041</v>
      </c>
      <c r="L101" s="84">
        <v>117</v>
      </c>
      <c r="M101" s="84">
        <v>21</v>
      </c>
      <c r="N101" s="19" t="s">
        <v>144</v>
      </c>
      <c r="O101" s="19" t="s">
        <v>144</v>
      </c>
      <c r="P101" s="84"/>
    </row>
    <row r="102" spans="1:16" x14ac:dyDescent="0.3">
      <c r="A102" s="73">
        <v>73</v>
      </c>
      <c r="B102" s="88" t="s">
        <v>145</v>
      </c>
      <c r="C102" s="84">
        <v>4445</v>
      </c>
      <c r="D102" s="84">
        <v>20</v>
      </c>
      <c r="E102" s="84">
        <v>40</v>
      </c>
      <c r="F102" s="84">
        <v>40</v>
      </c>
      <c r="G102" s="84">
        <v>31</v>
      </c>
      <c r="H102" s="84">
        <v>35</v>
      </c>
      <c r="I102" s="84">
        <v>29</v>
      </c>
      <c r="J102" s="84">
        <v>2</v>
      </c>
      <c r="K102" s="84">
        <v>566</v>
      </c>
      <c r="L102" s="84">
        <v>87</v>
      </c>
      <c r="M102" s="84">
        <v>0</v>
      </c>
      <c r="N102" s="19" t="s">
        <v>144</v>
      </c>
      <c r="O102" s="19" t="s">
        <v>144</v>
      </c>
      <c r="P102" s="84"/>
    </row>
    <row r="103" spans="1:16" x14ac:dyDescent="0.3">
      <c r="A103" s="73">
        <v>74</v>
      </c>
      <c r="B103" s="88" t="s">
        <v>146</v>
      </c>
      <c r="C103" s="84">
        <v>4446</v>
      </c>
      <c r="D103" s="84">
        <v>10</v>
      </c>
      <c r="E103" s="84">
        <v>15</v>
      </c>
      <c r="F103" s="84">
        <v>12</v>
      </c>
      <c r="G103" s="84">
        <v>10</v>
      </c>
      <c r="H103" s="84">
        <v>11</v>
      </c>
      <c r="I103" s="84">
        <v>11</v>
      </c>
      <c r="J103" s="84">
        <v>3</v>
      </c>
      <c r="K103" s="84">
        <v>393</v>
      </c>
      <c r="L103" s="84">
        <v>84</v>
      </c>
      <c r="M103" s="84">
        <v>3</v>
      </c>
      <c r="N103" s="19" t="s">
        <v>144</v>
      </c>
      <c r="O103" s="19" t="s">
        <v>144</v>
      </c>
      <c r="P103" s="84"/>
    </row>
    <row r="104" spans="1:16" x14ac:dyDescent="0.3">
      <c r="A104" s="73">
        <v>75</v>
      </c>
      <c r="B104" s="88" t="s">
        <v>147</v>
      </c>
      <c r="C104" s="84">
        <v>4447</v>
      </c>
      <c r="D104" s="84">
        <v>55</v>
      </c>
      <c r="E104" s="84">
        <v>46</v>
      </c>
      <c r="F104" s="84">
        <v>45</v>
      </c>
      <c r="G104" s="84">
        <v>45</v>
      </c>
      <c r="H104" s="84">
        <v>58</v>
      </c>
      <c r="I104" s="84">
        <v>58</v>
      </c>
      <c r="J104" s="84">
        <v>32</v>
      </c>
      <c r="K104" s="84">
        <v>671</v>
      </c>
      <c r="L104" s="84">
        <v>126</v>
      </c>
      <c r="M104" s="84">
        <v>4</v>
      </c>
      <c r="N104" s="19" t="s">
        <v>144</v>
      </c>
      <c r="O104" s="19" t="s">
        <v>144</v>
      </c>
      <c r="P104" s="84"/>
    </row>
    <row r="105" spans="1:16" x14ac:dyDescent="0.3">
      <c r="A105" s="73">
        <v>76</v>
      </c>
      <c r="B105" s="88" t="s">
        <v>148</v>
      </c>
      <c r="C105" s="84">
        <v>4448</v>
      </c>
      <c r="D105" s="84">
        <v>15</v>
      </c>
      <c r="E105" s="84">
        <v>25</v>
      </c>
      <c r="F105" s="84">
        <v>20</v>
      </c>
      <c r="G105" s="84">
        <v>15</v>
      </c>
      <c r="H105" s="84">
        <v>15</v>
      </c>
      <c r="I105" s="84">
        <v>9</v>
      </c>
      <c r="J105" s="84">
        <v>6</v>
      </c>
      <c r="K105" s="84">
        <v>519</v>
      </c>
      <c r="L105" s="84">
        <v>63</v>
      </c>
      <c r="M105" s="84">
        <v>1</v>
      </c>
      <c r="N105" s="19" t="s">
        <v>144</v>
      </c>
      <c r="O105" s="19" t="s">
        <v>144</v>
      </c>
      <c r="P105" s="84"/>
    </row>
    <row r="106" spans="1:16" x14ac:dyDescent="0.3">
      <c r="A106" s="73">
        <v>77</v>
      </c>
      <c r="B106" s="88" t="s">
        <v>149</v>
      </c>
      <c r="C106" s="84">
        <v>4449</v>
      </c>
      <c r="D106" s="84">
        <v>10</v>
      </c>
      <c r="E106" s="84">
        <v>26</v>
      </c>
      <c r="F106" s="84">
        <v>20</v>
      </c>
      <c r="G106" s="84">
        <v>20</v>
      </c>
      <c r="H106" s="84">
        <v>18</v>
      </c>
      <c r="I106" s="84">
        <v>13</v>
      </c>
      <c r="J106" s="84">
        <v>2</v>
      </c>
      <c r="K106" s="84">
        <v>395</v>
      </c>
      <c r="L106" s="84">
        <v>80</v>
      </c>
      <c r="M106" s="84">
        <v>3</v>
      </c>
      <c r="N106" s="19" t="s">
        <v>144</v>
      </c>
      <c r="O106" s="19" t="s">
        <v>144</v>
      </c>
      <c r="P106" s="84"/>
    </row>
    <row r="107" spans="1:16" x14ac:dyDescent="0.3">
      <c r="A107" s="73">
        <v>78</v>
      </c>
      <c r="B107" s="88" t="s">
        <v>150</v>
      </c>
      <c r="C107" s="84">
        <v>4450</v>
      </c>
      <c r="D107" s="84">
        <v>8</v>
      </c>
      <c r="E107" s="84">
        <v>15</v>
      </c>
      <c r="F107" s="84">
        <v>15</v>
      </c>
      <c r="G107" s="84">
        <v>15</v>
      </c>
      <c r="H107" s="84">
        <v>16</v>
      </c>
      <c r="I107" s="84">
        <v>7</v>
      </c>
      <c r="J107" s="84">
        <v>3</v>
      </c>
      <c r="K107" s="84">
        <v>386</v>
      </c>
      <c r="L107" s="84">
        <v>67</v>
      </c>
      <c r="M107" s="84">
        <v>10</v>
      </c>
      <c r="N107" s="19" t="s">
        <v>144</v>
      </c>
      <c r="O107" s="19" t="s">
        <v>144</v>
      </c>
      <c r="P107" s="84"/>
    </row>
    <row r="108" spans="1:16" x14ac:dyDescent="0.3">
      <c r="A108" s="73">
        <v>79</v>
      </c>
      <c r="B108" s="88" t="s">
        <v>151</v>
      </c>
      <c r="C108" s="84">
        <v>4451</v>
      </c>
      <c r="D108" s="84">
        <v>150</v>
      </c>
      <c r="E108" s="84">
        <v>157</v>
      </c>
      <c r="F108" s="84">
        <v>159</v>
      </c>
      <c r="G108" s="84">
        <v>145</v>
      </c>
      <c r="H108" s="84">
        <v>153</v>
      </c>
      <c r="I108" s="84">
        <v>146</v>
      </c>
      <c r="J108" s="84">
        <v>40</v>
      </c>
      <c r="K108" s="84">
        <v>2215</v>
      </c>
      <c r="L108" s="84">
        <v>334</v>
      </c>
      <c r="M108" s="84">
        <v>39</v>
      </c>
      <c r="N108" s="19" t="s">
        <v>144</v>
      </c>
      <c r="O108" s="19" t="s">
        <v>144</v>
      </c>
      <c r="P108" s="84"/>
    </row>
    <row r="109" spans="1:16" x14ac:dyDescent="0.3">
      <c r="A109" s="73">
        <v>80</v>
      </c>
      <c r="B109" s="88" t="s">
        <v>175</v>
      </c>
      <c r="C109" s="84">
        <v>7022</v>
      </c>
      <c r="D109" s="84">
        <v>15</v>
      </c>
      <c r="E109" s="84">
        <v>45</v>
      </c>
      <c r="F109" s="84">
        <v>45</v>
      </c>
      <c r="G109" s="84">
        <v>40</v>
      </c>
      <c r="H109" s="84">
        <v>23</v>
      </c>
      <c r="I109" s="84">
        <v>23</v>
      </c>
      <c r="J109" s="84">
        <v>4</v>
      </c>
      <c r="K109" s="84">
        <v>559</v>
      </c>
      <c r="L109" s="84">
        <v>107</v>
      </c>
      <c r="M109" s="84">
        <v>0</v>
      </c>
      <c r="N109" s="19" t="s">
        <v>144</v>
      </c>
      <c r="O109" s="19" t="s">
        <v>144</v>
      </c>
      <c r="P109" s="84"/>
    </row>
    <row r="110" spans="1:16" x14ac:dyDescent="0.3">
      <c r="A110" s="73">
        <v>81</v>
      </c>
      <c r="B110" s="88" t="s">
        <v>183</v>
      </c>
      <c r="C110" s="84">
        <v>7317</v>
      </c>
      <c r="D110" s="84">
        <v>15</v>
      </c>
      <c r="E110" s="84">
        <v>35</v>
      </c>
      <c r="F110" s="84">
        <v>30</v>
      </c>
      <c r="G110" s="84">
        <v>30</v>
      </c>
      <c r="H110" s="84">
        <v>20</v>
      </c>
      <c r="I110" s="84">
        <v>20</v>
      </c>
      <c r="J110" s="84">
        <v>4</v>
      </c>
      <c r="K110" s="84">
        <v>574</v>
      </c>
      <c r="L110" s="84">
        <v>118</v>
      </c>
      <c r="M110" s="84">
        <v>3</v>
      </c>
      <c r="N110" s="19" t="s">
        <v>144</v>
      </c>
      <c r="O110" s="19" t="s">
        <v>144</v>
      </c>
      <c r="P110" s="84"/>
    </row>
    <row r="111" spans="1:16" x14ac:dyDescent="0.3">
      <c r="A111" s="73"/>
      <c r="B111" s="86" t="e">
        <v>#N/A</v>
      </c>
      <c r="C111" s="84"/>
      <c r="D111" s="87">
        <v>246</v>
      </c>
      <c r="E111" s="87">
        <v>326</v>
      </c>
      <c r="F111" s="87">
        <v>414</v>
      </c>
      <c r="G111" s="87">
        <v>392</v>
      </c>
      <c r="H111" s="87">
        <v>391</v>
      </c>
      <c r="I111" s="87">
        <v>422</v>
      </c>
      <c r="J111" s="87">
        <v>114</v>
      </c>
      <c r="K111" s="87">
        <v>5009</v>
      </c>
      <c r="L111" s="87">
        <v>938</v>
      </c>
      <c r="M111" s="87">
        <v>23</v>
      </c>
      <c r="N111" s="19" t="s">
        <v>526</v>
      </c>
      <c r="O111" s="19" t="s">
        <v>526</v>
      </c>
      <c r="P111" s="87">
        <v>68</v>
      </c>
    </row>
    <row r="112" spans="1:16" x14ac:dyDescent="0.3">
      <c r="A112" s="73">
        <v>82</v>
      </c>
      <c r="B112" s="88" t="s">
        <v>141</v>
      </c>
      <c r="C112" s="84">
        <v>4442</v>
      </c>
      <c r="D112" s="84">
        <v>5</v>
      </c>
      <c r="E112" s="84">
        <v>8</v>
      </c>
      <c r="F112" s="84">
        <v>10</v>
      </c>
      <c r="G112" s="84">
        <v>5</v>
      </c>
      <c r="H112" s="84">
        <v>5</v>
      </c>
      <c r="I112" s="84">
        <v>8</v>
      </c>
      <c r="J112" s="84">
        <v>0</v>
      </c>
      <c r="K112" s="84">
        <v>307</v>
      </c>
      <c r="L112" s="84">
        <v>76</v>
      </c>
      <c r="M112" s="84">
        <v>2</v>
      </c>
      <c r="N112" s="19" t="s">
        <v>213</v>
      </c>
      <c r="O112" s="19" t="s">
        <v>142</v>
      </c>
      <c r="P112" s="84"/>
    </row>
    <row r="113" spans="1:16" x14ac:dyDescent="0.3">
      <c r="A113" s="73">
        <v>83</v>
      </c>
      <c r="B113" s="88" t="s">
        <v>154</v>
      </c>
      <c r="C113" s="84">
        <v>4454</v>
      </c>
      <c r="D113" s="84">
        <v>10</v>
      </c>
      <c r="E113" s="84">
        <v>20</v>
      </c>
      <c r="F113" s="84">
        <v>22</v>
      </c>
      <c r="G113" s="84">
        <v>22</v>
      </c>
      <c r="H113" s="84">
        <v>22</v>
      </c>
      <c r="I113" s="84">
        <v>20</v>
      </c>
      <c r="J113" s="84">
        <v>9</v>
      </c>
      <c r="K113" s="84">
        <v>479</v>
      </c>
      <c r="L113" s="84">
        <v>57</v>
      </c>
      <c r="M113" s="84">
        <v>5</v>
      </c>
      <c r="N113" s="19" t="s">
        <v>213</v>
      </c>
      <c r="O113" s="19" t="s">
        <v>142</v>
      </c>
      <c r="P113" s="84"/>
    </row>
    <row r="114" spans="1:16" x14ac:dyDescent="0.3">
      <c r="A114" s="73">
        <v>84</v>
      </c>
      <c r="B114" s="88" t="s">
        <v>142</v>
      </c>
      <c r="C114" s="84">
        <v>4455</v>
      </c>
      <c r="D114" s="84">
        <v>100</v>
      </c>
      <c r="E114" s="84">
        <v>130</v>
      </c>
      <c r="F114" s="84">
        <v>150</v>
      </c>
      <c r="G114" s="84">
        <v>159</v>
      </c>
      <c r="H114" s="84">
        <v>158</v>
      </c>
      <c r="I114" s="84">
        <v>154</v>
      </c>
      <c r="J114" s="84">
        <v>29</v>
      </c>
      <c r="K114" s="84">
        <v>936</v>
      </c>
      <c r="L114" s="84">
        <v>170</v>
      </c>
      <c r="M114" s="84">
        <v>6</v>
      </c>
      <c r="N114" s="19" t="s">
        <v>213</v>
      </c>
      <c r="O114" s="19" t="s">
        <v>142</v>
      </c>
      <c r="P114" s="84">
        <v>68</v>
      </c>
    </row>
    <row r="115" spans="1:16" x14ac:dyDescent="0.3">
      <c r="A115" s="73">
        <v>85</v>
      </c>
      <c r="B115" s="88" t="s">
        <v>155</v>
      </c>
      <c r="C115" s="84">
        <v>4456</v>
      </c>
      <c r="D115" s="84">
        <v>3</v>
      </c>
      <c r="E115" s="84">
        <v>8</v>
      </c>
      <c r="F115" s="84">
        <v>10</v>
      </c>
      <c r="G115" s="84">
        <v>10</v>
      </c>
      <c r="H115" s="84">
        <v>10</v>
      </c>
      <c r="I115" s="84">
        <v>10</v>
      </c>
      <c r="J115" s="84">
        <v>2</v>
      </c>
      <c r="K115" s="84">
        <v>221</v>
      </c>
      <c r="L115" s="84">
        <v>43</v>
      </c>
      <c r="M115" s="84">
        <v>2</v>
      </c>
      <c r="N115" s="19" t="s">
        <v>213</v>
      </c>
      <c r="O115" s="19" t="s">
        <v>142</v>
      </c>
      <c r="P115" s="84"/>
    </row>
    <row r="116" spans="1:16" x14ac:dyDescent="0.3">
      <c r="A116" s="73">
        <v>86</v>
      </c>
      <c r="B116" s="88" t="s">
        <v>156</v>
      </c>
      <c r="C116" s="84">
        <v>4457</v>
      </c>
      <c r="D116" s="84">
        <v>35</v>
      </c>
      <c r="E116" s="84">
        <v>30</v>
      </c>
      <c r="F116" s="84">
        <v>50</v>
      </c>
      <c r="G116" s="84">
        <v>50</v>
      </c>
      <c r="H116" s="84">
        <v>50</v>
      </c>
      <c r="I116" s="84">
        <v>50</v>
      </c>
      <c r="J116" s="84">
        <v>21</v>
      </c>
      <c r="K116" s="84">
        <v>366</v>
      </c>
      <c r="L116" s="84">
        <v>87</v>
      </c>
      <c r="M116" s="84">
        <v>1</v>
      </c>
      <c r="N116" s="19" t="s">
        <v>213</v>
      </c>
      <c r="O116" s="19" t="s">
        <v>142</v>
      </c>
      <c r="P116" s="84"/>
    </row>
    <row r="117" spans="1:16" x14ac:dyDescent="0.3">
      <c r="A117" s="73">
        <v>87</v>
      </c>
      <c r="B117" s="88" t="s">
        <v>157</v>
      </c>
      <c r="C117" s="84">
        <v>4458</v>
      </c>
      <c r="D117" s="84">
        <v>15</v>
      </c>
      <c r="E117" s="84">
        <v>20</v>
      </c>
      <c r="F117" s="84">
        <v>22</v>
      </c>
      <c r="G117" s="84">
        <v>20</v>
      </c>
      <c r="H117" s="84">
        <v>20</v>
      </c>
      <c r="I117" s="84">
        <v>25</v>
      </c>
      <c r="J117" s="84">
        <v>19</v>
      </c>
      <c r="K117" s="84">
        <v>504</v>
      </c>
      <c r="L117" s="84">
        <v>103</v>
      </c>
      <c r="M117" s="84">
        <v>2</v>
      </c>
      <c r="N117" s="19" t="s">
        <v>213</v>
      </c>
      <c r="O117" s="19" t="s">
        <v>142</v>
      </c>
      <c r="P117" s="84"/>
    </row>
    <row r="118" spans="1:16" x14ac:dyDescent="0.3">
      <c r="A118" s="73">
        <v>88</v>
      </c>
      <c r="B118" s="88" t="s">
        <v>158</v>
      </c>
      <c r="C118" s="84">
        <v>4459</v>
      </c>
      <c r="D118" s="84">
        <v>5</v>
      </c>
      <c r="E118" s="84">
        <v>7</v>
      </c>
      <c r="F118" s="84">
        <v>15</v>
      </c>
      <c r="G118" s="84">
        <v>10</v>
      </c>
      <c r="H118" s="84">
        <v>10</v>
      </c>
      <c r="I118" s="84">
        <v>12</v>
      </c>
      <c r="J118" s="84">
        <v>1</v>
      </c>
      <c r="K118" s="84">
        <v>312</v>
      </c>
      <c r="L118" s="84">
        <v>46</v>
      </c>
      <c r="M118" s="84">
        <v>0</v>
      </c>
      <c r="N118" s="19" t="s">
        <v>213</v>
      </c>
      <c r="O118" s="19" t="s">
        <v>142</v>
      </c>
      <c r="P118" s="84"/>
    </row>
    <row r="119" spans="1:16" x14ac:dyDescent="0.3">
      <c r="A119" s="73">
        <v>89</v>
      </c>
      <c r="B119" s="88" t="s">
        <v>159</v>
      </c>
      <c r="C119" s="84">
        <v>4460</v>
      </c>
      <c r="D119" s="84">
        <v>12</v>
      </c>
      <c r="E119" s="84">
        <v>20</v>
      </c>
      <c r="F119" s="84">
        <v>20</v>
      </c>
      <c r="G119" s="84">
        <v>20</v>
      </c>
      <c r="H119" s="84">
        <v>20</v>
      </c>
      <c r="I119" s="84">
        <v>18</v>
      </c>
      <c r="J119" s="84">
        <v>5</v>
      </c>
      <c r="K119" s="84">
        <v>306</v>
      </c>
      <c r="L119" s="84">
        <v>75</v>
      </c>
      <c r="M119" s="84">
        <v>0</v>
      </c>
      <c r="N119" s="19" t="s">
        <v>213</v>
      </c>
      <c r="O119" s="19" t="s">
        <v>142</v>
      </c>
      <c r="P119" s="84"/>
    </row>
    <row r="120" spans="1:16" x14ac:dyDescent="0.3">
      <c r="A120" s="73">
        <v>90</v>
      </c>
      <c r="B120" s="88" t="s">
        <v>160</v>
      </c>
      <c r="C120" s="84">
        <v>4461</v>
      </c>
      <c r="D120" s="84">
        <v>16</v>
      </c>
      <c r="E120" s="84">
        <v>20</v>
      </c>
      <c r="F120" s="84">
        <v>22</v>
      </c>
      <c r="G120" s="84">
        <v>20</v>
      </c>
      <c r="H120" s="84">
        <v>20</v>
      </c>
      <c r="I120" s="84">
        <v>25</v>
      </c>
      <c r="J120" s="84">
        <v>1</v>
      </c>
      <c r="K120" s="84">
        <v>282</v>
      </c>
      <c r="L120" s="84">
        <v>57</v>
      </c>
      <c r="M120" s="84">
        <v>0</v>
      </c>
      <c r="N120" s="19" t="s">
        <v>213</v>
      </c>
      <c r="O120" s="19" t="s">
        <v>142</v>
      </c>
      <c r="P120" s="84"/>
    </row>
    <row r="121" spans="1:16" x14ac:dyDescent="0.3">
      <c r="A121" s="73">
        <v>91</v>
      </c>
      <c r="B121" s="88" t="s">
        <v>161</v>
      </c>
      <c r="C121" s="84">
        <v>4462</v>
      </c>
      <c r="D121" s="84">
        <v>10</v>
      </c>
      <c r="E121" s="84">
        <v>15</v>
      </c>
      <c r="F121" s="84">
        <v>18</v>
      </c>
      <c r="G121" s="84">
        <v>15</v>
      </c>
      <c r="H121" s="84">
        <v>15</v>
      </c>
      <c r="I121" s="84">
        <v>19</v>
      </c>
      <c r="J121" s="84">
        <v>8</v>
      </c>
      <c r="K121" s="84">
        <v>329</v>
      </c>
      <c r="L121" s="84">
        <v>41</v>
      </c>
      <c r="M121" s="84">
        <v>2</v>
      </c>
      <c r="N121" s="19" t="s">
        <v>213</v>
      </c>
      <c r="O121" s="19" t="s">
        <v>142</v>
      </c>
      <c r="P121" s="84"/>
    </row>
    <row r="122" spans="1:16" x14ac:dyDescent="0.3">
      <c r="A122" s="73">
        <v>92</v>
      </c>
      <c r="B122" s="88" t="s">
        <v>162</v>
      </c>
      <c r="C122" s="84">
        <v>4463</v>
      </c>
      <c r="D122" s="84">
        <v>10</v>
      </c>
      <c r="E122" s="84">
        <v>10</v>
      </c>
      <c r="F122" s="84">
        <v>18</v>
      </c>
      <c r="G122" s="84">
        <v>15</v>
      </c>
      <c r="H122" s="84">
        <v>15</v>
      </c>
      <c r="I122" s="84">
        <v>18</v>
      </c>
      <c r="J122" s="84">
        <v>5</v>
      </c>
      <c r="K122" s="84">
        <v>192</v>
      </c>
      <c r="L122" s="84">
        <v>50</v>
      </c>
      <c r="M122" s="84">
        <v>0</v>
      </c>
      <c r="N122" s="19" t="s">
        <v>213</v>
      </c>
      <c r="O122" s="19" t="s">
        <v>142</v>
      </c>
      <c r="P122" s="84"/>
    </row>
    <row r="123" spans="1:16" x14ac:dyDescent="0.3">
      <c r="A123" s="73">
        <v>93</v>
      </c>
      <c r="B123" s="88" t="s">
        <v>163</v>
      </c>
      <c r="C123" s="84">
        <v>4464</v>
      </c>
      <c r="D123" s="84">
        <v>12</v>
      </c>
      <c r="E123" s="84">
        <v>10</v>
      </c>
      <c r="F123" s="84">
        <v>22</v>
      </c>
      <c r="G123" s="84">
        <v>18</v>
      </c>
      <c r="H123" s="84">
        <v>18</v>
      </c>
      <c r="I123" s="84">
        <v>25</v>
      </c>
      <c r="J123" s="84">
        <v>3</v>
      </c>
      <c r="K123" s="84">
        <v>275</v>
      </c>
      <c r="L123" s="84">
        <v>27</v>
      </c>
      <c r="M123" s="84">
        <v>0</v>
      </c>
      <c r="N123" s="19" t="s">
        <v>213</v>
      </c>
      <c r="O123" s="19" t="s">
        <v>142</v>
      </c>
      <c r="P123" s="84"/>
    </row>
    <row r="124" spans="1:16" x14ac:dyDescent="0.3">
      <c r="A124" s="73"/>
      <c r="B124" s="88" t="s">
        <v>363</v>
      </c>
      <c r="C124" s="84">
        <v>31139</v>
      </c>
      <c r="D124" s="84">
        <v>3</v>
      </c>
      <c r="E124" s="84">
        <v>8</v>
      </c>
      <c r="F124" s="84">
        <v>11</v>
      </c>
      <c r="G124" s="84">
        <v>10</v>
      </c>
      <c r="H124" s="84">
        <v>10</v>
      </c>
      <c r="I124" s="84">
        <v>18</v>
      </c>
      <c r="J124" s="84">
        <v>11</v>
      </c>
      <c r="K124" s="84">
        <v>260</v>
      </c>
      <c r="L124" s="84">
        <v>62</v>
      </c>
      <c r="M124" s="84">
        <v>0</v>
      </c>
      <c r="N124" s="19" t="s">
        <v>526</v>
      </c>
      <c r="O124" s="19" t="s">
        <v>526</v>
      </c>
      <c r="P124" s="84"/>
    </row>
    <row r="125" spans="1:16" x14ac:dyDescent="0.3">
      <c r="A125" s="73">
        <v>94</v>
      </c>
      <c r="B125" s="88" t="s">
        <v>164</v>
      </c>
      <c r="C125" s="84">
        <v>4465</v>
      </c>
      <c r="D125" s="84">
        <v>10</v>
      </c>
      <c r="E125" s="84">
        <v>20</v>
      </c>
      <c r="F125" s="84">
        <v>24</v>
      </c>
      <c r="G125" s="84">
        <v>18</v>
      </c>
      <c r="H125" s="84">
        <v>18</v>
      </c>
      <c r="I125" s="84">
        <v>20</v>
      </c>
      <c r="J125" s="84">
        <v>0</v>
      </c>
      <c r="K125" s="84">
        <v>240</v>
      </c>
      <c r="L125" s="84">
        <v>44</v>
      </c>
      <c r="M125" s="84">
        <v>3</v>
      </c>
      <c r="N125" s="19" t="s">
        <v>213</v>
      </c>
      <c r="O125" s="19" t="s">
        <v>142</v>
      </c>
      <c r="P125" s="84"/>
    </row>
    <row r="126" spans="1:16" x14ac:dyDescent="0.3">
      <c r="A126" s="73"/>
      <c r="B126" s="83" t="e">
        <v>#N/A</v>
      </c>
      <c r="C126" s="84"/>
      <c r="D126" s="85">
        <v>5429</v>
      </c>
      <c r="E126" s="85">
        <v>6080</v>
      </c>
      <c r="F126" s="85">
        <v>6263</v>
      </c>
      <c r="G126" s="85">
        <v>5556</v>
      </c>
      <c r="H126" s="85">
        <v>5216</v>
      </c>
      <c r="I126" s="85">
        <v>5308</v>
      </c>
      <c r="J126" s="85">
        <v>2146</v>
      </c>
      <c r="K126" s="85">
        <v>84237</v>
      </c>
      <c r="L126" s="85">
        <v>12429</v>
      </c>
      <c r="M126" s="85">
        <v>820</v>
      </c>
      <c r="N126" s="19" t="s">
        <v>526</v>
      </c>
      <c r="O126" s="19" t="s">
        <v>526</v>
      </c>
      <c r="P126" s="85">
        <v>1027</v>
      </c>
    </row>
    <row r="127" spans="1:16" x14ac:dyDescent="0.3">
      <c r="A127" s="73"/>
      <c r="B127" s="86" t="e">
        <v>#N/A</v>
      </c>
      <c r="C127" s="84"/>
      <c r="D127" s="87">
        <v>790</v>
      </c>
      <c r="E127" s="87">
        <v>880</v>
      </c>
      <c r="F127" s="87">
        <v>903</v>
      </c>
      <c r="G127" s="87">
        <v>878</v>
      </c>
      <c r="H127" s="87">
        <v>800</v>
      </c>
      <c r="I127" s="87">
        <v>788</v>
      </c>
      <c r="J127" s="87">
        <v>201</v>
      </c>
      <c r="K127" s="87">
        <v>9681</v>
      </c>
      <c r="L127" s="87">
        <v>1323</v>
      </c>
      <c r="M127" s="87">
        <v>100</v>
      </c>
      <c r="N127" s="19" t="s">
        <v>526</v>
      </c>
      <c r="O127" s="19" t="s">
        <v>526</v>
      </c>
      <c r="P127" s="87">
        <v>165</v>
      </c>
    </row>
    <row r="128" spans="1:16" x14ac:dyDescent="0.3">
      <c r="A128" s="73">
        <v>95</v>
      </c>
      <c r="B128" s="88" t="s">
        <v>69</v>
      </c>
      <c r="C128" s="84">
        <v>4372</v>
      </c>
      <c r="D128" s="84">
        <v>350</v>
      </c>
      <c r="E128" s="84">
        <v>320</v>
      </c>
      <c r="F128" s="84">
        <v>340</v>
      </c>
      <c r="G128" s="84">
        <v>320</v>
      </c>
      <c r="H128" s="84">
        <v>280</v>
      </c>
      <c r="I128" s="84">
        <v>280</v>
      </c>
      <c r="J128" s="84">
        <v>46</v>
      </c>
      <c r="K128" s="84">
        <v>3008</v>
      </c>
      <c r="L128" s="84">
        <v>320</v>
      </c>
      <c r="M128" s="84">
        <v>26</v>
      </c>
      <c r="N128" s="19" t="s">
        <v>68</v>
      </c>
      <c r="O128" s="19" t="s">
        <v>68</v>
      </c>
      <c r="P128" s="84"/>
    </row>
    <row r="129" spans="1:16" x14ac:dyDescent="0.3">
      <c r="A129" s="73">
        <v>96</v>
      </c>
      <c r="B129" s="88" t="s">
        <v>70</v>
      </c>
      <c r="C129" s="84">
        <v>4373</v>
      </c>
      <c r="D129" s="84">
        <v>300</v>
      </c>
      <c r="E129" s="84">
        <v>425</v>
      </c>
      <c r="F129" s="84">
        <v>400</v>
      </c>
      <c r="G129" s="84">
        <v>420</v>
      </c>
      <c r="H129" s="84">
        <v>415</v>
      </c>
      <c r="I129" s="84">
        <v>320</v>
      </c>
      <c r="J129" s="84">
        <v>140</v>
      </c>
      <c r="K129" s="84">
        <v>4830</v>
      </c>
      <c r="L129" s="84">
        <v>836</v>
      </c>
      <c r="M129" s="84">
        <v>52</v>
      </c>
      <c r="N129" s="19" t="s">
        <v>68</v>
      </c>
      <c r="O129" s="19" t="s">
        <v>68</v>
      </c>
      <c r="P129" s="84">
        <v>165</v>
      </c>
    </row>
    <row r="130" spans="1:16" x14ac:dyDescent="0.3">
      <c r="A130" s="73">
        <v>97</v>
      </c>
      <c r="B130" s="88" t="s">
        <v>71</v>
      </c>
      <c r="C130" s="84">
        <v>4374</v>
      </c>
      <c r="D130" s="84">
        <v>15</v>
      </c>
      <c r="E130" s="84">
        <v>20</v>
      </c>
      <c r="F130" s="84">
        <v>26</v>
      </c>
      <c r="G130" s="84">
        <v>22</v>
      </c>
      <c r="H130" s="84">
        <v>20</v>
      </c>
      <c r="I130" s="84">
        <v>38</v>
      </c>
      <c r="J130" s="84">
        <v>7</v>
      </c>
      <c r="K130" s="84">
        <v>570</v>
      </c>
      <c r="L130" s="84">
        <v>56</v>
      </c>
      <c r="M130" s="84">
        <v>1</v>
      </c>
      <c r="N130" s="19" t="s">
        <v>68</v>
      </c>
      <c r="O130" s="19" t="s">
        <v>68</v>
      </c>
      <c r="P130" s="84"/>
    </row>
    <row r="131" spans="1:16" x14ac:dyDescent="0.3">
      <c r="A131" s="73">
        <v>98</v>
      </c>
      <c r="B131" s="88" t="s">
        <v>72</v>
      </c>
      <c r="C131" s="84">
        <v>4375</v>
      </c>
      <c r="D131" s="84">
        <v>45</v>
      </c>
      <c r="E131" s="84">
        <v>45</v>
      </c>
      <c r="F131" s="84">
        <v>62</v>
      </c>
      <c r="G131" s="84">
        <v>51</v>
      </c>
      <c r="H131" s="84">
        <v>30</v>
      </c>
      <c r="I131" s="84">
        <v>60</v>
      </c>
      <c r="J131" s="84">
        <v>3</v>
      </c>
      <c r="K131" s="84">
        <v>646</v>
      </c>
      <c r="L131" s="84">
        <v>41</v>
      </c>
      <c r="M131" s="84">
        <v>5</v>
      </c>
      <c r="N131" s="19" t="s">
        <v>68</v>
      </c>
      <c r="O131" s="19" t="s">
        <v>68</v>
      </c>
      <c r="P131" s="84"/>
    </row>
    <row r="132" spans="1:16" x14ac:dyDescent="0.3">
      <c r="A132" s="73">
        <v>99</v>
      </c>
      <c r="B132" s="88" t="s">
        <v>197</v>
      </c>
      <c r="C132" s="84">
        <v>26094</v>
      </c>
      <c r="D132" s="84">
        <v>80</v>
      </c>
      <c r="E132" s="84">
        <v>70</v>
      </c>
      <c r="F132" s="84">
        <v>75</v>
      </c>
      <c r="G132" s="84">
        <v>65</v>
      </c>
      <c r="H132" s="84">
        <v>55</v>
      </c>
      <c r="I132" s="84">
        <v>90</v>
      </c>
      <c r="J132" s="84">
        <v>5</v>
      </c>
      <c r="K132" s="84">
        <v>627</v>
      </c>
      <c r="L132" s="84">
        <v>70</v>
      </c>
      <c r="M132" s="84">
        <v>16</v>
      </c>
      <c r="N132" s="19" t="s">
        <v>68</v>
      </c>
      <c r="O132" s="19" t="s">
        <v>68</v>
      </c>
      <c r="P132" s="84"/>
    </row>
    <row r="133" spans="1:16" x14ac:dyDescent="0.3">
      <c r="A133" s="73"/>
      <c r="B133" s="86" t="e">
        <v>#N/A</v>
      </c>
      <c r="C133" s="84"/>
      <c r="D133" s="87">
        <v>265</v>
      </c>
      <c r="E133" s="87">
        <v>464</v>
      </c>
      <c r="F133" s="87">
        <v>484</v>
      </c>
      <c r="G133" s="87">
        <v>398</v>
      </c>
      <c r="H133" s="87">
        <v>385</v>
      </c>
      <c r="I133" s="87">
        <v>384</v>
      </c>
      <c r="J133" s="87">
        <v>57</v>
      </c>
      <c r="K133" s="87">
        <v>4895</v>
      </c>
      <c r="L133" s="87">
        <v>592</v>
      </c>
      <c r="M133" s="87">
        <v>24</v>
      </c>
      <c r="N133" s="19" t="s">
        <v>526</v>
      </c>
      <c r="O133" s="19" t="s">
        <v>526</v>
      </c>
      <c r="P133" s="87">
        <v>0</v>
      </c>
    </row>
    <row r="134" spans="1:16" x14ac:dyDescent="0.3">
      <c r="A134" s="73">
        <v>100</v>
      </c>
      <c r="B134" s="88" t="s">
        <v>77</v>
      </c>
      <c r="C134" s="84">
        <v>4380</v>
      </c>
      <c r="D134" s="84">
        <v>170</v>
      </c>
      <c r="E134" s="84">
        <v>280</v>
      </c>
      <c r="F134" s="84">
        <v>288</v>
      </c>
      <c r="G134" s="84">
        <v>243</v>
      </c>
      <c r="H134" s="84">
        <v>240</v>
      </c>
      <c r="I134" s="84">
        <v>260</v>
      </c>
      <c r="J134" s="84">
        <v>39</v>
      </c>
      <c r="K134" s="84">
        <v>2634</v>
      </c>
      <c r="L134" s="84">
        <v>391</v>
      </c>
      <c r="M134" s="84">
        <v>17</v>
      </c>
      <c r="N134" s="19" t="s">
        <v>77</v>
      </c>
      <c r="O134" s="19" t="s">
        <v>77</v>
      </c>
      <c r="P134" s="84"/>
    </row>
    <row r="135" spans="1:16" x14ac:dyDescent="0.3">
      <c r="A135" s="73">
        <v>101</v>
      </c>
      <c r="B135" s="88" t="s">
        <v>78</v>
      </c>
      <c r="C135" s="84">
        <v>4381</v>
      </c>
      <c r="D135" s="84">
        <v>30</v>
      </c>
      <c r="E135" s="84">
        <v>50</v>
      </c>
      <c r="F135" s="84">
        <v>50</v>
      </c>
      <c r="G135" s="84">
        <v>35</v>
      </c>
      <c r="H135" s="84">
        <v>43</v>
      </c>
      <c r="I135" s="84">
        <v>43</v>
      </c>
      <c r="J135" s="84">
        <v>6</v>
      </c>
      <c r="K135" s="84">
        <v>269</v>
      </c>
      <c r="L135" s="84">
        <v>23</v>
      </c>
      <c r="M135" s="84">
        <v>1</v>
      </c>
      <c r="N135" s="19" t="s">
        <v>77</v>
      </c>
      <c r="O135" s="19" t="s">
        <v>77</v>
      </c>
      <c r="P135" s="84"/>
    </row>
    <row r="136" spans="1:16" x14ac:dyDescent="0.3">
      <c r="A136" s="73">
        <v>102</v>
      </c>
      <c r="B136" s="88" t="s">
        <v>79</v>
      </c>
      <c r="C136" s="84">
        <v>4382</v>
      </c>
      <c r="D136" s="84">
        <v>30</v>
      </c>
      <c r="E136" s="84">
        <v>79</v>
      </c>
      <c r="F136" s="84">
        <v>84</v>
      </c>
      <c r="G136" s="84">
        <v>70</v>
      </c>
      <c r="H136" s="84">
        <v>60</v>
      </c>
      <c r="I136" s="84">
        <v>40</v>
      </c>
      <c r="J136" s="84">
        <v>12</v>
      </c>
      <c r="K136" s="84">
        <v>964</v>
      </c>
      <c r="L136" s="84">
        <v>103</v>
      </c>
      <c r="M136" s="84">
        <v>6</v>
      </c>
      <c r="N136" s="19" t="s">
        <v>77</v>
      </c>
      <c r="O136" s="19" t="s">
        <v>77</v>
      </c>
      <c r="P136" s="84"/>
    </row>
    <row r="137" spans="1:16" x14ac:dyDescent="0.3">
      <c r="A137" s="73">
        <v>103</v>
      </c>
      <c r="B137" s="88" t="s">
        <v>80</v>
      </c>
      <c r="C137" s="84">
        <v>4383</v>
      </c>
      <c r="D137" s="84">
        <v>35</v>
      </c>
      <c r="E137" s="84">
        <v>55</v>
      </c>
      <c r="F137" s="84">
        <v>62</v>
      </c>
      <c r="G137" s="84">
        <v>50</v>
      </c>
      <c r="H137" s="84">
        <v>42</v>
      </c>
      <c r="I137" s="84">
        <v>41</v>
      </c>
      <c r="J137" s="84">
        <v>0</v>
      </c>
      <c r="K137" s="84">
        <v>1028</v>
      </c>
      <c r="L137" s="84">
        <v>75</v>
      </c>
      <c r="M137" s="84">
        <v>0</v>
      </c>
      <c r="N137" s="19" t="s">
        <v>77</v>
      </c>
      <c r="O137" s="19" t="s">
        <v>77</v>
      </c>
      <c r="P137" s="84"/>
    </row>
    <row r="138" spans="1:16" x14ac:dyDescent="0.3">
      <c r="A138" s="73"/>
      <c r="B138" s="86" t="e">
        <v>#N/A</v>
      </c>
      <c r="C138" s="84"/>
      <c r="D138" s="87">
        <v>1279</v>
      </c>
      <c r="E138" s="87">
        <v>1509</v>
      </c>
      <c r="F138" s="87">
        <v>1736</v>
      </c>
      <c r="G138" s="87">
        <v>1355</v>
      </c>
      <c r="H138" s="87">
        <v>1340</v>
      </c>
      <c r="I138" s="87">
        <v>1379</v>
      </c>
      <c r="J138" s="87">
        <v>660</v>
      </c>
      <c r="K138" s="87">
        <v>27103</v>
      </c>
      <c r="L138" s="87">
        <v>3034</v>
      </c>
      <c r="M138" s="87">
        <v>445</v>
      </c>
      <c r="N138" s="19" t="s">
        <v>526</v>
      </c>
      <c r="O138" s="19" t="s">
        <v>526</v>
      </c>
      <c r="P138" s="87">
        <v>188</v>
      </c>
    </row>
    <row r="139" spans="1:16" x14ac:dyDescent="0.3">
      <c r="A139" s="73">
        <v>104</v>
      </c>
      <c r="B139" s="88" t="s">
        <v>502</v>
      </c>
      <c r="C139" s="84">
        <v>4420</v>
      </c>
      <c r="D139" s="84">
        <v>300</v>
      </c>
      <c r="E139" s="84">
        <v>370</v>
      </c>
      <c r="F139" s="84">
        <v>404</v>
      </c>
      <c r="G139" s="84">
        <v>340</v>
      </c>
      <c r="H139" s="84">
        <v>330</v>
      </c>
      <c r="I139" s="84">
        <v>340</v>
      </c>
      <c r="J139" s="84">
        <v>105</v>
      </c>
      <c r="K139" s="84">
        <v>5194</v>
      </c>
      <c r="L139" s="84">
        <v>550</v>
      </c>
      <c r="M139" s="84">
        <v>46</v>
      </c>
      <c r="N139" s="19" t="s">
        <v>117</v>
      </c>
      <c r="O139" s="19" t="s">
        <v>117</v>
      </c>
      <c r="P139" s="84">
        <v>188</v>
      </c>
    </row>
    <row r="140" spans="1:16" x14ac:dyDescent="0.3">
      <c r="A140" s="73">
        <v>105</v>
      </c>
      <c r="B140" s="88" t="s">
        <v>503</v>
      </c>
      <c r="C140" s="84">
        <v>4421</v>
      </c>
      <c r="D140" s="84">
        <v>80</v>
      </c>
      <c r="E140" s="84">
        <v>85</v>
      </c>
      <c r="F140" s="84">
        <v>88</v>
      </c>
      <c r="G140" s="84">
        <v>70</v>
      </c>
      <c r="H140" s="84">
        <v>70</v>
      </c>
      <c r="I140" s="84">
        <v>77</v>
      </c>
      <c r="J140" s="84">
        <v>22</v>
      </c>
      <c r="K140" s="84">
        <v>1448</v>
      </c>
      <c r="L140" s="84">
        <v>212</v>
      </c>
      <c r="M140" s="84">
        <v>1</v>
      </c>
      <c r="N140" s="19" t="s">
        <v>117</v>
      </c>
      <c r="O140" s="19" t="s">
        <v>117</v>
      </c>
      <c r="P140" s="84"/>
    </row>
    <row r="141" spans="1:16" x14ac:dyDescent="0.3">
      <c r="A141" s="73">
        <v>106</v>
      </c>
      <c r="B141" s="88" t="s">
        <v>504</v>
      </c>
      <c r="C141" s="84">
        <v>4422</v>
      </c>
      <c r="D141" s="84">
        <v>50</v>
      </c>
      <c r="E141" s="84">
        <v>50</v>
      </c>
      <c r="F141" s="84">
        <v>73</v>
      </c>
      <c r="G141" s="84">
        <v>55</v>
      </c>
      <c r="H141" s="84">
        <v>55</v>
      </c>
      <c r="I141" s="84">
        <v>57</v>
      </c>
      <c r="J141" s="84">
        <v>15</v>
      </c>
      <c r="K141" s="84">
        <v>873</v>
      </c>
      <c r="L141" s="84">
        <v>144</v>
      </c>
      <c r="M141" s="84">
        <v>1</v>
      </c>
      <c r="N141" s="19" t="s">
        <v>117</v>
      </c>
      <c r="O141" s="19" t="s">
        <v>117</v>
      </c>
      <c r="P141" s="84"/>
    </row>
    <row r="142" spans="1:16" x14ac:dyDescent="0.3">
      <c r="A142" s="73">
        <v>107</v>
      </c>
      <c r="B142" s="88" t="s">
        <v>505</v>
      </c>
      <c r="C142" s="84">
        <v>4423</v>
      </c>
      <c r="D142" s="84">
        <v>80</v>
      </c>
      <c r="E142" s="84">
        <v>95</v>
      </c>
      <c r="F142" s="84">
        <v>100</v>
      </c>
      <c r="G142" s="84">
        <v>80</v>
      </c>
      <c r="H142" s="84">
        <v>80</v>
      </c>
      <c r="I142" s="84">
        <v>78</v>
      </c>
      <c r="J142" s="84">
        <v>3</v>
      </c>
      <c r="K142" s="84">
        <v>1344</v>
      </c>
      <c r="L142" s="84">
        <v>148</v>
      </c>
      <c r="M142" s="84">
        <v>3</v>
      </c>
      <c r="N142" s="19" t="s">
        <v>117</v>
      </c>
      <c r="O142" s="19" t="s">
        <v>117</v>
      </c>
      <c r="P142" s="84"/>
    </row>
    <row r="143" spans="1:16" x14ac:dyDescent="0.3">
      <c r="A143" s="73">
        <v>108</v>
      </c>
      <c r="B143" s="88" t="s">
        <v>506</v>
      </c>
      <c r="C143" s="84">
        <v>4424</v>
      </c>
      <c r="D143" s="84">
        <v>70</v>
      </c>
      <c r="E143" s="84">
        <v>90</v>
      </c>
      <c r="F143" s="84">
        <v>76</v>
      </c>
      <c r="G143" s="84">
        <v>70</v>
      </c>
      <c r="H143" s="84">
        <v>70</v>
      </c>
      <c r="I143" s="84">
        <v>53</v>
      </c>
      <c r="J143" s="84">
        <v>7</v>
      </c>
      <c r="K143" s="84">
        <v>1431</v>
      </c>
      <c r="L143" s="84">
        <v>160</v>
      </c>
      <c r="M143" s="84">
        <v>5</v>
      </c>
      <c r="N143" s="19" t="s">
        <v>117</v>
      </c>
      <c r="O143" s="19" t="s">
        <v>117</v>
      </c>
      <c r="P143" s="84"/>
    </row>
    <row r="144" spans="1:16" x14ac:dyDescent="0.3">
      <c r="A144" s="73">
        <v>109</v>
      </c>
      <c r="B144" s="88" t="s">
        <v>507</v>
      </c>
      <c r="C144" s="84">
        <v>4425</v>
      </c>
      <c r="D144" s="84">
        <v>74</v>
      </c>
      <c r="E144" s="84">
        <v>60</v>
      </c>
      <c r="F144" s="84">
        <v>68</v>
      </c>
      <c r="G144" s="84">
        <v>55</v>
      </c>
      <c r="H144" s="84">
        <v>55</v>
      </c>
      <c r="I144" s="84">
        <v>62</v>
      </c>
      <c r="J144" s="84">
        <v>13</v>
      </c>
      <c r="K144" s="84">
        <v>809</v>
      </c>
      <c r="L144" s="84">
        <v>113</v>
      </c>
      <c r="M144" s="84">
        <v>3</v>
      </c>
      <c r="N144" s="19" t="s">
        <v>117</v>
      </c>
      <c r="O144" s="19" t="s">
        <v>117</v>
      </c>
      <c r="P144" s="84"/>
    </row>
    <row r="145" spans="1:16" x14ac:dyDescent="0.3">
      <c r="A145" s="73">
        <v>110</v>
      </c>
      <c r="B145" s="88" t="s">
        <v>508</v>
      </c>
      <c r="C145" s="84">
        <v>4426</v>
      </c>
      <c r="D145" s="84">
        <v>50</v>
      </c>
      <c r="E145" s="84">
        <v>70</v>
      </c>
      <c r="F145" s="84">
        <v>104</v>
      </c>
      <c r="G145" s="84">
        <v>80</v>
      </c>
      <c r="H145" s="84">
        <v>80</v>
      </c>
      <c r="I145" s="84">
        <v>68</v>
      </c>
      <c r="J145" s="84">
        <v>36</v>
      </c>
      <c r="K145" s="84">
        <v>751</v>
      </c>
      <c r="L145" s="84">
        <v>84</v>
      </c>
      <c r="M145" s="84">
        <v>38</v>
      </c>
      <c r="N145" s="19" t="s">
        <v>117</v>
      </c>
      <c r="O145" s="19" t="s">
        <v>117</v>
      </c>
      <c r="P145" s="84"/>
    </row>
    <row r="146" spans="1:16" x14ac:dyDescent="0.3">
      <c r="A146" s="73">
        <v>111</v>
      </c>
      <c r="B146" s="88" t="s">
        <v>509</v>
      </c>
      <c r="C146" s="84">
        <v>4427</v>
      </c>
      <c r="D146" s="84">
        <v>35</v>
      </c>
      <c r="E146" s="84">
        <v>40</v>
      </c>
      <c r="F146" s="84">
        <v>52</v>
      </c>
      <c r="G146" s="84">
        <v>35</v>
      </c>
      <c r="H146" s="84">
        <v>35</v>
      </c>
      <c r="I146" s="84">
        <v>49</v>
      </c>
      <c r="J146" s="84">
        <v>3</v>
      </c>
      <c r="K146" s="84">
        <v>165</v>
      </c>
      <c r="L146" s="84">
        <v>11</v>
      </c>
      <c r="M146" s="84">
        <v>1</v>
      </c>
      <c r="N146" s="19" t="s">
        <v>117</v>
      </c>
      <c r="O146" s="19" t="s">
        <v>117</v>
      </c>
      <c r="P146" s="84"/>
    </row>
    <row r="147" spans="1:16" x14ac:dyDescent="0.3">
      <c r="A147" s="73">
        <v>112</v>
      </c>
      <c r="B147" s="88" t="s">
        <v>510</v>
      </c>
      <c r="C147" s="84">
        <v>4428</v>
      </c>
      <c r="D147" s="84">
        <v>45</v>
      </c>
      <c r="E147" s="84">
        <v>50</v>
      </c>
      <c r="F147" s="84">
        <v>96</v>
      </c>
      <c r="G147" s="84">
        <v>68</v>
      </c>
      <c r="H147" s="84">
        <v>68</v>
      </c>
      <c r="I147" s="84">
        <v>64</v>
      </c>
      <c r="J147" s="84">
        <v>27</v>
      </c>
      <c r="K147" s="84">
        <v>1543</v>
      </c>
      <c r="L147" s="84">
        <v>183</v>
      </c>
      <c r="M147" s="84">
        <v>0</v>
      </c>
      <c r="N147" s="19" t="s">
        <v>117</v>
      </c>
      <c r="O147" s="19" t="s">
        <v>117</v>
      </c>
      <c r="P147" s="84"/>
    </row>
    <row r="148" spans="1:16" x14ac:dyDescent="0.3">
      <c r="A148" s="73">
        <v>113</v>
      </c>
      <c r="B148" s="88" t="s">
        <v>511</v>
      </c>
      <c r="C148" s="84">
        <v>4429</v>
      </c>
      <c r="D148" s="84">
        <v>115</v>
      </c>
      <c r="E148" s="84">
        <v>150</v>
      </c>
      <c r="F148" s="84">
        <v>152</v>
      </c>
      <c r="G148" s="84">
        <v>120</v>
      </c>
      <c r="H148" s="84">
        <v>120</v>
      </c>
      <c r="I148" s="84">
        <v>148</v>
      </c>
      <c r="J148" s="84">
        <v>73</v>
      </c>
      <c r="K148" s="84">
        <v>4099</v>
      </c>
      <c r="L148" s="84">
        <v>524</v>
      </c>
      <c r="M148" s="84">
        <v>152</v>
      </c>
      <c r="N148" s="19" t="s">
        <v>117</v>
      </c>
      <c r="O148" s="19" t="s">
        <v>117</v>
      </c>
      <c r="P148" s="84"/>
    </row>
    <row r="149" spans="1:16" x14ac:dyDescent="0.3">
      <c r="A149" s="73">
        <v>114</v>
      </c>
      <c r="B149" s="88" t="s">
        <v>512</v>
      </c>
      <c r="C149" s="84">
        <v>4430</v>
      </c>
      <c r="D149" s="84">
        <v>40</v>
      </c>
      <c r="E149" s="84">
        <v>40</v>
      </c>
      <c r="F149" s="84">
        <v>60</v>
      </c>
      <c r="G149" s="84">
        <v>39</v>
      </c>
      <c r="H149" s="84">
        <v>39</v>
      </c>
      <c r="I149" s="84">
        <v>35</v>
      </c>
      <c r="J149" s="84">
        <v>3</v>
      </c>
      <c r="K149" s="84">
        <v>1826</v>
      </c>
      <c r="L149" s="84">
        <v>113</v>
      </c>
      <c r="M149" s="84">
        <v>118</v>
      </c>
      <c r="N149" s="19" t="s">
        <v>117</v>
      </c>
      <c r="O149" s="19" t="s">
        <v>117</v>
      </c>
      <c r="P149" s="84"/>
    </row>
    <row r="150" spans="1:16" x14ac:dyDescent="0.3">
      <c r="A150" s="73">
        <v>115</v>
      </c>
      <c r="B150" s="88" t="s">
        <v>513</v>
      </c>
      <c r="C150" s="84">
        <v>4431</v>
      </c>
      <c r="D150" s="84">
        <v>10</v>
      </c>
      <c r="E150" s="84">
        <v>24</v>
      </c>
      <c r="F150" s="84">
        <v>30</v>
      </c>
      <c r="G150" s="84">
        <v>22</v>
      </c>
      <c r="H150" s="84">
        <v>22</v>
      </c>
      <c r="I150" s="84">
        <v>19</v>
      </c>
      <c r="J150" s="84">
        <v>0</v>
      </c>
      <c r="K150" s="84">
        <v>582</v>
      </c>
      <c r="L150" s="84">
        <v>96</v>
      </c>
      <c r="M150" s="84">
        <v>1</v>
      </c>
      <c r="N150" s="19" t="s">
        <v>117</v>
      </c>
      <c r="O150" s="19" t="s">
        <v>117</v>
      </c>
      <c r="P150" s="84"/>
    </row>
    <row r="151" spans="1:16" x14ac:dyDescent="0.3">
      <c r="A151" s="73">
        <v>116</v>
      </c>
      <c r="B151" s="88" t="s">
        <v>514</v>
      </c>
      <c r="C151" s="84">
        <v>4432</v>
      </c>
      <c r="D151" s="84">
        <v>35</v>
      </c>
      <c r="E151" s="84">
        <v>30</v>
      </c>
      <c r="F151" s="84">
        <v>39</v>
      </c>
      <c r="G151" s="84">
        <v>28</v>
      </c>
      <c r="H151" s="84">
        <v>28</v>
      </c>
      <c r="I151" s="84">
        <v>24</v>
      </c>
      <c r="J151" s="84">
        <v>5</v>
      </c>
      <c r="K151" s="84">
        <v>1150</v>
      </c>
      <c r="L151" s="84">
        <v>102</v>
      </c>
      <c r="M151" s="84">
        <v>5</v>
      </c>
      <c r="N151" s="19" t="s">
        <v>117</v>
      </c>
      <c r="O151" s="19" t="s">
        <v>117</v>
      </c>
      <c r="P151" s="84"/>
    </row>
    <row r="152" spans="1:16" x14ac:dyDescent="0.3">
      <c r="A152" s="73">
        <v>117</v>
      </c>
      <c r="B152" s="88" t="s">
        <v>515</v>
      </c>
      <c r="C152" s="84">
        <v>4433</v>
      </c>
      <c r="D152" s="84">
        <v>30</v>
      </c>
      <c r="E152" s="84">
        <v>30</v>
      </c>
      <c r="F152" s="84">
        <v>30</v>
      </c>
      <c r="G152" s="84">
        <v>25</v>
      </c>
      <c r="H152" s="84">
        <v>25</v>
      </c>
      <c r="I152" s="84">
        <v>20</v>
      </c>
      <c r="J152" s="84">
        <v>3</v>
      </c>
      <c r="K152" s="84">
        <v>694</v>
      </c>
      <c r="L152" s="84">
        <v>51</v>
      </c>
      <c r="M152" s="84">
        <v>0</v>
      </c>
      <c r="N152" s="19" t="s">
        <v>117</v>
      </c>
      <c r="O152" s="19" t="s">
        <v>117</v>
      </c>
      <c r="P152" s="84"/>
    </row>
    <row r="153" spans="1:16" x14ac:dyDescent="0.3">
      <c r="A153" s="73">
        <v>118</v>
      </c>
      <c r="B153" s="88" t="s">
        <v>516</v>
      </c>
      <c r="C153" s="84">
        <v>4434</v>
      </c>
      <c r="D153" s="84">
        <v>45</v>
      </c>
      <c r="E153" s="84">
        <v>50</v>
      </c>
      <c r="F153" s="84">
        <v>56</v>
      </c>
      <c r="G153" s="84">
        <v>45</v>
      </c>
      <c r="H153" s="84">
        <v>45</v>
      </c>
      <c r="I153" s="84">
        <v>62</v>
      </c>
      <c r="J153" s="84">
        <v>304</v>
      </c>
      <c r="K153" s="84">
        <v>271</v>
      </c>
      <c r="L153" s="84">
        <v>25</v>
      </c>
      <c r="M153" s="84">
        <v>8</v>
      </c>
      <c r="N153" s="19" t="s">
        <v>117</v>
      </c>
      <c r="O153" s="19" t="s">
        <v>117</v>
      </c>
      <c r="P153" s="84"/>
    </row>
    <row r="154" spans="1:16" x14ac:dyDescent="0.3">
      <c r="A154" s="73">
        <v>119</v>
      </c>
      <c r="B154" s="88" t="s">
        <v>517</v>
      </c>
      <c r="C154" s="84">
        <v>4435</v>
      </c>
      <c r="D154" s="84">
        <v>30</v>
      </c>
      <c r="E154" s="84">
        <v>35</v>
      </c>
      <c r="F154" s="84">
        <v>40</v>
      </c>
      <c r="G154" s="84">
        <v>25</v>
      </c>
      <c r="H154" s="84">
        <v>25</v>
      </c>
      <c r="I154" s="84">
        <v>24</v>
      </c>
      <c r="J154" s="84">
        <v>5</v>
      </c>
      <c r="K154" s="84">
        <v>832</v>
      </c>
      <c r="L154" s="84">
        <v>77</v>
      </c>
      <c r="M154" s="84">
        <v>0</v>
      </c>
      <c r="N154" s="19" t="s">
        <v>117</v>
      </c>
      <c r="O154" s="19" t="s">
        <v>117</v>
      </c>
      <c r="P154" s="84"/>
    </row>
    <row r="155" spans="1:16" x14ac:dyDescent="0.3">
      <c r="A155" s="73">
        <v>120</v>
      </c>
      <c r="B155" s="88" t="s">
        <v>518</v>
      </c>
      <c r="C155" s="84">
        <v>4436</v>
      </c>
      <c r="D155" s="84">
        <v>15</v>
      </c>
      <c r="E155" s="84">
        <v>25</v>
      </c>
      <c r="F155" s="84">
        <v>43</v>
      </c>
      <c r="G155" s="84">
        <v>23</v>
      </c>
      <c r="H155" s="84">
        <v>23</v>
      </c>
      <c r="I155" s="84">
        <v>25</v>
      </c>
      <c r="J155" s="84">
        <v>3</v>
      </c>
      <c r="K155" s="84">
        <v>413</v>
      </c>
      <c r="L155" s="84">
        <v>28</v>
      </c>
      <c r="M155" s="84">
        <v>2</v>
      </c>
      <c r="N155" s="19" t="s">
        <v>117</v>
      </c>
      <c r="O155" s="19" t="s">
        <v>117</v>
      </c>
      <c r="P155" s="84"/>
    </row>
    <row r="156" spans="1:16" x14ac:dyDescent="0.3">
      <c r="A156" s="73">
        <v>121</v>
      </c>
      <c r="B156" s="88" t="s">
        <v>519</v>
      </c>
      <c r="C156" s="84">
        <v>4437</v>
      </c>
      <c r="D156" s="84">
        <v>80</v>
      </c>
      <c r="E156" s="84">
        <v>100</v>
      </c>
      <c r="F156" s="84">
        <v>90</v>
      </c>
      <c r="G156" s="84">
        <v>80</v>
      </c>
      <c r="H156" s="84">
        <v>80</v>
      </c>
      <c r="I156" s="84">
        <v>80</v>
      </c>
      <c r="J156" s="84">
        <v>5</v>
      </c>
      <c r="K156" s="84">
        <v>1489</v>
      </c>
      <c r="L156" s="84">
        <v>147</v>
      </c>
      <c r="M156" s="84">
        <v>1</v>
      </c>
      <c r="N156" s="19" t="s">
        <v>117</v>
      </c>
      <c r="O156" s="19" t="s">
        <v>117</v>
      </c>
      <c r="P156" s="84"/>
    </row>
    <row r="157" spans="1:16" x14ac:dyDescent="0.3">
      <c r="A157" s="73">
        <v>122</v>
      </c>
      <c r="B157" s="88" t="s">
        <v>520</v>
      </c>
      <c r="C157" s="84">
        <v>4438</v>
      </c>
      <c r="D157" s="84">
        <v>50</v>
      </c>
      <c r="E157" s="84">
        <v>55</v>
      </c>
      <c r="F157" s="84">
        <v>65</v>
      </c>
      <c r="G157" s="84">
        <v>50</v>
      </c>
      <c r="H157" s="84">
        <v>45</v>
      </c>
      <c r="I157" s="84">
        <v>45</v>
      </c>
      <c r="J157" s="84">
        <v>1</v>
      </c>
      <c r="K157" s="84">
        <v>688</v>
      </c>
      <c r="L157" s="84">
        <v>87</v>
      </c>
      <c r="M157" s="84">
        <v>57</v>
      </c>
      <c r="N157" s="19" t="s">
        <v>117</v>
      </c>
      <c r="O157" s="19" t="s">
        <v>117</v>
      </c>
      <c r="P157" s="84"/>
    </row>
    <row r="158" spans="1:16" x14ac:dyDescent="0.3">
      <c r="A158" s="73">
        <v>123</v>
      </c>
      <c r="B158" s="88" t="s">
        <v>521</v>
      </c>
      <c r="C158" s="84">
        <v>7222</v>
      </c>
      <c r="D158" s="84">
        <v>25</v>
      </c>
      <c r="E158" s="84">
        <v>35</v>
      </c>
      <c r="F158" s="84">
        <v>45</v>
      </c>
      <c r="G158" s="84">
        <v>25</v>
      </c>
      <c r="H158" s="84">
        <v>25</v>
      </c>
      <c r="I158" s="84">
        <v>29</v>
      </c>
      <c r="J158" s="84">
        <v>11</v>
      </c>
      <c r="K158" s="84">
        <v>787</v>
      </c>
      <c r="L158" s="84">
        <v>70</v>
      </c>
      <c r="M158" s="84">
        <v>3</v>
      </c>
      <c r="N158" s="19" t="s">
        <v>117</v>
      </c>
      <c r="O158" s="19" t="s">
        <v>117</v>
      </c>
      <c r="P158" s="84"/>
    </row>
    <row r="159" spans="1:16" x14ac:dyDescent="0.3">
      <c r="A159" s="73">
        <v>124</v>
      </c>
      <c r="B159" s="88" t="s">
        <v>522</v>
      </c>
      <c r="C159" s="84">
        <v>7223</v>
      </c>
      <c r="D159" s="84">
        <v>20</v>
      </c>
      <c r="E159" s="84">
        <v>25</v>
      </c>
      <c r="F159" s="84">
        <v>25</v>
      </c>
      <c r="G159" s="84">
        <v>20</v>
      </c>
      <c r="H159" s="84">
        <v>20</v>
      </c>
      <c r="I159" s="84">
        <v>20</v>
      </c>
      <c r="J159" s="84">
        <v>16</v>
      </c>
      <c r="K159" s="84">
        <v>714</v>
      </c>
      <c r="L159" s="84">
        <v>109</v>
      </c>
      <c r="M159" s="84">
        <v>0</v>
      </c>
      <c r="N159" s="19" t="s">
        <v>117</v>
      </c>
      <c r="O159" s="19" t="s">
        <v>117</v>
      </c>
      <c r="P159" s="84"/>
    </row>
    <row r="160" spans="1:16" x14ac:dyDescent="0.3">
      <c r="A160" s="73"/>
      <c r="B160" s="86" t="e">
        <v>#N/A</v>
      </c>
      <c r="C160" s="84"/>
      <c r="D160" s="87">
        <v>355</v>
      </c>
      <c r="E160" s="87">
        <v>434</v>
      </c>
      <c r="F160" s="87">
        <v>432</v>
      </c>
      <c r="G160" s="87">
        <v>418</v>
      </c>
      <c r="H160" s="87">
        <v>369</v>
      </c>
      <c r="I160" s="87">
        <v>423</v>
      </c>
      <c r="J160" s="87">
        <v>173</v>
      </c>
      <c r="K160" s="87">
        <v>6204</v>
      </c>
      <c r="L160" s="87">
        <v>789</v>
      </c>
      <c r="M160" s="87">
        <v>75</v>
      </c>
      <c r="N160" s="19" t="s">
        <v>526</v>
      </c>
      <c r="O160" s="19" t="s">
        <v>526</v>
      </c>
      <c r="P160" s="87">
        <v>74</v>
      </c>
    </row>
    <row r="161" spans="1:16" x14ac:dyDescent="0.3">
      <c r="A161" s="73">
        <v>125</v>
      </c>
      <c r="B161" s="88" t="s">
        <v>73</v>
      </c>
      <c r="C161" s="84">
        <v>4376</v>
      </c>
      <c r="D161" s="84">
        <v>150</v>
      </c>
      <c r="E161" s="84">
        <v>203</v>
      </c>
      <c r="F161" s="84">
        <v>194</v>
      </c>
      <c r="G161" s="84">
        <v>176</v>
      </c>
      <c r="H161" s="84">
        <v>159</v>
      </c>
      <c r="I161" s="84">
        <v>178</v>
      </c>
      <c r="J161" s="84">
        <v>67</v>
      </c>
      <c r="K161" s="84">
        <v>2269</v>
      </c>
      <c r="L161" s="84">
        <v>328</v>
      </c>
      <c r="M161" s="84">
        <v>27</v>
      </c>
      <c r="N161" s="19" t="s">
        <v>73</v>
      </c>
      <c r="O161" s="19" t="s">
        <v>73</v>
      </c>
      <c r="P161" s="84">
        <v>74</v>
      </c>
    </row>
    <row r="162" spans="1:16" x14ac:dyDescent="0.3">
      <c r="A162" s="73">
        <v>126</v>
      </c>
      <c r="B162" s="88" t="s">
        <v>74</v>
      </c>
      <c r="C162" s="84">
        <v>4377</v>
      </c>
      <c r="D162" s="84">
        <v>25</v>
      </c>
      <c r="E162" s="84">
        <v>35</v>
      </c>
      <c r="F162" s="84">
        <v>30</v>
      </c>
      <c r="G162" s="84">
        <v>25</v>
      </c>
      <c r="H162" s="84">
        <v>20</v>
      </c>
      <c r="I162" s="84">
        <v>30</v>
      </c>
      <c r="J162" s="84">
        <v>11</v>
      </c>
      <c r="K162" s="84">
        <v>621</v>
      </c>
      <c r="L162" s="84">
        <v>51</v>
      </c>
      <c r="M162" s="84">
        <v>1</v>
      </c>
      <c r="N162" s="19" t="s">
        <v>73</v>
      </c>
      <c r="O162" s="19" t="s">
        <v>73</v>
      </c>
      <c r="P162" s="84"/>
    </row>
    <row r="163" spans="1:16" x14ac:dyDescent="0.3">
      <c r="A163" s="73">
        <v>127</v>
      </c>
      <c r="B163" s="88" t="s">
        <v>75</v>
      </c>
      <c r="C163" s="84">
        <v>4378</v>
      </c>
      <c r="D163" s="84">
        <v>25</v>
      </c>
      <c r="E163" s="84">
        <v>40</v>
      </c>
      <c r="F163" s="84">
        <v>40</v>
      </c>
      <c r="G163" s="84">
        <v>30</v>
      </c>
      <c r="H163" s="84">
        <v>25</v>
      </c>
      <c r="I163" s="84">
        <v>40</v>
      </c>
      <c r="J163" s="84">
        <v>46</v>
      </c>
      <c r="K163" s="84">
        <v>462</v>
      </c>
      <c r="L163" s="84">
        <v>46</v>
      </c>
      <c r="M163" s="84">
        <v>6</v>
      </c>
      <c r="N163" s="19" t="s">
        <v>73</v>
      </c>
      <c r="O163" s="19" t="s">
        <v>73</v>
      </c>
      <c r="P163" s="84"/>
    </row>
    <row r="164" spans="1:16" x14ac:dyDescent="0.3">
      <c r="A164" s="73">
        <v>128</v>
      </c>
      <c r="B164" s="88" t="s">
        <v>81</v>
      </c>
      <c r="C164" s="84">
        <v>4384</v>
      </c>
      <c r="D164" s="84">
        <v>130</v>
      </c>
      <c r="E164" s="84">
        <v>126</v>
      </c>
      <c r="F164" s="84">
        <v>140</v>
      </c>
      <c r="G164" s="84">
        <v>160</v>
      </c>
      <c r="H164" s="84">
        <v>140</v>
      </c>
      <c r="I164" s="84">
        <v>141</v>
      </c>
      <c r="J164" s="84">
        <v>47</v>
      </c>
      <c r="K164" s="84">
        <v>2304</v>
      </c>
      <c r="L164" s="84">
        <v>275</v>
      </c>
      <c r="M164" s="84">
        <v>30</v>
      </c>
      <c r="N164" s="19" t="s">
        <v>81</v>
      </c>
      <c r="O164" s="19" t="s">
        <v>73</v>
      </c>
      <c r="P164" s="84"/>
    </row>
    <row r="165" spans="1:16" x14ac:dyDescent="0.3">
      <c r="A165" s="73">
        <v>129</v>
      </c>
      <c r="B165" s="88" t="s">
        <v>82</v>
      </c>
      <c r="C165" s="84">
        <v>4385</v>
      </c>
      <c r="D165" s="84">
        <v>25</v>
      </c>
      <c r="E165" s="84">
        <v>30</v>
      </c>
      <c r="F165" s="84">
        <v>28</v>
      </c>
      <c r="G165" s="84">
        <v>27</v>
      </c>
      <c r="H165" s="84">
        <v>25</v>
      </c>
      <c r="I165" s="84">
        <v>34</v>
      </c>
      <c r="J165" s="84">
        <v>2</v>
      </c>
      <c r="K165" s="84">
        <v>548</v>
      </c>
      <c r="L165" s="84">
        <v>89</v>
      </c>
      <c r="M165" s="84">
        <v>11</v>
      </c>
      <c r="N165" s="19" t="s">
        <v>81</v>
      </c>
      <c r="O165" s="19" t="s">
        <v>73</v>
      </c>
      <c r="P165" s="84"/>
    </row>
    <row r="166" spans="1:16" x14ac:dyDescent="0.3">
      <c r="A166" s="73"/>
      <c r="B166" s="86" t="e">
        <v>#N/A</v>
      </c>
      <c r="C166" s="84"/>
      <c r="D166" s="87">
        <v>405</v>
      </c>
      <c r="E166" s="87">
        <v>490</v>
      </c>
      <c r="F166" s="87">
        <v>529</v>
      </c>
      <c r="G166" s="87">
        <v>414</v>
      </c>
      <c r="H166" s="87">
        <v>410</v>
      </c>
      <c r="I166" s="87">
        <v>399</v>
      </c>
      <c r="J166" s="87">
        <v>41</v>
      </c>
      <c r="K166" s="87">
        <v>5470</v>
      </c>
      <c r="L166" s="87">
        <v>577</v>
      </c>
      <c r="M166" s="87">
        <v>53</v>
      </c>
      <c r="N166" s="19" t="s">
        <v>526</v>
      </c>
      <c r="O166" s="19" t="s">
        <v>526</v>
      </c>
      <c r="P166" s="87">
        <v>0</v>
      </c>
    </row>
    <row r="167" spans="1:16" x14ac:dyDescent="0.3">
      <c r="A167" s="73">
        <v>130</v>
      </c>
      <c r="B167" s="88" t="s">
        <v>86</v>
      </c>
      <c r="C167" s="84">
        <v>4389</v>
      </c>
      <c r="D167" s="84">
        <v>210</v>
      </c>
      <c r="E167" s="84">
        <v>243</v>
      </c>
      <c r="F167" s="84">
        <v>246</v>
      </c>
      <c r="G167" s="84">
        <v>230</v>
      </c>
      <c r="H167" s="84">
        <v>227</v>
      </c>
      <c r="I167" s="84">
        <v>220</v>
      </c>
      <c r="J167" s="84">
        <v>8</v>
      </c>
      <c r="K167" s="84">
        <v>1891</v>
      </c>
      <c r="L167" s="84">
        <v>212</v>
      </c>
      <c r="M167" s="84">
        <v>32</v>
      </c>
      <c r="N167" s="19" t="s">
        <v>86</v>
      </c>
      <c r="O167" s="19" t="s">
        <v>86</v>
      </c>
      <c r="P167" s="84"/>
    </row>
    <row r="168" spans="1:16" x14ac:dyDescent="0.3">
      <c r="A168" s="73">
        <v>131</v>
      </c>
      <c r="B168" s="88" t="s">
        <v>87</v>
      </c>
      <c r="C168" s="84">
        <v>4390</v>
      </c>
      <c r="D168" s="84">
        <v>25</v>
      </c>
      <c r="E168" s="84">
        <v>30</v>
      </c>
      <c r="F168" s="84">
        <v>26</v>
      </c>
      <c r="G168" s="84">
        <v>19</v>
      </c>
      <c r="H168" s="84">
        <v>19</v>
      </c>
      <c r="I168" s="84">
        <v>20</v>
      </c>
      <c r="J168" s="84">
        <v>0</v>
      </c>
      <c r="K168" s="84">
        <v>603</v>
      </c>
      <c r="L168" s="84">
        <v>52</v>
      </c>
      <c r="M168" s="84">
        <v>0</v>
      </c>
      <c r="N168" s="19" t="s">
        <v>86</v>
      </c>
      <c r="O168" s="19" t="s">
        <v>86</v>
      </c>
      <c r="P168" s="84"/>
    </row>
    <row r="169" spans="1:16" x14ac:dyDescent="0.3">
      <c r="A169" s="73">
        <v>132</v>
      </c>
      <c r="B169" s="88" t="s">
        <v>88</v>
      </c>
      <c r="C169" s="84">
        <v>4391</v>
      </c>
      <c r="D169" s="84">
        <v>50</v>
      </c>
      <c r="E169" s="84">
        <v>50</v>
      </c>
      <c r="F169" s="84">
        <v>60</v>
      </c>
      <c r="G169" s="84">
        <v>50</v>
      </c>
      <c r="H169" s="84">
        <v>50</v>
      </c>
      <c r="I169" s="84">
        <v>40</v>
      </c>
      <c r="J169" s="84">
        <v>0</v>
      </c>
      <c r="K169" s="84">
        <v>872</v>
      </c>
      <c r="L169" s="84">
        <v>83</v>
      </c>
      <c r="M169" s="84">
        <v>4</v>
      </c>
      <c r="N169" s="19" t="s">
        <v>86</v>
      </c>
      <c r="O169" s="19" t="s">
        <v>86</v>
      </c>
      <c r="P169" s="84"/>
    </row>
    <row r="170" spans="1:16" x14ac:dyDescent="0.3">
      <c r="A170" s="73">
        <v>133</v>
      </c>
      <c r="B170" s="88" t="s">
        <v>89</v>
      </c>
      <c r="C170" s="84">
        <v>4392</v>
      </c>
      <c r="D170" s="84">
        <v>60</v>
      </c>
      <c r="E170" s="84">
        <v>87</v>
      </c>
      <c r="F170" s="84">
        <v>100</v>
      </c>
      <c r="G170" s="84">
        <v>60</v>
      </c>
      <c r="H170" s="84">
        <v>60</v>
      </c>
      <c r="I170" s="84">
        <v>60</v>
      </c>
      <c r="J170" s="84">
        <v>3</v>
      </c>
      <c r="K170" s="84">
        <v>1373</v>
      </c>
      <c r="L170" s="84">
        <v>144</v>
      </c>
      <c r="M170" s="84">
        <v>13</v>
      </c>
      <c r="N170" s="19" t="s">
        <v>86</v>
      </c>
      <c r="O170" s="19" t="s">
        <v>86</v>
      </c>
      <c r="P170" s="84"/>
    </row>
    <row r="171" spans="1:16" x14ac:dyDescent="0.3">
      <c r="A171" s="73">
        <v>134</v>
      </c>
      <c r="B171" s="88" t="s">
        <v>90</v>
      </c>
      <c r="C171" s="84">
        <v>4393</v>
      </c>
      <c r="D171" s="84">
        <v>30</v>
      </c>
      <c r="E171" s="84">
        <v>35</v>
      </c>
      <c r="F171" s="84">
        <v>40</v>
      </c>
      <c r="G171" s="84">
        <v>25</v>
      </c>
      <c r="H171" s="84">
        <v>24</v>
      </c>
      <c r="I171" s="84">
        <v>30</v>
      </c>
      <c r="J171" s="84">
        <v>3</v>
      </c>
      <c r="K171" s="84">
        <v>464</v>
      </c>
      <c r="L171" s="84">
        <v>27</v>
      </c>
      <c r="M171" s="84">
        <v>4</v>
      </c>
      <c r="N171" s="19" t="s">
        <v>86</v>
      </c>
      <c r="O171" s="19" t="s">
        <v>86</v>
      </c>
      <c r="P171" s="84"/>
    </row>
    <row r="172" spans="1:16" x14ac:dyDescent="0.3">
      <c r="A172" s="73">
        <v>135</v>
      </c>
      <c r="B172" s="88" t="s">
        <v>91</v>
      </c>
      <c r="C172" s="84">
        <v>4394</v>
      </c>
      <c r="D172" s="84">
        <v>30</v>
      </c>
      <c r="E172" s="84">
        <v>45</v>
      </c>
      <c r="F172" s="84">
        <v>57</v>
      </c>
      <c r="G172" s="84">
        <v>30</v>
      </c>
      <c r="H172" s="84">
        <v>30</v>
      </c>
      <c r="I172" s="84">
        <v>29</v>
      </c>
      <c r="J172" s="84">
        <v>27</v>
      </c>
      <c r="K172" s="84">
        <v>267</v>
      </c>
      <c r="L172" s="84">
        <v>59</v>
      </c>
      <c r="M172" s="84">
        <v>0</v>
      </c>
      <c r="N172" s="19" t="s">
        <v>86</v>
      </c>
      <c r="O172" s="19" t="s">
        <v>86</v>
      </c>
      <c r="P172" s="84"/>
    </row>
    <row r="173" spans="1:16" x14ac:dyDescent="0.3">
      <c r="A173" s="73"/>
      <c r="B173" s="86" t="e">
        <v>#N/A</v>
      </c>
      <c r="C173" s="84"/>
      <c r="D173" s="87">
        <v>340</v>
      </c>
      <c r="E173" s="87">
        <v>271</v>
      </c>
      <c r="F173" s="87">
        <v>247</v>
      </c>
      <c r="G173" s="87">
        <v>240</v>
      </c>
      <c r="H173" s="87">
        <v>240</v>
      </c>
      <c r="I173" s="87">
        <v>242</v>
      </c>
      <c r="J173" s="87">
        <v>40</v>
      </c>
      <c r="K173" s="87">
        <v>2600</v>
      </c>
      <c r="L173" s="87">
        <v>486</v>
      </c>
      <c r="M173" s="87">
        <v>17</v>
      </c>
      <c r="N173" s="19" t="s">
        <v>526</v>
      </c>
      <c r="O173" s="19" t="s">
        <v>526</v>
      </c>
      <c r="P173" s="87">
        <v>86</v>
      </c>
    </row>
    <row r="174" spans="1:16" x14ac:dyDescent="0.3">
      <c r="A174" s="73">
        <v>136</v>
      </c>
      <c r="B174" s="88" t="s">
        <v>67</v>
      </c>
      <c r="C174" s="84">
        <v>4371</v>
      </c>
      <c r="D174" s="84">
        <v>300</v>
      </c>
      <c r="E174" s="84">
        <v>241</v>
      </c>
      <c r="F174" s="84">
        <v>217</v>
      </c>
      <c r="G174" s="84">
        <v>210</v>
      </c>
      <c r="H174" s="84">
        <v>210</v>
      </c>
      <c r="I174" s="84">
        <v>210</v>
      </c>
      <c r="J174" s="84">
        <v>36</v>
      </c>
      <c r="K174" s="84">
        <v>2202</v>
      </c>
      <c r="L174" s="84">
        <v>430</v>
      </c>
      <c r="M174" s="84">
        <v>17</v>
      </c>
      <c r="N174" s="19" t="s">
        <v>67</v>
      </c>
      <c r="O174" s="19" t="s">
        <v>67</v>
      </c>
      <c r="P174" s="84">
        <v>86</v>
      </c>
    </row>
    <row r="175" spans="1:16" x14ac:dyDescent="0.3">
      <c r="A175" s="73">
        <v>137</v>
      </c>
      <c r="B175" s="88" t="s">
        <v>76</v>
      </c>
      <c r="C175" s="84">
        <v>4379</v>
      </c>
      <c r="D175" s="84">
        <v>40</v>
      </c>
      <c r="E175" s="84">
        <v>30</v>
      </c>
      <c r="F175" s="84">
        <v>30</v>
      </c>
      <c r="G175" s="84">
        <v>30</v>
      </c>
      <c r="H175" s="84">
        <v>30</v>
      </c>
      <c r="I175" s="84">
        <v>32</v>
      </c>
      <c r="J175" s="84">
        <v>4</v>
      </c>
      <c r="K175" s="84">
        <v>398</v>
      </c>
      <c r="L175" s="84">
        <v>56</v>
      </c>
      <c r="M175" s="84">
        <v>0</v>
      </c>
      <c r="N175" s="19" t="s">
        <v>67</v>
      </c>
      <c r="O175" s="19" t="s">
        <v>67</v>
      </c>
      <c r="P175" s="84"/>
    </row>
    <row r="176" spans="1:16" x14ac:dyDescent="0.3">
      <c r="A176" s="73"/>
      <c r="B176" s="86" t="e">
        <v>#N/A</v>
      </c>
      <c r="C176" s="84"/>
      <c r="D176" s="87">
        <v>229</v>
      </c>
      <c r="E176" s="87">
        <v>254</v>
      </c>
      <c r="F176" s="87">
        <v>266</v>
      </c>
      <c r="G176" s="87">
        <v>244</v>
      </c>
      <c r="H176" s="87">
        <v>237</v>
      </c>
      <c r="I176" s="87">
        <v>253</v>
      </c>
      <c r="J176" s="87">
        <v>202</v>
      </c>
      <c r="K176" s="87">
        <v>6344</v>
      </c>
      <c r="L176" s="87">
        <v>1213</v>
      </c>
      <c r="M176" s="87">
        <v>23</v>
      </c>
      <c r="N176" s="19" t="s">
        <v>526</v>
      </c>
      <c r="O176" s="19" t="s">
        <v>526</v>
      </c>
      <c r="P176" s="87">
        <v>65</v>
      </c>
    </row>
    <row r="177" spans="1:16" x14ac:dyDescent="0.3">
      <c r="A177" s="73">
        <v>138</v>
      </c>
      <c r="B177" s="88" t="s">
        <v>190</v>
      </c>
      <c r="C177" s="84">
        <v>11452</v>
      </c>
      <c r="D177" s="84">
        <v>5</v>
      </c>
      <c r="E177" s="84">
        <v>12</v>
      </c>
      <c r="F177" s="84">
        <v>10</v>
      </c>
      <c r="G177" s="84">
        <v>10</v>
      </c>
      <c r="H177" s="84">
        <v>10</v>
      </c>
      <c r="I177" s="84">
        <v>15</v>
      </c>
      <c r="J177" s="84">
        <v>1</v>
      </c>
      <c r="K177" s="84">
        <v>520</v>
      </c>
      <c r="L177" s="84">
        <v>150</v>
      </c>
      <c r="M177" s="84">
        <v>4</v>
      </c>
      <c r="N177" s="19" t="s">
        <v>83</v>
      </c>
      <c r="O177" s="19" t="s">
        <v>83</v>
      </c>
      <c r="P177" s="84"/>
    </row>
    <row r="178" spans="1:16" x14ac:dyDescent="0.3">
      <c r="A178" s="73">
        <v>139</v>
      </c>
      <c r="B178" s="88" t="s">
        <v>83</v>
      </c>
      <c r="C178" s="84">
        <v>4386</v>
      </c>
      <c r="D178" s="84">
        <v>110</v>
      </c>
      <c r="E178" s="84">
        <v>115</v>
      </c>
      <c r="F178" s="84">
        <v>116</v>
      </c>
      <c r="G178" s="84">
        <v>106</v>
      </c>
      <c r="H178" s="84">
        <v>105</v>
      </c>
      <c r="I178" s="84">
        <v>104</v>
      </c>
      <c r="J178" s="84">
        <v>125</v>
      </c>
      <c r="K178" s="84">
        <v>2651</v>
      </c>
      <c r="L178" s="84">
        <v>428</v>
      </c>
      <c r="M178" s="84">
        <v>10</v>
      </c>
      <c r="N178" s="19" t="s">
        <v>83</v>
      </c>
      <c r="O178" s="19" t="s">
        <v>83</v>
      </c>
      <c r="P178" s="84">
        <v>65</v>
      </c>
    </row>
    <row r="179" spans="1:16" x14ac:dyDescent="0.3">
      <c r="A179" s="73">
        <v>140</v>
      </c>
      <c r="B179" s="88" t="s">
        <v>84</v>
      </c>
      <c r="C179" s="84">
        <v>4387</v>
      </c>
      <c r="D179" s="84">
        <v>20</v>
      </c>
      <c r="E179" s="84">
        <v>20</v>
      </c>
      <c r="F179" s="84">
        <v>25</v>
      </c>
      <c r="G179" s="84">
        <v>20</v>
      </c>
      <c r="H179" s="84">
        <v>20</v>
      </c>
      <c r="I179" s="84">
        <v>26</v>
      </c>
      <c r="J179" s="84">
        <v>10</v>
      </c>
      <c r="K179" s="84">
        <v>399</v>
      </c>
      <c r="L179" s="84">
        <v>81</v>
      </c>
      <c r="M179" s="84">
        <v>0</v>
      </c>
      <c r="N179" s="19" t="s">
        <v>83</v>
      </c>
      <c r="O179" s="19" t="s">
        <v>83</v>
      </c>
      <c r="P179" s="84"/>
    </row>
    <row r="180" spans="1:16" x14ac:dyDescent="0.3">
      <c r="A180" s="73">
        <v>141</v>
      </c>
      <c r="B180" s="88" t="s">
        <v>85</v>
      </c>
      <c r="C180" s="84">
        <v>4388</v>
      </c>
      <c r="D180" s="84">
        <v>7</v>
      </c>
      <c r="E180" s="84">
        <v>10</v>
      </c>
      <c r="F180" s="84">
        <v>15</v>
      </c>
      <c r="G180" s="84">
        <v>15</v>
      </c>
      <c r="H180" s="84">
        <v>15</v>
      </c>
      <c r="I180" s="84">
        <v>16</v>
      </c>
      <c r="J180" s="84">
        <v>10</v>
      </c>
      <c r="K180" s="84">
        <v>257</v>
      </c>
      <c r="L180" s="84">
        <v>50</v>
      </c>
      <c r="M180" s="84">
        <v>1</v>
      </c>
      <c r="N180" s="19" t="s">
        <v>83</v>
      </c>
      <c r="O180" s="19" t="s">
        <v>83</v>
      </c>
      <c r="P180" s="84"/>
    </row>
    <row r="181" spans="1:16" x14ac:dyDescent="0.3">
      <c r="A181" s="73">
        <v>142</v>
      </c>
      <c r="B181" s="88" t="s">
        <v>114</v>
      </c>
      <c r="C181" s="84">
        <v>4417</v>
      </c>
      <c r="D181" s="84">
        <v>15</v>
      </c>
      <c r="E181" s="84">
        <v>20</v>
      </c>
      <c r="F181" s="84">
        <v>20</v>
      </c>
      <c r="G181" s="84">
        <v>20</v>
      </c>
      <c r="H181" s="84">
        <v>25</v>
      </c>
      <c r="I181" s="84">
        <v>22</v>
      </c>
      <c r="J181" s="84">
        <v>22</v>
      </c>
      <c r="K181" s="84">
        <v>870</v>
      </c>
      <c r="L181" s="84">
        <v>160</v>
      </c>
      <c r="M181" s="84">
        <v>1</v>
      </c>
      <c r="N181" s="19" t="s">
        <v>83</v>
      </c>
      <c r="O181" s="19" t="s">
        <v>83</v>
      </c>
      <c r="P181" s="84"/>
    </row>
    <row r="182" spans="1:16" x14ac:dyDescent="0.3">
      <c r="A182" s="73">
        <v>143</v>
      </c>
      <c r="B182" s="88" t="s">
        <v>115</v>
      </c>
      <c r="C182" s="84">
        <v>4418</v>
      </c>
      <c r="D182" s="84">
        <v>7</v>
      </c>
      <c r="E182" s="84">
        <v>10</v>
      </c>
      <c r="F182" s="84">
        <v>14</v>
      </c>
      <c r="G182" s="84">
        <v>10</v>
      </c>
      <c r="H182" s="84">
        <v>12</v>
      </c>
      <c r="I182" s="84">
        <v>12</v>
      </c>
      <c r="J182" s="84">
        <v>10</v>
      </c>
      <c r="K182" s="84">
        <v>382</v>
      </c>
      <c r="L182" s="84">
        <v>74</v>
      </c>
      <c r="M182" s="84">
        <v>1</v>
      </c>
      <c r="N182" s="19" t="s">
        <v>83</v>
      </c>
      <c r="O182" s="19" t="s">
        <v>83</v>
      </c>
      <c r="P182" s="84"/>
    </row>
    <row r="183" spans="1:16" x14ac:dyDescent="0.3">
      <c r="A183" s="73">
        <v>144</v>
      </c>
      <c r="B183" s="88" t="s">
        <v>116</v>
      </c>
      <c r="C183" s="84">
        <v>4419</v>
      </c>
      <c r="D183" s="84">
        <v>12</v>
      </c>
      <c r="E183" s="84">
        <v>10</v>
      </c>
      <c r="F183" s="84">
        <v>15</v>
      </c>
      <c r="G183" s="84">
        <v>10</v>
      </c>
      <c r="H183" s="84">
        <v>10</v>
      </c>
      <c r="I183" s="84">
        <v>10</v>
      </c>
      <c r="J183" s="84">
        <v>1</v>
      </c>
      <c r="K183" s="84">
        <v>202</v>
      </c>
      <c r="L183" s="84">
        <v>48</v>
      </c>
      <c r="M183" s="84">
        <v>0</v>
      </c>
      <c r="N183" s="19" t="s">
        <v>83</v>
      </c>
      <c r="O183" s="19" t="s">
        <v>83</v>
      </c>
      <c r="P183" s="84"/>
    </row>
    <row r="184" spans="1:16" x14ac:dyDescent="0.3">
      <c r="A184" s="73">
        <v>145</v>
      </c>
      <c r="B184" s="88" t="s">
        <v>165</v>
      </c>
      <c r="C184" s="84">
        <v>6681</v>
      </c>
      <c r="D184" s="84">
        <v>25</v>
      </c>
      <c r="E184" s="84">
        <v>25</v>
      </c>
      <c r="F184" s="84">
        <v>20</v>
      </c>
      <c r="G184" s="84">
        <v>20</v>
      </c>
      <c r="H184" s="84">
        <v>15</v>
      </c>
      <c r="I184" s="84">
        <v>22</v>
      </c>
      <c r="J184" s="84">
        <v>10</v>
      </c>
      <c r="K184" s="84">
        <v>394</v>
      </c>
      <c r="L184" s="84">
        <v>107</v>
      </c>
      <c r="M184" s="84">
        <v>4</v>
      </c>
      <c r="N184" s="19" t="s">
        <v>83</v>
      </c>
      <c r="O184" s="19" t="s">
        <v>83</v>
      </c>
      <c r="P184" s="84"/>
    </row>
    <row r="185" spans="1:16" x14ac:dyDescent="0.3">
      <c r="A185" s="73">
        <v>146</v>
      </c>
      <c r="B185" s="88" t="s">
        <v>166</v>
      </c>
      <c r="C185" s="84">
        <v>6682</v>
      </c>
      <c r="D185" s="84">
        <v>13</v>
      </c>
      <c r="E185" s="84">
        <v>15</v>
      </c>
      <c r="F185" s="84">
        <v>13</v>
      </c>
      <c r="G185" s="84">
        <v>13</v>
      </c>
      <c r="H185" s="84">
        <v>10</v>
      </c>
      <c r="I185" s="84">
        <v>11</v>
      </c>
      <c r="J185" s="84">
        <v>6</v>
      </c>
      <c r="K185" s="84">
        <v>381</v>
      </c>
      <c r="L185" s="84">
        <v>45</v>
      </c>
      <c r="M185" s="84">
        <v>1</v>
      </c>
      <c r="N185" s="19" t="s">
        <v>83</v>
      </c>
      <c r="O185" s="19" t="s">
        <v>83</v>
      </c>
      <c r="P185" s="84"/>
    </row>
    <row r="186" spans="1:16" x14ac:dyDescent="0.3">
      <c r="A186" s="73">
        <v>147</v>
      </c>
      <c r="B186" s="88" t="s">
        <v>186</v>
      </c>
      <c r="C186" s="84">
        <v>9468</v>
      </c>
      <c r="D186" s="84">
        <v>15</v>
      </c>
      <c r="E186" s="84">
        <v>17</v>
      </c>
      <c r="F186" s="84">
        <v>18</v>
      </c>
      <c r="G186" s="84">
        <v>20</v>
      </c>
      <c r="H186" s="84">
        <v>15</v>
      </c>
      <c r="I186" s="84">
        <v>15</v>
      </c>
      <c r="J186" s="84">
        <v>7</v>
      </c>
      <c r="K186" s="84">
        <v>288</v>
      </c>
      <c r="L186" s="84">
        <v>70</v>
      </c>
      <c r="M186" s="84">
        <v>1</v>
      </c>
      <c r="N186" s="19" t="s">
        <v>83</v>
      </c>
      <c r="O186" s="19" t="s">
        <v>83</v>
      </c>
      <c r="P186" s="84"/>
    </row>
    <row r="187" spans="1:16" x14ac:dyDescent="0.3">
      <c r="A187" s="73"/>
      <c r="B187" s="86" t="e">
        <v>#N/A</v>
      </c>
      <c r="C187" s="84"/>
      <c r="D187" s="87">
        <v>515</v>
      </c>
      <c r="E187" s="87">
        <v>486</v>
      </c>
      <c r="F187" s="87">
        <v>537</v>
      </c>
      <c r="G187" s="87">
        <v>486</v>
      </c>
      <c r="H187" s="87">
        <v>474</v>
      </c>
      <c r="I187" s="87">
        <v>479</v>
      </c>
      <c r="J187" s="87">
        <v>486</v>
      </c>
      <c r="K187" s="87">
        <v>5294</v>
      </c>
      <c r="L187" s="87">
        <v>1153</v>
      </c>
      <c r="M187" s="87">
        <v>28</v>
      </c>
      <c r="N187" s="19" t="s">
        <v>526</v>
      </c>
      <c r="O187" s="19" t="s">
        <v>526</v>
      </c>
      <c r="P187" s="87">
        <v>152</v>
      </c>
    </row>
    <row r="188" spans="1:16" x14ac:dyDescent="0.3">
      <c r="A188" s="73">
        <v>148</v>
      </c>
      <c r="B188" s="88" t="s">
        <v>92</v>
      </c>
      <c r="C188" s="84">
        <v>4395</v>
      </c>
      <c r="D188" s="84">
        <v>400</v>
      </c>
      <c r="E188" s="84">
        <v>357</v>
      </c>
      <c r="F188" s="84">
        <v>422</v>
      </c>
      <c r="G188" s="84">
        <v>379</v>
      </c>
      <c r="H188" s="84">
        <v>374</v>
      </c>
      <c r="I188" s="84">
        <v>351</v>
      </c>
      <c r="J188" s="84">
        <v>457</v>
      </c>
      <c r="K188" s="84">
        <v>3114</v>
      </c>
      <c r="L188" s="84">
        <v>758</v>
      </c>
      <c r="M188" s="84">
        <v>16</v>
      </c>
      <c r="N188" s="19" t="s">
        <v>92</v>
      </c>
      <c r="O188" s="19" t="s">
        <v>92</v>
      </c>
      <c r="P188" s="84">
        <v>152</v>
      </c>
    </row>
    <row r="189" spans="1:16" x14ac:dyDescent="0.3">
      <c r="A189" s="73">
        <v>149</v>
      </c>
      <c r="B189" s="88" t="s">
        <v>93</v>
      </c>
      <c r="C189" s="84">
        <v>4396</v>
      </c>
      <c r="D189" s="84">
        <v>25</v>
      </c>
      <c r="E189" s="84">
        <v>35</v>
      </c>
      <c r="F189" s="84">
        <v>30</v>
      </c>
      <c r="G189" s="84">
        <v>21</v>
      </c>
      <c r="H189" s="84">
        <v>20</v>
      </c>
      <c r="I189" s="84">
        <v>34</v>
      </c>
      <c r="J189" s="84">
        <v>3</v>
      </c>
      <c r="K189" s="84">
        <v>588</v>
      </c>
      <c r="L189" s="84">
        <v>102</v>
      </c>
      <c r="M189" s="84">
        <v>1</v>
      </c>
      <c r="N189" s="19" t="s">
        <v>93</v>
      </c>
      <c r="O189" s="19" t="s">
        <v>92</v>
      </c>
      <c r="P189" s="84"/>
    </row>
    <row r="190" spans="1:16" x14ac:dyDescent="0.3">
      <c r="A190" s="73">
        <v>150</v>
      </c>
      <c r="B190" s="88" t="s">
        <v>101</v>
      </c>
      <c r="C190" s="84">
        <v>4404</v>
      </c>
      <c r="D190" s="84">
        <v>40</v>
      </c>
      <c r="E190" s="84">
        <v>36</v>
      </c>
      <c r="F190" s="84">
        <v>41</v>
      </c>
      <c r="G190" s="84">
        <v>38</v>
      </c>
      <c r="H190" s="84">
        <v>40</v>
      </c>
      <c r="I190" s="84">
        <v>40</v>
      </c>
      <c r="J190" s="84">
        <v>0</v>
      </c>
      <c r="K190" s="84">
        <v>402</v>
      </c>
      <c r="L190" s="84">
        <v>69</v>
      </c>
      <c r="M190" s="84">
        <v>2</v>
      </c>
      <c r="N190" s="19" t="s">
        <v>92</v>
      </c>
      <c r="O190" s="19" t="s">
        <v>92</v>
      </c>
      <c r="P190" s="84"/>
    </row>
    <row r="191" spans="1:16" x14ac:dyDescent="0.3">
      <c r="A191" s="73">
        <v>151</v>
      </c>
      <c r="B191" s="88" t="s">
        <v>102</v>
      </c>
      <c r="C191" s="84">
        <v>4405</v>
      </c>
      <c r="D191" s="84">
        <v>25</v>
      </c>
      <c r="E191" s="84">
        <v>25</v>
      </c>
      <c r="F191" s="84">
        <v>23</v>
      </c>
      <c r="G191" s="84">
        <v>24</v>
      </c>
      <c r="H191" s="84">
        <v>15</v>
      </c>
      <c r="I191" s="84">
        <v>25</v>
      </c>
      <c r="J191" s="84">
        <v>0</v>
      </c>
      <c r="K191" s="84">
        <v>509</v>
      </c>
      <c r="L191" s="84">
        <v>104</v>
      </c>
      <c r="M191" s="84">
        <v>3</v>
      </c>
      <c r="N191" s="19" t="s">
        <v>92</v>
      </c>
      <c r="O191" s="19" t="s">
        <v>92</v>
      </c>
      <c r="P191" s="84"/>
    </row>
    <row r="192" spans="1:16" x14ac:dyDescent="0.3">
      <c r="A192" s="73">
        <v>152</v>
      </c>
      <c r="B192" s="88" t="s">
        <v>103</v>
      </c>
      <c r="C192" s="84">
        <v>4406</v>
      </c>
      <c r="D192" s="84">
        <v>10</v>
      </c>
      <c r="E192" s="84">
        <v>15</v>
      </c>
      <c r="F192" s="84">
        <v>10</v>
      </c>
      <c r="G192" s="84">
        <v>9</v>
      </c>
      <c r="H192" s="84">
        <v>10</v>
      </c>
      <c r="I192" s="84">
        <v>11</v>
      </c>
      <c r="J192" s="84">
        <v>16</v>
      </c>
      <c r="K192" s="84">
        <v>304</v>
      </c>
      <c r="L192" s="84">
        <v>58</v>
      </c>
      <c r="M192" s="84">
        <v>4</v>
      </c>
      <c r="N192" s="19" t="s">
        <v>92</v>
      </c>
      <c r="O192" s="19" t="s">
        <v>92</v>
      </c>
      <c r="P192" s="84"/>
    </row>
    <row r="193" spans="1:16" x14ac:dyDescent="0.3">
      <c r="A193" s="73">
        <v>153</v>
      </c>
      <c r="B193" s="88" t="s">
        <v>170</v>
      </c>
      <c r="C193" s="84">
        <v>6953</v>
      </c>
      <c r="D193" s="84">
        <v>15</v>
      </c>
      <c r="E193" s="84">
        <v>18</v>
      </c>
      <c r="F193" s="84">
        <v>11</v>
      </c>
      <c r="G193" s="84">
        <v>15</v>
      </c>
      <c r="H193" s="84">
        <v>15</v>
      </c>
      <c r="I193" s="84">
        <v>18</v>
      </c>
      <c r="J193" s="84">
        <v>10</v>
      </c>
      <c r="K193" s="84">
        <v>377</v>
      </c>
      <c r="L193" s="84">
        <v>62</v>
      </c>
      <c r="M193" s="84">
        <v>2</v>
      </c>
      <c r="N193" s="19" t="s">
        <v>92</v>
      </c>
      <c r="O193" s="19" t="s">
        <v>92</v>
      </c>
      <c r="P193" s="84"/>
    </row>
    <row r="194" spans="1:16" x14ac:dyDescent="0.3">
      <c r="A194" s="73"/>
      <c r="B194" s="86" t="e">
        <v>#N/A</v>
      </c>
      <c r="C194" s="84"/>
      <c r="D194" s="87">
        <v>1026</v>
      </c>
      <c r="E194" s="87">
        <v>1044</v>
      </c>
      <c r="F194" s="87">
        <v>874</v>
      </c>
      <c r="G194" s="87">
        <v>880</v>
      </c>
      <c r="H194" s="87">
        <v>721</v>
      </c>
      <c r="I194" s="87">
        <v>721</v>
      </c>
      <c r="J194" s="87">
        <v>209</v>
      </c>
      <c r="K194" s="87">
        <v>11123</v>
      </c>
      <c r="L194" s="87">
        <v>1972</v>
      </c>
      <c r="M194" s="87">
        <v>42</v>
      </c>
      <c r="N194" s="19" t="s">
        <v>526</v>
      </c>
      <c r="O194" s="19" t="s">
        <v>526</v>
      </c>
      <c r="P194" s="87">
        <v>284</v>
      </c>
    </row>
    <row r="195" spans="1:16" x14ac:dyDescent="0.3">
      <c r="A195" s="73">
        <v>154</v>
      </c>
      <c r="B195" s="88" t="s">
        <v>188</v>
      </c>
      <c r="C195" s="84">
        <v>10095</v>
      </c>
      <c r="D195" s="84">
        <v>20</v>
      </c>
      <c r="E195" s="84">
        <v>25</v>
      </c>
      <c r="F195" s="84">
        <v>23</v>
      </c>
      <c r="G195" s="84">
        <v>30</v>
      </c>
      <c r="H195" s="84">
        <v>15</v>
      </c>
      <c r="I195" s="84">
        <v>24</v>
      </c>
      <c r="J195" s="84">
        <v>0</v>
      </c>
      <c r="K195" s="84">
        <v>231</v>
      </c>
      <c r="L195" s="84">
        <v>31</v>
      </c>
      <c r="M195" s="84">
        <v>3</v>
      </c>
      <c r="N195" s="19" t="s">
        <v>104</v>
      </c>
      <c r="O195" s="19" t="s">
        <v>104</v>
      </c>
      <c r="P195" s="84"/>
    </row>
    <row r="196" spans="1:16" x14ac:dyDescent="0.3">
      <c r="A196" s="73">
        <v>155</v>
      </c>
      <c r="B196" s="88" t="s">
        <v>187</v>
      </c>
      <c r="C196" s="84">
        <v>10096</v>
      </c>
      <c r="D196" s="84">
        <v>20</v>
      </c>
      <c r="E196" s="84">
        <v>20</v>
      </c>
      <c r="F196" s="84">
        <v>25</v>
      </c>
      <c r="G196" s="84">
        <v>30</v>
      </c>
      <c r="H196" s="84">
        <v>15</v>
      </c>
      <c r="I196" s="84">
        <v>25</v>
      </c>
      <c r="J196" s="84">
        <v>1</v>
      </c>
      <c r="K196" s="84">
        <v>422</v>
      </c>
      <c r="L196" s="84">
        <v>87</v>
      </c>
      <c r="M196" s="84">
        <v>0</v>
      </c>
      <c r="N196" s="19" t="s">
        <v>104</v>
      </c>
      <c r="O196" s="19" t="s">
        <v>104</v>
      </c>
      <c r="P196" s="84"/>
    </row>
    <row r="197" spans="1:16" x14ac:dyDescent="0.3">
      <c r="A197" s="73">
        <v>156</v>
      </c>
      <c r="B197" s="88" t="s">
        <v>189</v>
      </c>
      <c r="C197" s="84">
        <v>11688</v>
      </c>
      <c r="D197" s="84">
        <v>30</v>
      </c>
      <c r="E197" s="84">
        <v>35</v>
      </c>
      <c r="F197" s="84">
        <v>34</v>
      </c>
      <c r="G197" s="84">
        <v>25</v>
      </c>
      <c r="H197" s="84">
        <v>13</v>
      </c>
      <c r="I197" s="84">
        <v>19</v>
      </c>
      <c r="J197" s="84">
        <v>0</v>
      </c>
      <c r="K197" s="84">
        <v>546</v>
      </c>
      <c r="L197" s="84">
        <v>107</v>
      </c>
      <c r="M197" s="84">
        <v>0</v>
      </c>
      <c r="N197" s="19" t="s">
        <v>104</v>
      </c>
      <c r="O197" s="19" t="s">
        <v>104</v>
      </c>
      <c r="P197" s="84"/>
    </row>
    <row r="198" spans="1:16" x14ac:dyDescent="0.3">
      <c r="A198" s="73">
        <v>157</v>
      </c>
      <c r="B198" s="88" t="s">
        <v>192</v>
      </c>
      <c r="C198" s="84">
        <v>17605</v>
      </c>
      <c r="D198" s="84">
        <v>40</v>
      </c>
      <c r="E198" s="84">
        <v>40</v>
      </c>
      <c r="F198" s="84">
        <v>40</v>
      </c>
      <c r="G198" s="84">
        <v>35</v>
      </c>
      <c r="H198" s="84">
        <v>25</v>
      </c>
      <c r="I198" s="84">
        <v>35</v>
      </c>
      <c r="J198" s="84">
        <v>0</v>
      </c>
      <c r="K198" s="84">
        <v>521</v>
      </c>
      <c r="L198" s="84">
        <v>84</v>
      </c>
      <c r="M198" s="84">
        <v>0</v>
      </c>
      <c r="N198" s="19" t="s">
        <v>104</v>
      </c>
      <c r="O198" s="19" t="s">
        <v>104</v>
      </c>
      <c r="P198" s="84"/>
    </row>
    <row r="199" spans="1:16" x14ac:dyDescent="0.3">
      <c r="A199" s="73">
        <v>158</v>
      </c>
      <c r="B199" s="88" t="s">
        <v>196</v>
      </c>
      <c r="C199" s="84">
        <v>18872</v>
      </c>
      <c r="D199" s="84">
        <v>10</v>
      </c>
      <c r="E199" s="84">
        <v>8</v>
      </c>
      <c r="F199" s="84">
        <v>8</v>
      </c>
      <c r="G199" s="84">
        <v>15</v>
      </c>
      <c r="H199" s="84">
        <v>12</v>
      </c>
      <c r="I199" s="84">
        <v>16</v>
      </c>
      <c r="J199" s="84">
        <v>2</v>
      </c>
      <c r="K199" s="84">
        <v>281</v>
      </c>
      <c r="L199" s="84">
        <v>37</v>
      </c>
      <c r="M199" s="84">
        <v>0</v>
      </c>
      <c r="N199" s="19" t="s">
        <v>104</v>
      </c>
      <c r="O199" s="19" t="s">
        <v>104</v>
      </c>
      <c r="P199" s="84"/>
    </row>
    <row r="200" spans="1:16" x14ac:dyDescent="0.3">
      <c r="A200" s="73">
        <v>159</v>
      </c>
      <c r="B200" s="88" t="s">
        <v>195</v>
      </c>
      <c r="C200" s="84">
        <v>18916</v>
      </c>
      <c r="D200" s="84">
        <v>12</v>
      </c>
      <c r="E200" s="84">
        <v>15</v>
      </c>
      <c r="F200" s="84">
        <v>15</v>
      </c>
      <c r="G200" s="84">
        <v>30</v>
      </c>
      <c r="H200" s="84">
        <v>22</v>
      </c>
      <c r="I200" s="84">
        <v>20</v>
      </c>
      <c r="J200" s="84">
        <v>1</v>
      </c>
      <c r="K200" s="84">
        <v>557</v>
      </c>
      <c r="L200" s="84">
        <v>76</v>
      </c>
      <c r="M200" s="84">
        <v>0</v>
      </c>
      <c r="N200" s="19" t="s">
        <v>104</v>
      </c>
      <c r="O200" s="19" t="s">
        <v>104</v>
      </c>
      <c r="P200" s="84"/>
    </row>
    <row r="201" spans="1:16" x14ac:dyDescent="0.3">
      <c r="A201" s="73">
        <v>160</v>
      </c>
      <c r="B201" s="88" t="s">
        <v>104</v>
      </c>
      <c r="C201" s="84">
        <v>4407</v>
      </c>
      <c r="D201" s="84">
        <v>580</v>
      </c>
      <c r="E201" s="84">
        <v>600</v>
      </c>
      <c r="F201" s="84">
        <v>400</v>
      </c>
      <c r="G201" s="84">
        <v>405</v>
      </c>
      <c r="H201" s="84">
        <v>345</v>
      </c>
      <c r="I201" s="84">
        <v>320</v>
      </c>
      <c r="J201" s="84">
        <v>168</v>
      </c>
      <c r="K201" s="84">
        <v>3157</v>
      </c>
      <c r="L201" s="84">
        <v>760</v>
      </c>
      <c r="M201" s="84">
        <v>23</v>
      </c>
      <c r="N201" s="19" t="s">
        <v>104</v>
      </c>
      <c r="O201" s="19" t="s">
        <v>104</v>
      </c>
      <c r="P201" s="84">
        <v>284</v>
      </c>
    </row>
    <row r="202" spans="1:16" x14ac:dyDescent="0.3">
      <c r="A202" s="73">
        <v>161</v>
      </c>
      <c r="B202" s="88" t="s">
        <v>105</v>
      </c>
      <c r="C202" s="84">
        <v>4408</v>
      </c>
      <c r="D202" s="84">
        <v>36</v>
      </c>
      <c r="E202" s="84">
        <v>35</v>
      </c>
      <c r="F202" s="84">
        <v>38</v>
      </c>
      <c r="G202" s="84">
        <v>35</v>
      </c>
      <c r="H202" s="84">
        <v>38</v>
      </c>
      <c r="I202" s="84">
        <v>35</v>
      </c>
      <c r="J202" s="84">
        <v>6</v>
      </c>
      <c r="K202" s="84">
        <v>624</v>
      </c>
      <c r="L202" s="84">
        <v>68</v>
      </c>
      <c r="M202" s="84">
        <v>10</v>
      </c>
      <c r="N202" s="19" t="s">
        <v>104</v>
      </c>
      <c r="O202" s="19" t="s">
        <v>104</v>
      </c>
      <c r="P202" s="84"/>
    </row>
    <row r="203" spans="1:16" x14ac:dyDescent="0.3">
      <c r="A203" s="73">
        <v>162</v>
      </c>
      <c r="B203" s="88" t="s">
        <v>106</v>
      </c>
      <c r="C203" s="84">
        <v>4409</v>
      </c>
      <c r="D203" s="84">
        <v>70</v>
      </c>
      <c r="E203" s="84">
        <v>62</v>
      </c>
      <c r="F203" s="84">
        <v>63</v>
      </c>
      <c r="G203" s="84">
        <v>60</v>
      </c>
      <c r="H203" s="84">
        <v>55</v>
      </c>
      <c r="I203" s="84">
        <v>50</v>
      </c>
      <c r="J203" s="84">
        <v>7</v>
      </c>
      <c r="K203" s="84">
        <v>559</v>
      </c>
      <c r="L203" s="84">
        <v>84</v>
      </c>
      <c r="M203" s="84">
        <v>1</v>
      </c>
      <c r="N203" s="19" t="s">
        <v>104</v>
      </c>
      <c r="O203" s="19" t="s">
        <v>104</v>
      </c>
      <c r="P203" s="84"/>
    </row>
    <row r="204" spans="1:16" x14ac:dyDescent="0.3">
      <c r="A204" s="73">
        <v>163</v>
      </c>
      <c r="B204" s="88" t="s">
        <v>107</v>
      </c>
      <c r="C204" s="84">
        <v>4410</v>
      </c>
      <c r="D204" s="84">
        <v>25</v>
      </c>
      <c r="E204" s="84">
        <v>23</v>
      </c>
      <c r="F204" s="84">
        <v>25</v>
      </c>
      <c r="G204" s="84">
        <v>25</v>
      </c>
      <c r="H204" s="84">
        <v>20</v>
      </c>
      <c r="I204" s="84">
        <v>20</v>
      </c>
      <c r="J204" s="84">
        <v>10</v>
      </c>
      <c r="K204" s="84">
        <v>632</v>
      </c>
      <c r="L204" s="84">
        <v>91</v>
      </c>
      <c r="M204" s="84">
        <v>2</v>
      </c>
      <c r="N204" s="19" t="s">
        <v>104</v>
      </c>
      <c r="O204" s="19" t="s">
        <v>104</v>
      </c>
      <c r="P204" s="84"/>
    </row>
    <row r="205" spans="1:16" x14ac:dyDescent="0.3">
      <c r="A205" s="73">
        <v>164</v>
      </c>
      <c r="B205" s="88" t="s">
        <v>108</v>
      </c>
      <c r="C205" s="84">
        <v>4411</v>
      </c>
      <c r="D205" s="84">
        <v>26</v>
      </c>
      <c r="E205" s="84">
        <v>23</v>
      </c>
      <c r="F205" s="84">
        <v>19</v>
      </c>
      <c r="G205" s="84">
        <v>20</v>
      </c>
      <c r="H205" s="84">
        <v>12</v>
      </c>
      <c r="I205" s="84">
        <v>15</v>
      </c>
      <c r="J205" s="84">
        <v>2</v>
      </c>
      <c r="K205" s="84">
        <v>367</v>
      </c>
      <c r="L205" s="84">
        <v>80</v>
      </c>
      <c r="M205" s="84">
        <v>1</v>
      </c>
      <c r="N205" s="19" t="s">
        <v>104</v>
      </c>
      <c r="O205" s="19" t="s">
        <v>104</v>
      </c>
      <c r="P205" s="84"/>
    </row>
    <row r="206" spans="1:16" x14ac:dyDescent="0.3">
      <c r="A206" s="73">
        <v>165</v>
      </c>
      <c r="B206" s="88" t="s">
        <v>109</v>
      </c>
      <c r="C206" s="84">
        <v>4412</v>
      </c>
      <c r="D206" s="84">
        <v>5</v>
      </c>
      <c r="E206" s="84">
        <v>5</v>
      </c>
      <c r="F206" s="84">
        <v>8</v>
      </c>
      <c r="G206" s="84">
        <v>5</v>
      </c>
      <c r="H206" s="84">
        <v>6</v>
      </c>
      <c r="I206" s="84">
        <v>6</v>
      </c>
      <c r="J206" s="84">
        <v>3</v>
      </c>
      <c r="K206" s="84">
        <v>234</v>
      </c>
      <c r="L206" s="84">
        <v>20</v>
      </c>
      <c r="M206" s="84">
        <v>0</v>
      </c>
      <c r="N206" s="19" t="s">
        <v>104</v>
      </c>
      <c r="O206" s="19" t="s">
        <v>104</v>
      </c>
      <c r="P206" s="84"/>
    </row>
    <row r="207" spans="1:16" x14ac:dyDescent="0.3">
      <c r="A207" s="73">
        <v>166</v>
      </c>
      <c r="B207" s="88" t="s">
        <v>110</v>
      </c>
      <c r="C207" s="84">
        <v>4413</v>
      </c>
      <c r="D207" s="84">
        <v>5</v>
      </c>
      <c r="E207" s="84">
        <v>5</v>
      </c>
      <c r="F207" s="84">
        <v>6</v>
      </c>
      <c r="G207" s="84">
        <v>6</v>
      </c>
      <c r="H207" s="84">
        <v>5</v>
      </c>
      <c r="I207" s="84">
        <v>8</v>
      </c>
      <c r="J207" s="84">
        <v>1</v>
      </c>
      <c r="K207" s="84">
        <v>248</v>
      </c>
      <c r="L207" s="84">
        <v>41</v>
      </c>
      <c r="M207" s="84">
        <v>0</v>
      </c>
      <c r="N207" s="19" t="s">
        <v>104</v>
      </c>
      <c r="O207" s="19" t="s">
        <v>104</v>
      </c>
      <c r="P207" s="84"/>
    </row>
    <row r="208" spans="1:16" x14ac:dyDescent="0.3">
      <c r="A208" s="73">
        <v>167</v>
      </c>
      <c r="B208" s="88" t="s">
        <v>111</v>
      </c>
      <c r="C208" s="84">
        <v>4414</v>
      </c>
      <c r="D208" s="84">
        <v>8</v>
      </c>
      <c r="E208" s="84">
        <v>8</v>
      </c>
      <c r="F208" s="84">
        <v>18</v>
      </c>
      <c r="G208" s="84">
        <v>12</v>
      </c>
      <c r="H208" s="84">
        <v>10</v>
      </c>
      <c r="I208" s="84">
        <v>10</v>
      </c>
      <c r="J208" s="84">
        <v>6</v>
      </c>
      <c r="K208" s="84">
        <v>547</v>
      </c>
      <c r="L208" s="84">
        <v>77</v>
      </c>
      <c r="M208" s="84">
        <v>0</v>
      </c>
      <c r="N208" s="19" t="s">
        <v>104</v>
      </c>
      <c r="O208" s="19" t="s">
        <v>104</v>
      </c>
      <c r="P208" s="84"/>
    </row>
    <row r="209" spans="1:16" x14ac:dyDescent="0.3">
      <c r="A209" s="73">
        <v>168</v>
      </c>
      <c r="B209" s="88" t="s">
        <v>112</v>
      </c>
      <c r="C209" s="84">
        <v>4415</v>
      </c>
      <c r="D209" s="84">
        <v>15</v>
      </c>
      <c r="E209" s="84">
        <v>25</v>
      </c>
      <c r="F209" s="84">
        <v>46</v>
      </c>
      <c r="G209" s="84">
        <v>40</v>
      </c>
      <c r="H209" s="84">
        <v>12</v>
      </c>
      <c r="I209" s="84">
        <v>18</v>
      </c>
      <c r="J209" s="84">
        <v>0</v>
      </c>
      <c r="K209" s="84">
        <v>253</v>
      </c>
      <c r="L209" s="84">
        <v>70</v>
      </c>
      <c r="M209" s="84">
        <v>1</v>
      </c>
      <c r="N209" s="19" t="s">
        <v>104</v>
      </c>
      <c r="O209" s="19" t="s">
        <v>104</v>
      </c>
      <c r="P209" s="84"/>
    </row>
    <row r="210" spans="1:16" x14ac:dyDescent="0.3">
      <c r="A210" s="73">
        <v>169</v>
      </c>
      <c r="B210" s="88" t="s">
        <v>113</v>
      </c>
      <c r="C210" s="84">
        <v>4416</v>
      </c>
      <c r="D210" s="84">
        <v>10</v>
      </c>
      <c r="E210" s="84">
        <v>15</v>
      </c>
      <c r="F210" s="84">
        <v>15</v>
      </c>
      <c r="G210" s="84">
        <v>12</v>
      </c>
      <c r="H210" s="84">
        <v>11</v>
      </c>
      <c r="I210" s="84">
        <v>12</v>
      </c>
      <c r="J210" s="84">
        <v>0</v>
      </c>
      <c r="K210" s="84">
        <v>299</v>
      </c>
      <c r="L210" s="84">
        <v>34</v>
      </c>
      <c r="M210" s="84">
        <v>0</v>
      </c>
      <c r="N210" s="19" t="s">
        <v>104</v>
      </c>
      <c r="O210" s="19" t="s">
        <v>104</v>
      </c>
      <c r="P210" s="84"/>
    </row>
    <row r="211" spans="1:16" x14ac:dyDescent="0.3">
      <c r="A211" s="73">
        <v>170</v>
      </c>
      <c r="B211" s="88" t="s">
        <v>167</v>
      </c>
      <c r="C211" s="84">
        <v>6683</v>
      </c>
      <c r="D211" s="84">
        <v>70</v>
      </c>
      <c r="E211" s="84">
        <v>50</v>
      </c>
      <c r="F211" s="84">
        <v>49</v>
      </c>
      <c r="G211" s="84">
        <v>50</v>
      </c>
      <c r="H211" s="84">
        <v>55</v>
      </c>
      <c r="I211" s="84">
        <v>48</v>
      </c>
      <c r="J211" s="84">
        <v>2</v>
      </c>
      <c r="K211" s="84">
        <v>562</v>
      </c>
      <c r="L211" s="84">
        <v>56</v>
      </c>
      <c r="M211" s="84">
        <v>0</v>
      </c>
      <c r="N211" s="19" t="s">
        <v>104</v>
      </c>
      <c r="O211" s="19" t="s">
        <v>104</v>
      </c>
      <c r="P211" s="84"/>
    </row>
    <row r="212" spans="1:16" x14ac:dyDescent="0.3">
      <c r="A212" s="73">
        <v>171</v>
      </c>
      <c r="B212" s="88" t="s">
        <v>181</v>
      </c>
      <c r="C212" s="84">
        <v>7315</v>
      </c>
      <c r="D212" s="84">
        <v>16</v>
      </c>
      <c r="E212" s="84">
        <v>20</v>
      </c>
      <c r="F212" s="84">
        <v>20</v>
      </c>
      <c r="G212" s="84">
        <v>20</v>
      </c>
      <c r="H212" s="84">
        <v>15</v>
      </c>
      <c r="I212" s="84">
        <v>15</v>
      </c>
      <c r="J212" s="84">
        <v>0</v>
      </c>
      <c r="K212" s="84">
        <v>325</v>
      </c>
      <c r="L212" s="84">
        <v>65</v>
      </c>
      <c r="M212" s="84">
        <v>0</v>
      </c>
      <c r="N212" s="19" t="s">
        <v>104</v>
      </c>
      <c r="O212" s="19" t="s">
        <v>104</v>
      </c>
      <c r="P212" s="84"/>
    </row>
    <row r="213" spans="1:16" x14ac:dyDescent="0.3">
      <c r="A213" s="73">
        <v>172</v>
      </c>
      <c r="B213" s="88" t="s">
        <v>182</v>
      </c>
      <c r="C213" s="84">
        <v>7316</v>
      </c>
      <c r="D213" s="84">
        <v>28</v>
      </c>
      <c r="E213" s="84">
        <v>30</v>
      </c>
      <c r="F213" s="84">
        <v>22</v>
      </c>
      <c r="G213" s="84">
        <v>25</v>
      </c>
      <c r="H213" s="84">
        <v>35</v>
      </c>
      <c r="I213" s="84">
        <v>25</v>
      </c>
      <c r="J213" s="84">
        <v>0</v>
      </c>
      <c r="K213" s="84">
        <v>758</v>
      </c>
      <c r="L213" s="84">
        <v>104</v>
      </c>
      <c r="M213" s="84">
        <v>1</v>
      </c>
      <c r="N213" s="19" t="s">
        <v>104</v>
      </c>
      <c r="O213" s="19" t="s">
        <v>104</v>
      </c>
      <c r="P213" s="84"/>
    </row>
    <row r="214" spans="1:16" x14ac:dyDescent="0.3">
      <c r="A214" s="73"/>
      <c r="B214" s="86" t="e">
        <v>#N/A</v>
      </c>
      <c r="C214" s="84"/>
      <c r="D214" s="87">
        <v>225</v>
      </c>
      <c r="E214" s="87">
        <v>248</v>
      </c>
      <c r="F214" s="87">
        <v>255</v>
      </c>
      <c r="G214" s="87">
        <v>243</v>
      </c>
      <c r="H214" s="87">
        <v>240</v>
      </c>
      <c r="I214" s="87">
        <v>240</v>
      </c>
      <c r="J214" s="87">
        <v>77</v>
      </c>
      <c r="K214" s="87">
        <v>5523</v>
      </c>
      <c r="L214" s="87">
        <v>1290</v>
      </c>
      <c r="M214" s="87">
        <v>13</v>
      </c>
      <c r="N214" s="19" t="s">
        <v>526</v>
      </c>
      <c r="O214" s="19" t="s">
        <v>526</v>
      </c>
      <c r="P214" s="87">
        <v>13</v>
      </c>
    </row>
    <row r="215" spans="1:16" x14ac:dyDescent="0.3">
      <c r="A215" s="73">
        <v>173</v>
      </c>
      <c r="B215" s="88" t="s">
        <v>94</v>
      </c>
      <c r="C215" s="84">
        <v>4397</v>
      </c>
      <c r="D215" s="84">
        <v>70</v>
      </c>
      <c r="E215" s="84">
        <v>70</v>
      </c>
      <c r="F215" s="84">
        <v>78</v>
      </c>
      <c r="G215" s="84">
        <v>80</v>
      </c>
      <c r="H215" s="84">
        <v>80</v>
      </c>
      <c r="I215" s="84">
        <v>78</v>
      </c>
      <c r="J215" s="84">
        <v>8</v>
      </c>
      <c r="K215" s="84">
        <v>1016</v>
      </c>
      <c r="L215" s="84">
        <v>276</v>
      </c>
      <c r="M215" s="84">
        <v>4</v>
      </c>
      <c r="N215" s="19" t="s">
        <v>210</v>
      </c>
      <c r="O215" s="19" t="s">
        <v>94</v>
      </c>
      <c r="P215" s="84">
        <v>13</v>
      </c>
    </row>
    <row r="216" spans="1:16" x14ac:dyDescent="0.3">
      <c r="A216" s="73">
        <v>174</v>
      </c>
      <c r="B216" s="88" t="s">
        <v>95</v>
      </c>
      <c r="C216" s="84">
        <v>4398</v>
      </c>
      <c r="D216" s="84">
        <v>10</v>
      </c>
      <c r="E216" s="84">
        <v>12</v>
      </c>
      <c r="F216" s="84">
        <v>14</v>
      </c>
      <c r="G216" s="84">
        <v>14</v>
      </c>
      <c r="H216" s="84">
        <v>15</v>
      </c>
      <c r="I216" s="84">
        <v>15</v>
      </c>
      <c r="J216" s="84">
        <v>6</v>
      </c>
      <c r="K216" s="84">
        <v>298</v>
      </c>
      <c r="L216" s="84">
        <v>98</v>
      </c>
      <c r="M216" s="84">
        <v>0</v>
      </c>
      <c r="N216" s="19" t="s">
        <v>210</v>
      </c>
      <c r="O216" s="19" t="s">
        <v>94</v>
      </c>
      <c r="P216" s="84"/>
    </row>
    <row r="217" spans="1:16" x14ac:dyDescent="0.3">
      <c r="A217" s="73">
        <v>175</v>
      </c>
      <c r="B217" s="88" t="s">
        <v>96</v>
      </c>
      <c r="C217" s="84">
        <v>4399</v>
      </c>
      <c r="D217" s="84">
        <v>30</v>
      </c>
      <c r="E217" s="84">
        <v>40</v>
      </c>
      <c r="F217" s="84">
        <v>30</v>
      </c>
      <c r="G217" s="84">
        <v>30</v>
      </c>
      <c r="H217" s="84">
        <v>20</v>
      </c>
      <c r="I217" s="84">
        <v>22</v>
      </c>
      <c r="J217" s="84">
        <v>14</v>
      </c>
      <c r="K217" s="84">
        <v>1017</v>
      </c>
      <c r="L217" s="84">
        <v>174</v>
      </c>
      <c r="M217" s="84">
        <v>1</v>
      </c>
      <c r="N217" s="19" t="s">
        <v>210</v>
      </c>
      <c r="O217" s="19" t="s">
        <v>94</v>
      </c>
      <c r="P217" s="84"/>
    </row>
    <row r="218" spans="1:16" x14ac:dyDescent="0.3">
      <c r="A218" s="73">
        <v>176</v>
      </c>
      <c r="B218" s="88" t="s">
        <v>97</v>
      </c>
      <c r="C218" s="84">
        <v>4400</v>
      </c>
      <c r="D218" s="84">
        <v>20</v>
      </c>
      <c r="E218" s="84">
        <v>15</v>
      </c>
      <c r="F218" s="84">
        <v>15</v>
      </c>
      <c r="G218" s="84">
        <v>15</v>
      </c>
      <c r="H218" s="84">
        <v>10</v>
      </c>
      <c r="I218" s="84">
        <v>10</v>
      </c>
      <c r="J218" s="84">
        <v>15</v>
      </c>
      <c r="K218" s="84">
        <v>416</v>
      </c>
      <c r="L218" s="84">
        <v>110</v>
      </c>
      <c r="M218" s="84">
        <v>4</v>
      </c>
      <c r="N218" s="19" t="s">
        <v>210</v>
      </c>
      <c r="O218" s="19" t="s">
        <v>94</v>
      </c>
      <c r="P218" s="84"/>
    </row>
    <row r="219" spans="1:16" x14ac:dyDescent="0.3">
      <c r="A219" s="73">
        <v>177</v>
      </c>
      <c r="B219" s="88" t="s">
        <v>98</v>
      </c>
      <c r="C219" s="84">
        <v>4401</v>
      </c>
      <c r="D219" s="84">
        <v>5</v>
      </c>
      <c r="E219" s="84">
        <v>5</v>
      </c>
      <c r="F219" s="84">
        <v>10</v>
      </c>
      <c r="G219" s="84">
        <v>11</v>
      </c>
      <c r="H219" s="84">
        <v>15</v>
      </c>
      <c r="I219" s="84">
        <v>15</v>
      </c>
      <c r="J219" s="84">
        <v>0</v>
      </c>
      <c r="K219" s="84">
        <v>271</v>
      </c>
      <c r="L219" s="84">
        <v>68</v>
      </c>
      <c r="M219" s="84">
        <v>0</v>
      </c>
      <c r="N219" s="19" t="s">
        <v>210</v>
      </c>
      <c r="O219" s="19" t="s">
        <v>94</v>
      </c>
      <c r="P219" s="84"/>
    </row>
    <row r="220" spans="1:16" x14ac:dyDescent="0.3">
      <c r="A220" s="73">
        <v>178</v>
      </c>
      <c r="B220" s="88" t="s">
        <v>99</v>
      </c>
      <c r="C220" s="84">
        <v>4402</v>
      </c>
      <c r="D220" s="84">
        <v>15</v>
      </c>
      <c r="E220" s="84">
        <v>25</v>
      </c>
      <c r="F220" s="84">
        <v>18</v>
      </c>
      <c r="G220" s="84">
        <v>10</v>
      </c>
      <c r="H220" s="84">
        <v>20</v>
      </c>
      <c r="I220" s="84">
        <v>20</v>
      </c>
      <c r="J220" s="84">
        <v>3</v>
      </c>
      <c r="K220" s="84">
        <v>259</v>
      </c>
      <c r="L220" s="84">
        <v>75</v>
      </c>
      <c r="M220" s="84">
        <v>0</v>
      </c>
      <c r="N220" s="19" t="s">
        <v>210</v>
      </c>
      <c r="O220" s="19" t="s">
        <v>94</v>
      </c>
      <c r="P220" s="84"/>
    </row>
    <row r="221" spans="1:16" x14ac:dyDescent="0.3">
      <c r="A221" s="73">
        <v>179</v>
      </c>
      <c r="B221" s="88" t="s">
        <v>173</v>
      </c>
      <c r="C221" s="84">
        <v>7020</v>
      </c>
      <c r="D221" s="84">
        <v>20</v>
      </c>
      <c r="E221" s="84">
        <v>20</v>
      </c>
      <c r="F221" s="84">
        <v>32</v>
      </c>
      <c r="G221" s="84">
        <v>30</v>
      </c>
      <c r="H221" s="84">
        <v>25</v>
      </c>
      <c r="I221" s="84">
        <v>25</v>
      </c>
      <c r="J221" s="84">
        <v>1</v>
      </c>
      <c r="K221" s="84">
        <v>705</v>
      </c>
      <c r="L221" s="84">
        <v>126</v>
      </c>
      <c r="M221" s="84">
        <v>1</v>
      </c>
      <c r="N221" s="19" t="s">
        <v>210</v>
      </c>
      <c r="O221" s="19" t="s">
        <v>94</v>
      </c>
      <c r="P221" s="84"/>
    </row>
    <row r="222" spans="1:16" x14ac:dyDescent="0.3">
      <c r="A222" s="73">
        <v>180</v>
      </c>
      <c r="B222" s="88" t="s">
        <v>174</v>
      </c>
      <c r="C222" s="84">
        <v>7021</v>
      </c>
      <c r="D222" s="84">
        <v>20</v>
      </c>
      <c r="E222" s="84">
        <v>17</v>
      </c>
      <c r="F222" s="84">
        <v>15</v>
      </c>
      <c r="G222" s="84">
        <v>13</v>
      </c>
      <c r="H222" s="84">
        <v>25</v>
      </c>
      <c r="I222" s="84">
        <v>25</v>
      </c>
      <c r="J222" s="84">
        <v>5</v>
      </c>
      <c r="K222" s="84">
        <v>378</v>
      </c>
      <c r="L222" s="84">
        <v>146</v>
      </c>
      <c r="M222" s="84">
        <v>1</v>
      </c>
      <c r="N222" s="19" t="s">
        <v>210</v>
      </c>
      <c r="O222" s="19" t="s">
        <v>94</v>
      </c>
      <c r="P222" s="84"/>
    </row>
    <row r="223" spans="1:16" x14ac:dyDescent="0.3">
      <c r="A223" s="73">
        <v>181</v>
      </c>
      <c r="B223" s="88" t="s">
        <v>184</v>
      </c>
      <c r="C223" s="84">
        <v>7318</v>
      </c>
      <c r="D223" s="84">
        <v>20</v>
      </c>
      <c r="E223" s="84">
        <v>29</v>
      </c>
      <c r="F223" s="84">
        <v>28</v>
      </c>
      <c r="G223" s="84">
        <v>25</v>
      </c>
      <c r="H223" s="84">
        <v>15</v>
      </c>
      <c r="I223" s="84">
        <v>15</v>
      </c>
      <c r="J223" s="84">
        <v>10</v>
      </c>
      <c r="K223" s="84">
        <v>726</v>
      </c>
      <c r="L223" s="84">
        <v>145</v>
      </c>
      <c r="M223" s="84">
        <v>2</v>
      </c>
      <c r="N223" s="19" t="s">
        <v>210</v>
      </c>
      <c r="O223" s="19" t="s">
        <v>94</v>
      </c>
      <c r="P223" s="84"/>
    </row>
    <row r="224" spans="1:16" x14ac:dyDescent="0.3">
      <c r="A224" s="73">
        <v>182</v>
      </c>
      <c r="B224" s="88" t="s">
        <v>100</v>
      </c>
      <c r="C224" s="84">
        <v>4403</v>
      </c>
      <c r="D224" s="84">
        <v>15</v>
      </c>
      <c r="E224" s="84">
        <v>15</v>
      </c>
      <c r="F224" s="84">
        <v>15</v>
      </c>
      <c r="G224" s="84">
        <v>15</v>
      </c>
      <c r="H224" s="84">
        <v>15</v>
      </c>
      <c r="I224" s="84">
        <v>15</v>
      </c>
      <c r="J224" s="84">
        <v>15</v>
      </c>
      <c r="K224" s="84">
        <v>437</v>
      </c>
      <c r="L224" s="84">
        <v>72</v>
      </c>
      <c r="M224" s="84">
        <v>0</v>
      </c>
      <c r="N224" s="19" t="s">
        <v>210</v>
      </c>
      <c r="O224" s="19" t="s">
        <v>94</v>
      </c>
      <c r="P224" s="84"/>
    </row>
    <row r="225" spans="1:16" x14ac:dyDescent="0.3">
      <c r="A225" s="73">
        <v>183</v>
      </c>
      <c r="B225" s="93" t="s">
        <v>409</v>
      </c>
      <c r="C225" s="94">
        <v>8836</v>
      </c>
      <c r="D225" s="84">
        <v>0</v>
      </c>
      <c r="E225" s="84">
        <v>530</v>
      </c>
      <c r="F225" s="84">
        <v>540</v>
      </c>
      <c r="G225" s="84">
        <v>500</v>
      </c>
      <c r="H225" s="84">
        <v>730</v>
      </c>
      <c r="I225" s="84">
        <v>800</v>
      </c>
      <c r="J225" s="84"/>
      <c r="K225" s="84"/>
      <c r="L225" s="84"/>
      <c r="M225" s="84"/>
      <c r="N225" s="19" t="s">
        <v>8</v>
      </c>
      <c r="O225" s="19" t="s">
        <v>408</v>
      </c>
      <c r="P225" s="94"/>
    </row>
    <row r="226" spans="1:16" x14ac:dyDescent="0.3">
      <c r="A226" s="73">
        <v>184</v>
      </c>
      <c r="B226" s="93" t="s">
        <v>410</v>
      </c>
      <c r="C226" s="94">
        <v>8577</v>
      </c>
      <c r="D226" s="84">
        <v>0</v>
      </c>
      <c r="E226" s="84">
        <v>0</v>
      </c>
      <c r="F226" s="84">
        <v>0</v>
      </c>
      <c r="G226" s="84">
        <v>0</v>
      </c>
      <c r="H226" s="84">
        <v>0</v>
      </c>
      <c r="I226" s="84">
        <v>0</v>
      </c>
      <c r="J226" s="84"/>
      <c r="K226" s="84"/>
      <c r="L226" s="84"/>
      <c r="M226" s="84"/>
      <c r="N226" s="19" t="s">
        <v>8</v>
      </c>
      <c r="O226" s="19" t="s">
        <v>408</v>
      </c>
      <c r="P226" s="94">
        <v>1093</v>
      </c>
    </row>
    <row r="227" spans="1:16" x14ac:dyDescent="0.3">
      <c r="A227" s="73">
        <v>185</v>
      </c>
      <c r="B227" s="93" t="s">
        <v>411</v>
      </c>
      <c r="C227" s="94">
        <v>8835</v>
      </c>
      <c r="D227" s="84">
        <v>900</v>
      </c>
      <c r="E227" s="84">
        <v>800</v>
      </c>
      <c r="F227" s="84">
        <v>1100</v>
      </c>
      <c r="G227" s="84">
        <v>1200</v>
      </c>
      <c r="H227" s="84">
        <v>1300</v>
      </c>
      <c r="I227" s="84">
        <v>1578</v>
      </c>
      <c r="J227" s="84"/>
      <c r="K227" s="84"/>
      <c r="L227" s="84"/>
      <c r="M227" s="84"/>
      <c r="N227" s="19" t="s">
        <v>8</v>
      </c>
      <c r="O227" s="19" t="s">
        <v>408</v>
      </c>
      <c r="P227" s="94"/>
    </row>
    <row r="228" spans="1:16" x14ac:dyDescent="0.3">
      <c r="A228" s="73">
        <v>186</v>
      </c>
      <c r="B228" s="93" t="s">
        <v>412</v>
      </c>
      <c r="C228" s="94">
        <v>11020</v>
      </c>
      <c r="D228" s="84">
        <v>0</v>
      </c>
      <c r="E228" s="84">
        <v>0</v>
      </c>
      <c r="F228" s="84">
        <v>0</v>
      </c>
      <c r="G228" s="84">
        <v>0</v>
      </c>
      <c r="H228" s="84">
        <v>0</v>
      </c>
      <c r="I228" s="84">
        <v>0</v>
      </c>
      <c r="J228" s="84"/>
      <c r="K228" s="84"/>
      <c r="L228" s="84"/>
      <c r="M228" s="84"/>
      <c r="N228" s="19" t="s">
        <v>32</v>
      </c>
      <c r="O228" s="19" t="s">
        <v>408</v>
      </c>
      <c r="P228" s="94">
        <v>1308</v>
      </c>
    </row>
    <row r="229" spans="1:16" x14ac:dyDescent="0.3">
      <c r="A229" s="73">
        <v>187</v>
      </c>
      <c r="B229" s="93" t="s">
        <v>413</v>
      </c>
      <c r="C229" s="95">
        <v>8349</v>
      </c>
      <c r="D229" s="84">
        <v>74</v>
      </c>
      <c r="E229" s="84">
        <v>74</v>
      </c>
      <c r="F229" s="84">
        <v>95</v>
      </c>
      <c r="G229" s="84">
        <v>78</v>
      </c>
      <c r="H229" s="84">
        <v>101</v>
      </c>
      <c r="I229" s="84">
        <v>120</v>
      </c>
      <c r="J229" s="84"/>
      <c r="K229" s="84"/>
      <c r="L229" s="84"/>
      <c r="M229" s="84"/>
      <c r="N229" s="19" t="s">
        <v>18</v>
      </c>
      <c r="O229" s="19" t="s">
        <v>408</v>
      </c>
      <c r="P229" s="95"/>
    </row>
    <row r="230" spans="1:16" x14ac:dyDescent="0.3">
      <c r="A230" s="73">
        <v>188</v>
      </c>
      <c r="B230" s="93" t="s">
        <v>414</v>
      </c>
      <c r="C230" s="94">
        <v>11841</v>
      </c>
      <c r="D230" s="84">
        <v>145</v>
      </c>
      <c r="E230" s="84">
        <v>110</v>
      </c>
      <c r="F230" s="84">
        <v>130</v>
      </c>
      <c r="G230" s="84">
        <v>140</v>
      </c>
      <c r="H230" s="84">
        <v>135</v>
      </c>
      <c r="I230" s="84">
        <v>174</v>
      </c>
      <c r="J230" s="84"/>
      <c r="K230" s="84"/>
      <c r="L230" s="84"/>
      <c r="M230" s="84"/>
      <c r="N230" s="19" t="s">
        <v>168</v>
      </c>
      <c r="O230" s="19" t="s">
        <v>408</v>
      </c>
      <c r="P230" s="94"/>
    </row>
    <row r="231" spans="1:16" x14ac:dyDescent="0.3">
      <c r="A231" s="73">
        <v>189</v>
      </c>
      <c r="B231" s="93" t="s">
        <v>415</v>
      </c>
      <c r="C231" s="94">
        <v>8838</v>
      </c>
      <c r="D231" s="84">
        <v>197</v>
      </c>
      <c r="E231" s="84">
        <v>134</v>
      </c>
      <c r="F231" s="84">
        <v>175</v>
      </c>
      <c r="G231" s="84">
        <v>186</v>
      </c>
      <c r="H231" s="84">
        <v>160</v>
      </c>
      <c r="I231" s="84">
        <v>197</v>
      </c>
      <c r="J231" s="84"/>
      <c r="K231" s="84"/>
      <c r="L231" s="84"/>
      <c r="M231" s="84"/>
      <c r="N231" s="19" t="s">
        <v>211</v>
      </c>
      <c r="O231" s="19" t="s">
        <v>408</v>
      </c>
      <c r="P231" s="94"/>
    </row>
    <row r="232" spans="1:16" x14ac:dyDescent="0.3">
      <c r="A232" s="73">
        <v>190</v>
      </c>
      <c r="B232" s="93" t="s">
        <v>416</v>
      </c>
      <c r="C232" s="94">
        <v>8832</v>
      </c>
      <c r="D232" s="84">
        <v>32</v>
      </c>
      <c r="E232" s="84">
        <v>80</v>
      </c>
      <c r="F232" s="84">
        <v>105</v>
      </c>
      <c r="G232" s="84">
        <v>146</v>
      </c>
      <c r="H232" s="84">
        <v>135</v>
      </c>
      <c r="I232" s="84">
        <v>102</v>
      </c>
      <c r="J232" s="84"/>
      <c r="K232" s="84"/>
      <c r="L232" s="84"/>
      <c r="M232" s="84"/>
      <c r="N232" s="19" t="s">
        <v>58</v>
      </c>
      <c r="O232" s="19" t="s">
        <v>408</v>
      </c>
      <c r="P232" s="94"/>
    </row>
    <row r="233" spans="1:16" x14ac:dyDescent="0.3">
      <c r="A233" s="73">
        <v>191</v>
      </c>
      <c r="B233" s="93" t="s">
        <v>417</v>
      </c>
      <c r="C233" s="94">
        <v>8892</v>
      </c>
      <c r="D233" s="84">
        <v>23</v>
      </c>
      <c r="E233" s="84">
        <v>23</v>
      </c>
      <c r="F233" s="84">
        <v>37</v>
      </c>
      <c r="G233" s="84">
        <v>24</v>
      </c>
      <c r="H233" s="84">
        <v>27</v>
      </c>
      <c r="I233" s="84">
        <v>24</v>
      </c>
      <c r="J233" s="84"/>
      <c r="K233" s="84"/>
      <c r="L233" s="84"/>
      <c r="M233" s="84"/>
      <c r="N233" s="19" t="s">
        <v>61</v>
      </c>
      <c r="O233" s="19" t="s">
        <v>408</v>
      </c>
      <c r="P233" s="94"/>
    </row>
    <row r="234" spans="1:16" x14ac:dyDescent="0.3">
      <c r="A234" s="73">
        <v>192</v>
      </c>
      <c r="B234" s="93" t="s">
        <v>418</v>
      </c>
      <c r="C234" s="94">
        <v>8831</v>
      </c>
      <c r="D234" s="84">
        <v>250</v>
      </c>
      <c r="E234" s="84">
        <v>184</v>
      </c>
      <c r="F234" s="84">
        <v>250</v>
      </c>
      <c r="G234" s="84">
        <v>230</v>
      </c>
      <c r="H234" s="84">
        <v>235</v>
      </c>
      <c r="I234" s="84">
        <v>308</v>
      </c>
      <c r="J234" s="84"/>
      <c r="K234" s="84"/>
      <c r="L234" s="84"/>
      <c r="M234" s="84"/>
      <c r="N234" s="19" t="s">
        <v>25</v>
      </c>
      <c r="O234" s="19" t="s">
        <v>408</v>
      </c>
      <c r="P234" s="94"/>
    </row>
    <row r="235" spans="1:16" x14ac:dyDescent="0.3">
      <c r="A235" s="73">
        <v>193</v>
      </c>
      <c r="B235" s="93" t="s">
        <v>419</v>
      </c>
      <c r="C235" s="94">
        <v>8833</v>
      </c>
      <c r="D235" s="84">
        <v>704</v>
      </c>
      <c r="E235" s="84">
        <v>520</v>
      </c>
      <c r="F235" s="84">
        <v>692</v>
      </c>
      <c r="G235" s="84">
        <v>695</v>
      </c>
      <c r="H235" s="84">
        <v>750</v>
      </c>
      <c r="I235" s="84">
        <v>860</v>
      </c>
      <c r="J235" s="84"/>
      <c r="K235" s="84"/>
      <c r="L235" s="84"/>
      <c r="M235" s="84"/>
      <c r="N235" s="19" t="s">
        <v>21</v>
      </c>
      <c r="O235" s="19" t="s">
        <v>408</v>
      </c>
      <c r="P235" s="94"/>
    </row>
    <row r="236" spans="1:16" x14ac:dyDescent="0.3">
      <c r="A236" s="73">
        <v>194</v>
      </c>
      <c r="B236" s="93" t="s">
        <v>420</v>
      </c>
      <c r="C236" s="94">
        <v>16699</v>
      </c>
      <c r="D236" s="84">
        <v>511</v>
      </c>
      <c r="E236" s="84">
        <v>350</v>
      </c>
      <c r="F236" s="84">
        <v>460</v>
      </c>
      <c r="G236" s="84">
        <v>480</v>
      </c>
      <c r="H236" s="84">
        <v>474</v>
      </c>
      <c r="I236" s="84">
        <v>590</v>
      </c>
      <c r="J236" s="84"/>
      <c r="K236" s="84"/>
      <c r="L236" s="84"/>
      <c r="M236" s="84"/>
      <c r="N236" s="19" t="s">
        <v>215</v>
      </c>
      <c r="O236" s="19" t="s">
        <v>408</v>
      </c>
      <c r="P236" s="94"/>
    </row>
    <row r="237" spans="1:16" x14ac:dyDescent="0.3">
      <c r="A237" s="73">
        <v>195</v>
      </c>
      <c r="B237" s="93" t="s">
        <v>421</v>
      </c>
      <c r="C237" s="94">
        <v>12241</v>
      </c>
      <c r="D237" s="84">
        <v>129</v>
      </c>
      <c r="E237" s="84">
        <v>90</v>
      </c>
      <c r="F237" s="84">
        <v>110</v>
      </c>
      <c r="G237" s="84">
        <v>111</v>
      </c>
      <c r="H237" s="84">
        <v>113</v>
      </c>
      <c r="I237" s="84">
        <v>139</v>
      </c>
      <c r="J237" s="84"/>
      <c r="K237" s="84"/>
      <c r="L237" s="84"/>
      <c r="M237" s="84"/>
      <c r="N237" s="19" t="s">
        <v>68</v>
      </c>
      <c r="O237" s="19" t="s">
        <v>408</v>
      </c>
      <c r="P237" s="94"/>
    </row>
    <row r="238" spans="1:16" x14ac:dyDescent="0.3">
      <c r="A238" s="73">
        <v>196</v>
      </c>
      <c r="B238" s="93" t="s">
        <v>422</v>
      </c>
      <c r="C238" s="94">
        <v>8891</v>
      </c>
      <c r="D238" s="84">
        <v>600</v>
      </c>
      <c r="E238" s="84">
        <v>550</v>
      </c>
      <c r="F238" s="84">
        <v>502</v>
      </c>
      <c r="G238" s="84">
        <v>400</v>
      </c>
      <c r="H238" s="84">
        <v>310</v>
      </c>
      <c r="I238" s="84">
        <v>367</v>
      </c>
      <c r="J238" s="84"/>
      <c r="K238" s="84"/>
      <c r="L238" s="84"/>
      <c r="M238" s="84"/>
      <c r="N238" s="19" t="s">
        <v>67</v>
      </c>
      <c r="O238" s="19" t="s">
        <v>408</v>
      </c>
      <c r="P238" s="94"/>
    </row>
    <row r="239" spans="1:16" x14ac:dyDescent="0.3">
      <c r="A239" s="73">
        <v>197</v>
      </c>
      <c r="B239" s="93" t="s">
        <v>423</v>
      </c>
      <c r="C239" s="94">
        <v>8839</v>
      </c>
      <c r="D239" s="84">
        <v>253</v>
      </c>
      <c r="E239" s="84">
        <v>150</v>
      </c>
      <c r="F239" s="84">
        <v>180</v>
      </c>
      <c r="G239" s="84">
        <v>222</v>
      </c>
      <c r="H239" s="84">
        <v>200</v>
      </c>
      <c r="I239" s="84">
        <v>154</v>
      </c>
      <c r="J239" s="84"/>
      <c r="K239" s="84"/>
      <c r="L239" s="84"/>
      <c r="M239" s="84"/>
      <c r="N239" s="19" t="s">
        <v>92</v>
      </c>
      <c r="O239" s="19" t="s">
        <v>408</v>
      </c>
      <c r="P239" s="94"/>
    </row>
    <row r="240" spans="1:16" x14ac:dyDescent="0.3">
      <c r="A240" s="73">
        <v>198</v>
      </c>
      <c r="B240" s="93" t="s">
        <v>424</v>
      </c>
      <c r="C240" s="94">
        <v>8830</v>
      </c>
      <c r="D240" s="84">
        <v>240</v>
      </c>
      <c r="E240" s="84">
        <v>190</v>
      </c>
      <c r="F240" s="84">
        <v>225</v>
      </c>
      <c r="G240" s="84">
        <v>188</v>
      </c>
      <c r="H240" s="84">
        <v>220</v>
      </c>
      <c r="I240" s="84">
        <v>208</v>
      </c>
      <c r="J240" s="84"/>
      <c r="K240" s="84"/>
      <c r="L240" s="84"/>
      <c r="M240" s="84"/>
      <c r="N240" s="19" t="s">
        <v>104</v>
      </c>
      <c r="O240" s="19" t="s">
        <v>408</v>
      </c>
      <c r="P240" s="94"/>
    </row>
    <row r="241" spans="1:16" x14ac:dyDescent="0.3">
      <c r="A241" s="73">
        <v>199</v>
      </c>
      <c r="B241" s="93" t="s">
        <v>425</v>
      </c>
      <c r="C241" s="94">
        <v>8608</v>
      </c>
      <c r="D241" s="84">
        <v>250</v>
      </c>
      <c r="E241" s="84">
        <v>230</v>
      </c>
      <c r="F241" s="84">
        <v>290</v>
      </c>
      <c r="G241" s="84">
        <v>256</v>
      </c>
      <c r="H241" s="84">
        <v>318</v>
      </c>
      <c r="I241" s="84">
        <v>218</v>
      </c>
      <c r="J241" s="84"/>
      <c r="K241" s="84"/>
      <c r="L241" s="84"/>
      <c r="M241" s="84"/>
      <c r="N241" s="19" t="s">
        <v>86</v>
      </c>
      <c r="O241" s="19" t="s">
        <v>408</v>
      </c>
      <c r="P241" s="94"/>
    </row>
    <row r="242" spans="1:16" x14ac:dyDescent="0.3">
      <c r="A242" s="73">
        <v>200</v>
      </c>
      <c r="B242" s="93" t="s">
        <v>426</v>
      </c>
      <c r="C242" s="94">
        <v>8901</v>
      </c>
      <c r="D242" s="84">
        <v>81</v>
      </c>
      <c r="E242" s="84">
        <v>74</v>
      </c>
      <c r="F242" s="84">
        <v>81</v>
      </c>
      <c r="G242" s="84">
        <v>59</v>
      </c>
      <c r="H242" s="84">
        <v>51</v>
      </c>
      <c r="I242" s="84">
        <v>89</v>
      </c>
      <c r="J242" s="84"/>
      <c r="K242" s="84"/>
      <c r="L242" s="84"/>
      <c r="M242" s="84"/>
      <c r="N242" s="19" t="s">
        <v>139</v>
      </c>
      <c r="O242" s="19" t="s">
        <v>408</v>
      </c>
      <c r="P242" s="94"/>
    </row>
    <row r="243" spans="1:16" ht="10.8" customHeight="1" x14ac:dyDescent="0.3">
      <c r="A243" s="73">
        <v>201</v>
      </c>
      <c r="B243" s="96" t="s">
        <v>427</v>
      </c>
      <c r="C243" s="97"/>
      <c r="D243" s="84">
        <v>187</v>
      </c>
      <c r="E243" s="84">
        <v>167</v>
      </c>
      <c r="F243" s="84">
        <v>200</v>
      </c>
      <c r="G243" s="84">
        <v>180</v>
      </c>
      <c r="H243" s="84">
        <v>180</v>
      </c>
      <c r="I243" s="84">
        <v>180</v>
      </c>
      <c r="J243" s="84"/>
      <c r="K243" s="84"/>
      <c r="L243" s="84"/>
      <c r="M243" s="84"/>
      <c r="N243" s="19" t="s">
        <v>526</v>
      </c>
      <c r="O243" s="19" t="s">
        <v>526</v>
      </c>
      <c r="P243" s="97"/>
    </row>
    <row r="244" spans="1:16" x14ac:dyDescent="0.3">
      <c r="A244" s="98"/>
      <c r="B244" s="98" t="s">
        <v>7</v>
      </c>
      <c r="C244" s="98">
        <v>4317</v>
      </c>
      <c r="D244" s="84">
        <v>5247</v>
      </c>
      <c r="E244" s="84"/>
      <c r="F244" s="84"/>
      <c r="G244" s="84"/>
      <c r="H244" s="84"/>
      <c r="I244" s="84"/>
      <c r="J244" s="84">
        <v>250</v>
      </c>
      <c r="K244" s="84">
        <v>594</v>
      </c>
      <c r="L244" s="84">
        <v>47</v>
      </c>
      <c r="M244" s="84">
        <v>16</v>
      </c>
      <c r="N244" s="19" t="s">
        <v>8</v>
      </c>
      <c r="O244" s="19" t="s">
        <v>527</v>
      </c>
      <c r="P244" s="99">
        <v>2113</v>
      </c>
    </row>
    <row r="245" spans="1:16" x14ac:dyDescent="0.3">
      <c r="A245" s="98"/>
      <c r="B245" s="98" t="s">
        <v>191</v>
      </c>
      <c r="C245" s="98"/>
      <c r="D245" s="84">
        <v>3497</v>
      </c>
      <c r="E245" s="84"/>
      <c r="F245" s="84"/>
      <c r="G245" s="84"/>
      <c r="H245" s="84"/>
      <c r="I245" s="84"/>
      <c r="J245" s="84">
        <v>152</v>
      </c>
      <c r="K245" s="84">
        <v>652</v>
      </c>
      <c r="L245" s="84">
        <v>211</v>
      </c>
      <c r="M245" s="84">
        <v>22</v>
      </c>
      <c r="N245" s="19" t="s">
        <v>526</v>
      </c>
      <c r="O245" s="19" t="s">
        <v>526</v>
      </c>
      <c r="P245" s="99">
        <v>1210</v>
      </c>
    </row>
    <row r="246" spans="1:16" x14ac:dyDescent="0.3">
      <c r="A246" s="98"/>
      <c r="B246" s="98" t="s">
        <v>65</v>
      </c>
      <c r="C246" s="98"/>
      <c r="D246" s="84">
        <v>3861</v>
      </c>
      <c r="E246" s="84"/>
      <c r="F246" s="84"/>
      <c r="G246" s="84"/>
      <c r="H246" s="84"/>
      <c r="I246" s="84"/>
      <c r="J246" s="84">
        <v>151</v>
      </c>
      <c r="K246" s="84">
        <v>576</v>
      </c>
      <c r="L246" s="84">
        <v>51</v>
      </c>
      <c r="M246" s="84">
        <v>14</v>
      </c>
      <c r="N246" s="19" t="s">
        <v>526</v>
      </c>
      <c r="O246" s="19" t="s">
        <v>526</v>
      </c>
      <c r="P246" s="99">
        <v>2148</v>
      </c>
    </row>
  </sheetData>
  <mergeCells count="1">
    <mergeCell ref="B2:M2"/>
  </mergeCells>
  <pageMargins left="0.7" right="0.7" top="0.75" bottom="0.75" header="0.3" footer="0.3"/>
  <pageSetup paperSize="9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FORMATO</vt:lpstr>
      <vt:lpstr>ESTABLECIMIENTOS</vt:lpstr>
      <vt:lpstr>DISTRITO</vt:lpstr>
      <vt:lpstr>MICROREDES</vt:lpstr>
      <vt:lpstr>INFO</vt:lpstr>
      <vt:lpstr>DATOS</vt:lpstr>
      <vt:lpstr>PROG</vt:lpstr>
      <vt:lpstr>FORMATO!Área_de_impresión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A. Reque Esqueche</dc:creator>
  <cp:lastModifiedBy>Gerencia Regional de Salud Lambayeque</cp:lastModifiedBy>
  <cp:lastPrinted>2023-05-18T06:17:40Z</cp:lastPrinted>
  <dcterms:created xsi:type="dcterms:W3CDTF">2020-10-14T15:48:27Z</dcterms:created>
  <dcterms:modified xsi:type="dcterms:W3CDTF">2025-09-22T16:04:10Z</dcterms:modified>
</cp:coreProperties>
</file>